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1.xml" ContentType="application/vnd.openxmlformats-officedocument.drawingml.chart+xml"/>
  <Override PartName="/xl/drawings/drawing17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-srm-Chorrillo K1284\"/>
    </mc:Choice>
  </mc:AlternateContent>
  <xr:revisionPtr revIDLastSave="0" documentId="13_ncr:1_{FCB2DC24-C4B3-4DC3-8935-2589CCD83486}" xr6:coauthVersionLast="47" xr6:coauthVersionMax="47" xr10:uidLastSave="{00000000-0000-0000-0000-000000000000}"/>
  <bookViews>
    <workbookView xWindow="-120" yWindow="-120" windowWidth="29040" windowHeight="15720" tabRatio="832" firstSheet="3" activeTab="10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externalReferences>
    <externalReference r:id="rId20"/>
  </externalReference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0">'Nozzle Parameters'!$C$13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crewLocation">'Mechanical Joints'!$C$67</definedName>
    <definedName name="Sf_operativeScrewISO">'Mechanical Joints'!$C$63</definedName>
    <definedName name="Sf_operativeScrewSAE">'Mechanical Joints'!$J$63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f_tensilePlates">'Mechanical Joints'!$C$57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0" i="18" l="1"/>
  <c r="C86" i="18"/>
  <c r="D82" i="18"/>
  <c r="D81" i="18"/>
  <c r="D80" i="18"/>
  <c r="B10" i="15"/>
  <c r="H43" i="18"/>
  <c r="C53" i="19"/>
  <c r="L26" i="19"/>
  <c r="J60" i="19" s="1"/>
  <c r="L25" i="19"/>
  <c r="J61" i="19" s="1"/>
  <c r="A25" i="21"/>
  <c r="D51" i="21"/>
  <c r="O27" i="15"/>
  <c r="C11" i="2"/>
  <c r="K63" i="19"/>
  <c r="C54" i="19"/>
  <c r="M21" i="15"/>
  <c r="S98" i="15" l="1"/>
  <c r="S97" i="15"/>
  <c r="O37" i="15"/>
  <c r="M22" i="15" l="1"/>
  <c r="M24" i="15" s="1"/>
  <c r="Q94" i="15"/>
  <c r="O94" i="15"/>
  <c r="S61" i="15"/>
  <c r="S62" i="15"/>
  <c r="M61" i="15" l="1"/>
  <c r="M60" i="15" s="1"/>
  <c r="M64" i="15"/>
  <c r="P60" i="15" s="1"/>
  <c r="N59" i="15"/>
  <c r="M28" i="15"/>
  <c r="N21" i="15"/>
  <c r="M73" i="15" l="1"/>
  <c r="C55" i="19"/>
  <c r="A2" i="2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4" i="19"/>
  <c r="F35" i="19" s="1"/>
  <c r="K204" i="15"/>
  <c r="U152" i="15" l="1"/>
  <c r="O152" i="15"/>
  <c r="G15" i="19" l="1"/>
  <c r="C28" i="19"/>
  <c r="C60" i="19" s="1"/>
  <c r="D24" i="19"/>
  <c r="C27" i="19" l="1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C51" i="19" s="1"/>
  <c r="C66" i="19" s="1"/>
  <c r="C67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D10" i="15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P74" i="16"/>
  <c r="T72" i="16" l="1"/>
  <c r="R72" i="16"/>
  <c r="B26" i="5"/>
  <c r="A4" i="21"/>
  <c r="R11" i="7"/>
  <c r="S11" i="7" s="1"/>
  <c r="C30" i="16"/>
  <c r="AJ19" i="7"/>
  <c r="T10" i="7"/>
  <c r="U10" i="7" s="1"/>
  <c r="M35" i="18"/>
  <c r="D40" i="16"/>
  <c r="C27" i="16" s="1"/>
  <c r="C42" i="16" s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M22" i="7" s="1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AG11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P33" i="7" l="1"/>
  <c r="AD11" i="7"/>
  <c r="C69" i="19"/>
  <c r="E67" i="19"/>
  <c r="G910" i="4"/>
  <c r="X11" i="7"/>
  <c r="R12" i="7"/>
  <c r="S12" i="7" s="1"/>
  <c r="AJ11" i="7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I896" i="3"/>
  <c r="AI891" i="3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C13" i="15" s="1"/>
  <c r="M31" i="15" s="1"/>
  <c r="M32" i="15" s="1"/>
  <c r="D15" i="15"/>
  <c r="D13" i="15"/>
  <c r="B16" i="15"/>
  <c r="D16" i="15" s="1"/>
  <c r="E13" i="15"/>
  <c r="B48" i="18"/>
  <c r="C47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AA12" i="7" l="1"/>
  <c r="AG12" i="7"/>
  <c r="D25" i="9"/>
  <c r="B25" i="9" s="1"/>
  <c r="B28" i="5"/>
  <c r="A6" i="21"/>
  <c r="X12" i="7"/>
  <c r="AD12" i="7"/>
  <c r="T12" i="7"/>
  <c r="U12" i="7" s="1"/>
  <c r="AJ12" i="7"/>
  <c r="R13" i="7"/>
  <c r="AA13" i="7" s="1"/>
  <c r="D9" i="5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AJ59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E33" i="3"/>
  <c r="R32" i="3"/>
  <c r="D32" i="3"/>
  <c r="J32" i="3"/>
  <c r="T17" i="7"/>
  <c r="R18" i="7"/>
  <c r="AG17" i="7"/>
  <c r="AJ17" i="7"/>
  <c r="S17" i="7"/>
  <c r="AA17" i="7"/>
  <c r="AD17" i="7"/>
  <c r="X17" i="7"/>
  <c r="H75" i="16" l="1"/>
  <c r="AJ60" i="7"/>
  <c r="S13" i="7"/>
  <c r="U13" i="7" s="1"/>
  <c r="P15" i="7"/>
  <c r="B29" i="5"/>
  <c r="A7" i="21"/>
  <c r="B29" i="21"/>
  <c r="M46" i="15"/>
  <c r="M45" i="15"/>
  <c r="AG60" i="7"/>
  <c r="R61" i="7"/>
  <c r="AD61" i="7" s="1"/>
  <c r="T60" i="7"/>
  <c r="X60" i="7"/>
  <c r="S60" i="7"/>
  <c r="U60" i="7" s="1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C17" i="15" l="1"/>
  <c r="O236" i="16"/>
  <c r="AJ61" i="7"/>
  <c r="O269" i="16"/>
  <c r="O554" i="16"/>
  <c r="S61" i="7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B31" i="5" l="1"/>
  <c r="A9" i="21"/>
  <c r="M49" i="15"/>
  <c r="N49" i="15" s="1"/>
  <c r="M51" i="15" s="1"/>
  <c r="M48" i="15"/>
  <c r="G77" i="16"/>
  <c r="G78" i="16" s="1"/>
  <c r="Q77" i="16"/>
  <c r="P78" i="16" s="1"/>
  <c r="L77" i="16"/>
  <c r="J77" i="16"/>
  <c r="O18" i="7"/>
  <c r="N18" i="7"/>
  <c r="I77" i="16"/>
  <c r="H78" i="16" s="1"/>
  <c r="R77" i="16"/>
  <c r="K77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Q78" i="16" l="1"/>
  <c r="B32" i="5"/>
  <c r="A10" i="21"/>
  <c r="R25" i="15"/>
  <c r="R27" i="15" s="1"/>
  <c r="R28" i="15" s="1"/>
  <c r="R29" i="15" s="1"/>
  <c r="S53" i="15"/>
  <c r="S54" i="15" s="1"/>
  <c r="R40" i="15"/>
  <c r="T40" i="15" s="1"/>
  <c r="J78" i="16"/>
  <c r="L78" i="16"/>
  <c r="K78" i="16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K79" i="16" l="1"/>
  <c r="R79" i="16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S48" i="15"/>
  <c r="S49" i="15" s="1"/>
  <c r="Q80" i="16"/>
  <c r="L80" i="16"/>
  <c r="P80" i="16"/>
  <c r="P81" i="16" s="1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L81" i="16" l="1"/>
  <c r="T80" i="16"/>
  <c r="J80" i="16"/>
  <c r="K81" i="16" s="1"/>
  <c r="H80" i="16"/>
  <c r="G81" i="16" s="1"/>
  <c r="I80" i="16"/>
  <c r="B34" i="5"/>
  <c r="A12" i="21"/>
  <c r="M94" i="15"/>
  <c r="M96" i="15" s="1"/>
  <c r="S93" i="15" s="1"/>
  <c r="Q81" i="16"/>
  <c r="P82" i="16" s="1"/>
  <c r="U27" i="7"/>
  <c r="S80" i="16"/>
  <c r="R81" i="16" s="1"/>
  <c r="Q82" i="16" s="1"/>
  <c r="U42" i="7"/>
  <c r="F81" i="16"/>
  <c r="H81" i="16"/>
  <c r="I81" i="16"/>
  <c r="B55" i="18"/>
  <c r="C54" i="18"/>
  <c r="X43" i="7"/>
  <c r="R44" i="7"/>
  <c r="AJ43" i="7"/>
  <c r="AG43" i="7"/>
  <c r="S43" i="7"/>
  <c r="AD43" i="7"/>
  <c r="AA43" i="7"/>
  <c r="T43" i="7"/>
  <c r="U65" i="7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L82" i="16" l="1"/>
  <c r="J81" i="16"/>
  <c r="B35" i="5"/>
  <c r="A13" i="21"/>
  <c r="T81" i="16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B36" i="5" l="1"/>
  <c r="A14" i="21"/>
  <c r="S82" i="16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5" i="16" l="1"/>
  <c r="S85" i="16"/>
  <c r="B39" i="5"/>
  <c r="A17" i="21"/>
  <c r="T86" i="16"/>
  <c r="R85" i="16"/>
  <c r="S86" i="16" s="1"/>
  <c r="Q85" i="16"/>
  <c r="P85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T87" i="16" l="1"/>
  <c r="B40" i="5"/>
  <c r="A18" i="21"/>
  <c r="R86" i="16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B41" i="5" l="1"/>
  <c r="A19" i="21"/>
  <c r="T89" i="16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B42" i="5" l="1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T92" i="16" s="1"/>
  <c r="P89" i="16"/>
  <c r="L90" i="16"/>
  <c r="K90" i="16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L91" i="16" l="1"/>
  <c r="B44" i="5"/>
  <c r="A22" i="21"/>
  <c r="Q90" i="16"/>
  <c r="R91" i="16" s="1"/>
  <c r="S92" i="16" s="1"/>
  <c r="T93" i="16" s="1"/>
  <c r="P90" i="16"/>
  <c r="K91" i="16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2" i="16" l="1"/>
  <c r="B45" i="5"/>
  <c r="A24" i="21" s="1"/>
  <c r="A23" i="21"/>
  <c r="K92" i="16"/>
  <c r="Q91" i="16"/>
  <c r="R92" i="16" s="1"/>
  <c r="S93" i="16" s="1"/>
  <c r="T94" i="16" s="1"/>
  <c r="P91" i="16"/>
  <c r="J92" i="16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K93" i="16" l="1"/>
  <c r="L93" i="16"/>
  <c r="J93" i="16"/>
  <c r="K94" i="16" s="1"/>
  <c r="Q92" i="16"/>
  <c r="R93" i="16" s="1"/>
  <c r="S94" i="16" s="1"/>
  <c r="T95" i="16" s="1"/>
  <c r="P92" i="16"/>
  <c r="I93" i="16"/>
  <c r="H93" i="16"/>
  <c r="F93" i="16"/>
  <c r="B67" i="18"/>
  <c r="C66" i="18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L94" i="16" l="1"/>
  <c r="L95" i="16" s="1"/>
  <c r="J94" i="16"/>
  <c r="K95" i="16" s="1"/>
  <c r="I94" i="16"/>
  <c r="J95" i="16" s="1"/>
  <c r="K96" i="16" s="1"/>
  <c r="H94" i="16"/>
  <c r="Q93" i="16"/>
  <c r="R94" i="16" s="1"/>
  <c r="S95" i="16" s="1"/>
  <c r="T96" i="16" s="1"/>
  <c r="P93" i="16"/>
  <c r="F94" i="16"/>
  <c r="B68" i="18"/>
  <c r="C67" i="18"/>
  <c r="U55" i="7"/>
  <c r="U78" i="7"/>
  <c r="G94" i="16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L96" i="16" l="1"/>
  <c r="H95" i="16"/>
  <c r="I95" i="16"/>
  <c r="J96" i="16" s="1"/>
  <c r="K97" i="16" s="1"/>
  <c r="Q94" i="16"/>
  <c r="R95" i="16" s="1"/>
  <c r="S96" i="16" s="1"/>
  <c r="T97" i="16" s="1"/>
  <c r="P94" i="16"/>
  <c r="L97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H96" i="16" l="1"/>
  <c r="I96" i="16"/>
  <c r="J97" i="16" s="1"/>
  <c r="K98" i="16" s="1"/>
  <c r="Q95" i="16"/>
  <c r="R96" i="16" s="1"/>
  <c r="S97" i="16" s="1"/>
  <c r="T98" i="16" s="1"/>
  <c r="P95" i="16"/>
  <c r="L98" i="16"/>
  <c r="F96" i="16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L99" i="16" l="1"/>
  <c r="I97" i="16"/>
  <c r="J98" i="16" s="1"/>
  <c r="K99" i="16" s="1"/>
  <c r="L100" i="16" s="1"/>
  <c r="P96" i="16"/>
  <c r="Q96" i="16"/>
  <c r="R97" i="16" s="1"/>
  <c r="S98" i="16" s="1"/>
  <c r="T99" i="16" s="1"/>
  <c r="F97" i="16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K104" i="16" s="1"/>
  <c r="L105" i="16" s="1"/>
  <c r="P101" i="16"/>
  <c r="Q101" i="16"/>
  <c r="R102" i="16" s="1"/>
  <c r="S103" i="16" s="1"/>
  <c r="T104" i="16" s="1"/>
  <c r="G102" i="16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H103" i="16" l="1"/>
  <c r="I103" i="16"/>
  <c r="J104" i="16" s="1"/>
  <c r="K105" i="16" s="1"/>
  <c r="L106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H104" i="16" l="1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K108" i="16" s="1"/>
  <c r="L109" i="16" s="1"/>
  <c r="P105" i="16"/>
  <c r="Q105" i="16"/>
  <c r="R106" i="16" s="1"/>
  <c r="S107" i="16" s="1"/>
  <c r="T108" i="16" s="1"/>
  <c r="F106" i="16"/>
  <c r="G106" i="16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H107" i="16" l="1"/>
  <c r="I107" i="16"/>
  <c r="J108" i="16" s="1"/>
  <c r="P106" i="16"/>
  <c r="Q106" i="16"/>
  <c r="R107" i="16" s="1"/>
  <c r="S108" i="16" s="1"/>
  <c r="T109" i="16" s="1"/>
  <c r="K109" i="16"/>
  <c r="L110" i="16" s="1"/>
  <c r="G107" i="16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H108" i="16" l="1"/>
  <c r="I108" i="16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K111" i="16" s="1"/>
  <c r="L112" i="16" s="1"/>
  <c r="P108" i="16"/>
  <c r="Q108" i="16"/>
  <c r="R109" i="16" s="1"/>
  <c r="S110" i="16" s="1"/>
  <c r="T111" i="16" s="1"/>
  <c r="F109" i="16"/>
  <c r="G109" i="16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H110" i="16" l="1"/>
  <c r="I110" i="16"/>
  <c r="J111" i="16" s="1"/>
  <c r="Q109" i="16"/>
  <c r="R110" i="16" s="1"/>
  <c r="S111" i="16" s="1"/>
  <c r="T112" i="16" s="1"/>
  <c r="P109" i="16"/>
  <c r="K112" i="16"/>
  <c r="L113" i="16" s="1"/>
  <c r="F110" i="16"/>
  <c r="G110" i="16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H111" i="16" l="1"/>
  <c r="I111" i="16"/>
  <c r="J112" i="16" s="1"/>
  <c r="K113" i="16" s="1"/>
  <c r="L114" i="16" s="1"/>
  <c r="P110" i="16"/>
  <c r="Q110" i="16"/>
  <c r="R111" i="16" s="1"/>
  <c r="S112" i="16" s="1"/>
  <c r="T113" i="16" s="1"/>
  <c r="F111" i="16"/>
  <c r="G111" i="16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H112" i="16" l="1"/>
  <c r="I112" i="16"/>
  <c r="J113" i="16" s="1"/>
  <c r="P111" i="16"/>
  <c r="Q111" i="16"/>
  <c r="R112" i="16" s="1"/>
  <c r="S113" i="16" s="1"/>
  <c r="T114" i="16" s="1"/>
  <c r="F112" i="16"/>
  <c r="K114" i="16"/>
  <c r="L115" i="16" s="1"/>
  <c r="G112" i="16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H113" i="16" l="1"/>
  <c r="I113" i="16"/>
  <c r="J114" i="16" s="1"/>
  <c r="K115" i="16" s="1"/>
  <c r="L116" i="16" s="1"/>
  <c r="P112" i="16"/>
  <c r="Q112" i="16"/>
  <c r="R113" i="16" s="1"/>
  <c r="S114" i="16" s="1"/>
  <c r="T115" i="16" s="1"/>
  <c r="F113" i="16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K123" i="16" s="1"/>
  <c r="L124" i="16" s="1"/>
  <c r="P120" i="16"/>
  <c r="Q120" i="16"/>
  <c r="R121" i="16" s="1"/>
  <c r="S122" i="16" s="1"/>
  <c r="T123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K133" i="16" s="1"/>
  <c r="L134" i="16" s="1"/>
  <c r="Q130" i="16"/>
  <c r="R131" i="16" s="1"/>
  <c r="S132" i="16" s="1"/>
  <c r="T133" i="16" s="1"/>
  <c r="P130" i="16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K134" i="16" s="1"/>
  <c r="L135" i="16" s="1"/>
  <c r="P131" i="16"/>
  <c r="Q131" i="16"/>
  <c r="R132" i="16" s="1"/>
  <c r="S133" i="16" s="1"/>
  <c r="T134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K135" i="16" s="1"/>
  <c r="L136" i="16" s="1"/>
  <c r="P132" i="16"/>
  <c r="Q132" i="16"/>
  <c r="R133" i="16" s="1"/>
  <c r="S134" i="16" s="1"/>
  <c r="T135" i="16" s="1"/>
  <c r="F133" i="16"/>
  <c r="G133" i="16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H134" i="16" l="1"/>
  <c r="I134" i="16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K138" i="16" s="1"/>
  <c r="L139" i="16" s="1"/>
  <c r="P135" i="16"/>
  <c r="Q135" i="16"/>
  <c r="R136" i="16" s="1"/>
  <c r="S137" i="16" s="1"/>
  <c r="T138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K139" i="16" s="1"/>
  <c r="L140" i="16" s="1"/>
  <c r="P136" i="16"/>
  <c r="Q136" i="16"/>
  <c r="R137" i="16" s="1"/>
  <c r="S138" i="16" s="1"/>
  <c r="T139" i="16" s="1"/>
  <c r="F137" i="16"/>
  <c r="G137" i="16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H138" i="16" l="1"/>
  <c r="I138" i="16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K144" i="16" s="1"/>
  <c r="L145" i="16" s="1"/>
  <c r="P141" i="16"/>
  <c r="Q141" i="16"/>
  <c r="R142" i="16" s="1"/>
  <c r="S143" i="16" s="1"/>
  <c r="T144" i="16" s="1"/>
  <c r="F142" i="16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K151" i="16" s="1"/>
  <c r="L152" i="16" s="1"/>
  <c r="P148" i="16"/>
  <c r="Q148" i="16"/>
  <c r="R149" i="16" s="1"/>
  <c r="S150" i="16" s="1"/>
  <c r="T151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K157" i="16" s="1"/>
  <c r="L158" i="16" s="1"/>
  <c r="F155" i="16"/>
  <c r="Q154" i="16"/>
  <c r="R155" i="16" s="1"/>
  <c r="S156" i="16" s="1"/>
  <c r="T157" i="16" s="1"/>
  <c r="P154" i="16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K158" i="16" s="1"/>
  <c r="L159" i="16" s="1"/>
  <c r="Q155" i="16"/>
  <c r="R156" i="16" s="1"/>
  <c r="S157" i="16" s="1"/>
  <c r="T158" i="16" s="1"/>
  <c r="P155" i="16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K159" i="16" s="1"/>
  <c r="L160" i="16" s="1"/>
  <c r="P156" i="16"/>
  <c r="Q156" i="16"/>
  <c r="R157" i="16" s="1"/>
  <c r="S158" i="16" s="1"/>
  <c r="T159" i="16" s="1"/>
  <c r="G157" i="16"/>
  <c r="H158" i="16" s="1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F158" i="16" l="1"/>
  <c r="I158" i="16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K161" i="16" s="1"/>
  <c r="L162" i="16" s="1"/>
  <c r="P158" i="16"/>
  <c r="Q158" i="16"/>
  <c r="R159" i="16" s="1"/>
  <c r="S160" i="16" s="1"/>
  <c r="T161" i="16" s="1"/>
  <c r="F159" i="16"/>
  <c r="G159" i="16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H160" i="16" l="1"/>
  <c r="I160" i="16"/>
  <c r="J161" i="16" s="1"/>
  <c r="K162" i="16" s="1"/>
  <c r="L163" i="16" s="1"/>
  <c r="P159" i="16"/>
  <c r="Q159" i="16"/>
  <c r="R160" i="16" s="1"/>
  <c r="S161" i="16" s="1"/>
  <c r="T162" i="16" s="1"/>
  <c r="F160" i="16"/>
  <c r="G160" i="16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H161" i="16" l="1"/>
  <c r="I161" i="16"/>
  <c r="J162" i="16" s="1"/>
  <c r="K163" i="16" s="1"/>
  <c r="L164" i="16" s="1"/>
  <c r="Q160" i="16"/>
  <c r="R161" i="16" s="1"/>
  <c r="S162" i="16" s="1"/>
  <c r="T163" i="16" s="1"/>
  <c r="P160" i="16"/>
  <c r="F161" i="16"/>
  <c r="G161" i="16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H162" i="16" l="1"/>
  <c r="I162" i="16"/>
  <c r="J163" i="16" s="1"/>
  <c r="K164" i="16" s="1"/>
  <c r="L165" i="16" s="1"/>
  <c r="P161" i="16"/>
  <c r="Q161" i="16"/>
  <c r="R162" i="16" s="1"/>
  <c r="S163" i="16" s="1"/>
  <c r="T164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K167" i="16" s="1"/>
  <c r="L168" i="16" s="1"/>
  <c r="Q164" i="16"/>
  <c r="R165" i="16" s="1"/>
  <c r="S166" i="16" s="1"/>
  <c r="T167" i="16" s="1"/>
  <c r="P164" i="16"/>
  <c r="F165" i="16"/>
  <c r="G165" i="16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H166" i="16" l="1"/>
  <c r="I166" i="16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K169" i="16" s="1"/>
  <c r="L170" i="16" s="1"/>
  <c r="P166" i="16"/>
  <c r="Q166" i="16"/>
  <c r="R167" i="16" s="1"/>
  <c r="S168" i="16" s="1"/>
  <c r="T169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K172" i="16" s="1"/>
  <c r="L173" i="16" s="1"/>
  <c r="P169" i="16"/>
  <c r="Q169" i="16"/>
  <c r="R170" i="16" s="1"/>
  <c r="S171" i="16" s="1"/>
  <c r="T172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K174" i="16" s="1"/>
  <c r="L175" i="16" s="1"/>
  <c r="F172" i="16"/>
  <c r="P171" i="16"/>
  <c r="Q171" i="16"/>
  <c r="R172" i="16" s="1"/>
  <c r="S173" i="16" s="1"/>
  <c r="T174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K175" i="16" s="1"/>
  <c r="L176" i="16" s="1"/>
  <c r="P172" i="16"/>
  <c r="Q172" i="16"/>
  <c r="R173" i="16" s="1"/>
  <c r="S174" i="16" s="1"/>
  <c r="T175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K179" i="16" s="1"/>
  <c r="L180" i="16" s="1"/>
  <c r="P176" i="16"/>
  <c r="Q176" i="16"/>
  <c r="R177" i="16" s="1"/>
  <c r="S178" i="16" s="1"/>
  <c r="T179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K185" i="16" s="1"/>
  <c r="L186" i="16" s="1"/>
  <c r="P182" i="16"/>
  <c r="Q182" i="16"/>
  <c r="R183" i="16" s="1"/>
  <c r="S184" i="16" s="1"/>
  <c r="T185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H195" i="16" l="1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H199" i="16" l="1"/>
  <c r="I199" i="16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D204" i="16" l="1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H206" i="16" l="1"/>
  <c r="I206" i="16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F207" i="16" l="1"/>
  <c r="H207" i="16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F208" i="16" l="1"/>
  <c r="G208" i="16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F209" i="16" l="1"/>
  <c r="G209" i="16"/>
  <c r="I209" i="16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F210" i="16" l="1"/>
  <c r="I210" i="16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F211" i="16" l="1"/>
  <c r="I211" i="16"/>
  <c r="J212" i="16" s="1"/>
  <c r="K213" i="16" s="1"/>
  <c r="L214" i="16" s="1"/>
  <c r="H211" i="16"/>
  <c r="G211" i="16"/>
  <c r="H212" i="16" s="1"/>
  <c r="P210" i="16"/>
  <c r="Q210" i="16"/>
  <c r="R211" i="16" s="1"/>
  <c r="S212" i="16" s="1"/>
  <c r="T213" i="16" s="1"/>
  <c r="D211" i="16"/>
  <c r="E211" i="16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F212" i="16" l="1"/>
  <c r="I212" i="16"/>
  <c r="J213" i="16" s="1"/>
  <c r="K214" i="16" s="1"/>
  <c r="L215" i="16" s="1"/>
  <c r="G212" i="16"/>
  <c r="H213" i="16" s="1"/>
  <c r="P211" i="16"/>
  <c r="Q211" i="16"/>
  <c r="R212" i="16" s="1"/>
  <c r="S213" i="16" s="1"/>
  <c r="T214" i="16" s="1"/>
  <c r="D212" i="16"/>
  <c r="E212" i="16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F213" i="16" l="1"/>
  <c r="I213" i="16"/>
  <c r="J214" i="16" s="1"/>
  <c r="K215" i="16" s="1"/>
  <c r="L216" i="16" s="1"/>
  <c r="G213" i="16"/>
  <c r="H214" i="16" s="1"/>
  <c r="P212" i="16"/>
  <c r="Q212" i="16"/>
  <c r="R213" i="16" s="1"/>
  <c r="S214" i="16" s="1"/>
  <c r="T215" i="16" s="1"/>
  <c r="D213" i="16"/>
  <c r="E213" i="16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F214" i="16" l="1"/>
  <c r="I214" i="16"/>
  <c r="J215" i="16" s="1"/>
  <c r="K216" i="16" s="1"/>
  <c r="L217" i="16" s="1"/>
  <c r="I215" i="16"/>
  <c r="J216" i="16" s="1"/>
  <c r="K217" i="16" s="1"/>
  <c r="G214" i="16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H215" i="16" l="1"/>
  <c r="I216" i="16" s="1"/>
  <c r="J217" i="16" s="1"/>
  <c r="K218" i="16" s="1"/>
  <c r="L219" i="16" s="1"/>
  <c r="L218" i="16"/>
  <c r="F215" i="16"/>
  <c r="G215" i="16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H216" i="16" l="1"/>
  <c r="I217" i="16" s="1"/>
  <c r="J218" i="16" s="1"/>
  <c r="K219" i="16" s="1"/>
  <c r="L220" i="16" s="1"/>
  <c r="G216" i="16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F219" i="16" l="1"/>
  <c r="G219" i="16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F220" i="16" l="1"/>
  <c r="G220" i="16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F252" i="16" l="1"/>
  <c r="G252" i="16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F260" i="16" l="1"/>
  <c r="G260" i="16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F274" i="16" l="1"/>
  <c r="G274" i="16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F275" i="16" l="1"/>
  <c r="G275" i="16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F318" i="16" l="1"/>
  <c r="G318" i="16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F319" i="16" l="1"/>
  <c r="G319" i="16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F320" i="16" l="1"/>
  <c r="G320" i="16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F322" i="16" l="1"/>
  <c r="G322" i="16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F323" i="16" l="1"/>
  <c r="G323" i="16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F324" i="16" l="1"/>
  <c r="G324" i="16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F325" i="16" l="1"/>
  <c r="G325" i="16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F326" i="16" l="1"/>
  <c r="G326" i="16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F327" i="16" l="1"/>
  <c r="G327" i="16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F328" i="16" l="1"/>
  <c r="G328" i="16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F332" i="16" l="1"/>
  <c r="G332" i="16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F333" i="16" l="1"/>
  <c r="G333" i="16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F334" i="16" l="1"/>
  <c r="G334" i="16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F335" i="16" l="1"/>
  <c r="G335" i="16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F337" i="16" l="1"/>
  <c r="G337" i="16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F358" i="16" l="1"/>
  <c r="G358" i="16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F376" i="16" l="1"/>
  <c r="G376" i="16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F377" i="16" l="1"/>
  <c r="G377" i="16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F379" i="16" l="1"/>
  <c r="G379" i="16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F380" i="16" l="1"/>
  <c r="G380" i="16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F381" i="16" l="1"/>
  <c r="G381" i="16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F382" i="16" l="1"/>
  <c r="G382" i="16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F383" i="16" l="1"/>
  <c r="G383" i="16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F384" i="16" l="1"/>
  <c r="G384" i="16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F386" i="16" l="1"/>
  <c r="G386" i="16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F387" i="16" l="1"/>
  <c r="G387" i="16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F388" i="16" l="1"/>
  <c r="G388" i="16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F389" i="16" l="1"/>
  <c r="G389" i="16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F390" i="16" l="1"/>
  <c r="G390" i="16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F391" i="16" l="1"/>
  <c r="G391" i="16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F392" i="16" l="1"/>
  <c r="G392" i="16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F393" i="16" l="1"/>
  <c r="G393" i="16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F397" i="16" l="1"/>
  <c r="G397" i="16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F398" i="16" l="1"/>
  <c r="G398" i="16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F399" i="16" l="1"/>
  <c r="G399" i="16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F400" i="16" l="1"/>
  <c r="G400" i="16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F401" i="16" l="1"/>
  <c r="G401" i="16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F402" i="16" l="1"/>
  <c r="G402" i="16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F414" i="16" l="1"/>
  <c r="G414" i="16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F421" i="16" l="1"/>
  <c r="G421" i="16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F423" i="16" l="1"/>
  <c r="G423" i="16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F426" i="16" l="1"/>
  <c r="G426" i="16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F432" i="16" l="1"/>
  <c r="G432" i="16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F439" i="16" l="1"/>
  <c r="G439" i="16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F440" i="16" l="1"/>
  <c r="G440" i="16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F474" i="16" l="1"/>
  <c r="G474" i="16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F483" i="16" l="1"/>
  <c r="G483" i="16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F497" i="16" l="1"/>
  <c r="G497" i="16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F502" i="16" l="1"/>
  <c r="G502" i="16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F503" i="16" l="1"/>
  <c r="G503" i="16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F551" i="16" l="1"/>
  <c r="G551" i="16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F552" i="16" l="1"/>
  <c r="G552" i="16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F558" i="16" l="1"/>
  <c r="G558" i="16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F567" i="16" l="1"/>
  <c r="G567" i="16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F574" i="16" l="1"/>
  <c r="G574" i="16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F592" i="16" l="1"/>
  <c r="G592" i="16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F594" i="16" l="1"/>
  <c r="G594" i="16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F604" i="16" l="1"/>
  <c r="G604" i="16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F606" i="16" l="1"/>
  <c r="G606" i="16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F615" i="16" l="1"/>
  <c r="G615" i="16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F621" i="16" l="1"/>
  <c r="G621" i="16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F625" i="16" l="1"/>
  <c r="G625" i="16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F666" i="16" l="1"/>
  <c r="G666" i="16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F682" i="16" l="1"/>
  <c r="G682" i="16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F685" i="16" l="1"/>
  <c r="G685" i="16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C62" i="19" s="1"/>
  <c r="K908" i="4"/>
  <c r="M908" i="4"/>
  <c r="G909" i="4"/>
  <c r="I909" i="4" s="1"/>
  <c r="H909" i="4"/>
  <c r="C63" i="19" l="1"/>
  <c r="J62" i="19"/>
  <c r="K30" i="19" s="1"/>
  <c r="C57" i="19"/>
  <c r="C8" i="18"/>
  <c r="D72" i="18" s="1"/>
  <c r="E7" i="19"/>
  <c r="C39" i="19" s="1"/>
  <c r="D21" i="18"/>
  <c r="D34" i="18"/>
  <c r="D25" i="18"/>
  <c r="D46" i="18"/>
  <c r="J909" i="4"/>
  <c r="I910" i="4"/>
  <c r="C12" i="4"/>
  <c r="C13" i="4"/>
  <c r="C12" i="11" s="1"/>
  <c r="AA908" i="3"/>
  <c r="AA909" i="3" s="1"/>
  <c r="K18" i="3"/>
  <c r="P18" i="3"/>
  <c r="D39" i="18" l="1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<sst xmlns="http://schemas.openxmlformats.org/spreadsheetml/2006/main" count="2164" uniqueCount="1278">
  <si>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</si>
  <si>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</si>
  <si>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</si>
  <si>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</si>
  <si>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</si>
  <si>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</si>
  <si>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</si>
  <si>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</si>
  <si>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</si>
  <si>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</si>
  <si>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</si>
  <si>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</si>
  <si>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</si>
  <si>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</si>
  <si>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</si>
  <si>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</si>
  <si>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</si>
  <si>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</si>
  <si>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</si>
  <si>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</si>
  <si>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</si>
  <si>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</si>
  <si>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</si>
  <si>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</si>
  <si>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</si>
  <si>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</si>
  <si>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</si>
  <si>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</si>
  <si>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</si>
  <si>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</si>
  <si>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</si>
  <si>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</si>
  <si>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</si>
  <si>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</si>
  <si>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</si>
  <si>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</si>
  <si>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</si>
  <si>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</si>
  <si>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</si>
  <si>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</si>
  <si>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</si>
  <si>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</si>
  <si>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</si>
  <si>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</si>
  <si>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</si>
  <si>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</si>
  <si>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</si>
  <si>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</si>
  <si>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</si>
  <si>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</si>
  <si>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</si>
  <si>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</si>
  <si>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</si>
  <si>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</si>
  <si>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</si>
  <si>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</si>
  <si>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</si>
  <si>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</si>
  <si>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</si>
  <si>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</si>
  <si>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</si>
  <si>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</si>
  <si>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</si>
  <si>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</si>
  <si>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</si>
  <si>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</si>
  <si>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</si>
  <si>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</si>
  <si>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</si>
  <si>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</si>
  <si>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</si>
  <si>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</si>
  <si>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</si>
  <si>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</si>
  <si>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</si>
  <si>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</si>
  <si>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</si>
  <si>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</si>
  <si>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</si>
  <si>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</si>
  <si>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</si>
  <si>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</si>
  <si>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</si>
  <si>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</si>
  <si>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</si>
  <si>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</si>
  <si>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</si>
  <si>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</si>
  <si>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</si>
  <si>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</si>
  <si>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</si>
  <si>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</si>
  <si>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</si>
  <si>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</si>
  <si>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</si>
  <si>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</si>
  <si>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</si>
  <si>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</si>
  <si>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</si>
  <si>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</si>
  <si>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</si>
  <si>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</si>
  <si>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</si>
  <si>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</si>
  <si>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</si>
  <si>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</si>
  <si>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</si>
  <si>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</si>
  <si>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</si>
  <si>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</si>
  <si>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</si>
  <si>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</si>
  <si>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</si>
  <si>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</si>
  <si>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</si>
  <si>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</si>
  <si>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</si>
  <si>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</si>
  <si>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</si>
  <si>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</si>
  <si>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</si>
  <si>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</si>
  <si>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</si>
  <si>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</si>
  <si>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</si>
  <si>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</si>
  <si>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</si>
  <si>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</si>
  <si>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</si>
  <si>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</si>
  <si>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</si>
  <si>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</si>
  <si>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</si>
  <si>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</si>
  <si>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</si>
  <si>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</si>
  <si>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</si>
  <si>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</si>
  <si>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</si>
  <si>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</si>
  <si>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</si>
  <si>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</si>
  <si>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</si>
  <si>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</si>
  <si>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</si>
  <si>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</si>
  <si>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</si>
  <si>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</si>
  <si>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</si>
  <si>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</si>
  <si>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</si>
  <si>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</si>
  <si>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</si>
  <si>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</si>
  <si>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</si>
  <si>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</si>
  <si>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</si>
  <si>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</si>
  <si>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</si>
  <si>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</si>
  <si>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</si>
  <si>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</si>
  <si>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</si>
  <si>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</si>
  <si>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</si>
  <si>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</si>
  <si>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</si>
  <si>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</si>
  <si>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</si>
  <si>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</si>
  <si>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</si>
  <si>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</si>
  <si>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</si>
  <si>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</si>
  <si>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</si>
  <si>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</si>
  <si>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</si>
  <si>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</si>
  <si>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</si>
  <si>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</si>
  <si>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</si>
  <si>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</si>
  <si>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</si>
  <si>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</si>
  <si>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</si>
  <si>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</si>
  <si>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</si>
  <si>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</si>
  <si>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</si>
  <si>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</si>
  <si>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</si>
  <si>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</si>
  <si>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</si>
  <si>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</si>
  <si>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</si>
  <si>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</si>
  <si>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</si>
  <si>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</si>
  <si>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</si>
  <si>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</si>
  <si>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</si>
  <si>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</si>
  <si>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</si>
  <si>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</si>
  <si>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</si>
  <si>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</si>
  <si>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</si>
  <si>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</si>
  <si>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</si>
  <si>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</si>
  <si>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</si>
  <si>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</si>
  <si>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</si>
  <si>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</si>
  <si>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</si>
  <si>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</si>
  <si>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</si>
  <si>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</si>
  <si>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</si>
  <si>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</si>
  <si>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</si>
  <si>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</si>
  <si>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</si>
  <si>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</si>
  <si>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</si>
  <si>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</si>
  <si>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</si>
  <si>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</si>
  <si>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</si>
  <si>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</si>
  <si>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</si>
  <si>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</si>
  <si>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</si>
  <si>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</si>
  <si>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</si>
  <si>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</si>
  <si>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</si>
  <si>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</si>
  <si>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</si>
  <si>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</si>
  <si>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</si>
  <si>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</si>
  <si>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</si>
  <si>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</si>
  <si>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</si>
  <si>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</si>
  <si>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</si>
  <si>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</si>
  <si>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</si>
  <si>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</si>
  <si>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</si>
  <si>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</si>
  <si>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</si>
  <si>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</si>
  <si>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</si>
  <si>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</si>
  <si>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</si>
  <si>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</si>
  <si>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</si>
  <si>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</si>
  <si>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</si>
  <si>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</si>
  <si>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</si>
  <si>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</si>
  <si>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</si>
  <si>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</si>
  <si>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</si>
  <si>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</si>
  <si>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</si>
  <si>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</si>
  <si>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</si>
  <si>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</si>
  <si>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</si>
  <si>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</si>
  <si>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</si>
  <si>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</si>
  <si>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</si>
  <si>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</si>
  <si>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</si>
  <si>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</si>
  <si>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</si>
  <si>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</si>
  <si>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</si>
  <si>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</si>
  <si>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</si>
  <si>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</si>
  <si>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</si>
  <si>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</si>
  <si>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</si>
  <si>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</si>
  <si>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</si>
  <si>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</si>
  <si>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</si>
  <si>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</si>
  <si>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</si>
  <si>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</si>
  <si>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</si>
  <si>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</si>
  <si>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</si>
  <si>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</si>
  <si>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</si>
  <si>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</si>
  <si>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</si>
  <si>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</si>
  <si>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</si>
  <si>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</si>
  <si>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</si>
  <si>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</si>
  <si>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</si>
  <si>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</si>
  <si>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</si>
  <si>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</si>
  <si>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</si>
  <si>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</si>
  <si>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</si>
  <si>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</si>
  <si>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</si>
  <si>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</si>
  <si>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</si>
  <si>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</si>
  <si>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</si>
  <si>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</si>
  <si>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</si>
  <si>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</si>
  <si>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</si>
  <si>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</si>
  <si>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</si>
  <si>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</si>
  <si>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</si>
  <si>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</si>
  <si>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</si>
  <si>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</si>
  <si>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</si>
  <si>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</si>
  <si>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</si>
  <si>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</si>
  <si>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</si>
  <si>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</si>
  <si>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</si>
  <si>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</si>
  <si>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</si>
  <si>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</si>
  <si>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</si>
  <si>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</si>
  <si>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</si>
  <si>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</si>
  <si>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</si>
  <si>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</si>
  <si>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</si>
  <si>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</si>
  <si>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</si>
  <si>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</si>
  <si>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</si>
  <si>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</si>
  <si>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</si>
  <si>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</si>
  <si>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</si>
  <si>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</si>
  <si>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</si>
  <si>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</si>
  <si>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</si>
  <si>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</si>
  <si>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</si>
  <si>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</si>
  <si>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</si>
  <si>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</si>
  <si>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</si>
  <si>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</si>
  <si>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</si>
  <si>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</si>
  <si>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</si>
  <si>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</si>
  <si>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</si>
  <si>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</si>
  <si>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</si>
  <si>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</si>
  <si>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</si>
  <si>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</si>
  <si>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</si>
  <si>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</si>
  <si>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</si>
  <si>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</si>
  <si>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</si>
  <si>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</si>
  <si>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</si>
  <si>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</si>
  <si>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</si>
  <si>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</si>
  <si>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</si>
  <si>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</si>
  <si>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</si>
  <si>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</si>
  <si>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</si>
  <si>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</si>
  <si>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</si>
  <si>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</si>
  <si>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</si>
  <si>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</si>
  <si>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</si>
  <si>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</si>
  <si>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</si>
  <si>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</si>
  <si>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</si>
  <si>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</si>
  <si>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</si>
  <si>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</si>
  <si>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</si>
  <si>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</si>
  <si>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</si>
  <si>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</si>
  <si>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</si>
  <si>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</si>
  <si>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</si>
  <si>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</si>
  <si>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</si>
  <si>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</si>
  <si>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</si>
  <si>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</si>
  <si>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</si>
  <si>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</si>
  <si>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</si>
  <si>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</si>
  <si>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</si>
  <si>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</si>
  <si>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</si>
  <si>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</si>
  <si>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</si>
  <si>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</si>
  <si>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</si>
  <si>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</si>
  <si>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</si>
  <si>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</si>
  <si>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</si>
  <si>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</si>
  <si>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</si>
  <si>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</si>
  <si>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</si>
  <si>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</si>
  <si>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</si>
  <si>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</si>
  <si>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</si>
  <si>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</si>
  <si>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</si>
  <si>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</si>
  <si>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</si>
  <si>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</si>
  <si>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</si>
  <si>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</si>
  <si>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</si>
  <si>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</si>
  <si>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</si>
  <si>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</si>
  <si>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</si>
  <si>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</si>
  <si>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</si>
  <si>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</si>
  <si>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</si>
  <si>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</si>
  <si>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</si>
  <si>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</si>
  <si>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</si>
  <si>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</si>
  <si>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</si>
  <si>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</si>
  <si>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</si>
  <si>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</si>
  <si>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</si>
  <si>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</si>
  <si>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</si>
  <si>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</si>
  <si>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</si>
  <si>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</si>
  <si>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</si>
  <si>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</si>
  <si>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</si>
  <si>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</si>
  <si>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</si>
  <si>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</si>
  <si>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</si>
  <si>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</si>
  <si>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</si>
  <si>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</si>
  <si>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</si>
  <si>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</si>
  <si>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</si>
  <si>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</si>
  <si>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</si>
  <si>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</si>
  <si>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</si>
  <si>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</si>
  <si>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</si>
  <si>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</si>
  <si>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</si>
  <si>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</si>
  <si>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</si>
  <si>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</si>
  <si>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</si>
  <si>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</si>
  <si>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</si>
  <si>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</si>
  <si>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</si>
  <si>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</si>
  <si>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</si>
  <si>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</si>
  <si>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</si>
  <si>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</si>
  <si>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</si>
  <si>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</si>
  <si>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</si>
  <si>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</si>
  <si>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</si>
  <si>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</si>
  <si>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</si>
  <si>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</si>
  <si>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</si>
  <si>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</si>
  <si>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</si>
  <si>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</si>
  <si>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</si>
  <si>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</si>
  <si>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</si>
  <si>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</si>
  <si>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</si>
  <si>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</si>
  <si>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</si>
  <si>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</si>
  <si>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</si>
  <si>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</si>
  <si>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</si>
  <si>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</si>
  <si>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</si>
  <si>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</si>
  <si>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</si>
  <si>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</si>
  <si>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</si>
  <si>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</si>
  <si>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</si>
  <si>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</si>
  <si>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</si>
  <si>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</si>
  <si>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</si>
  <si>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</si>
  <si>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</si>
  <si>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</si>
  <si>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</si>
  <si>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</si>
  <si>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</si>
  <si>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</si>
  <si>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</si>
  <si>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</si>
  <si>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</si>
  <si>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</si>
  <si>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</si>
  <si>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</si>
  <si>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</si>
  <si>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</si>
  <si>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</si>
  <si>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</si>
  <si>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</si>
  <si>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</si>
  <si>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</si>
  <si>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</si>
  <si>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</si>
  <si>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</si>
  <si>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</si>
  <si>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</si>
  <si>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</si>
  <si>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</si>
  <si>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</si>
  <si>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</si>
  <si>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</si>
  <si>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</si>
  <si>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</si>
  <si>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</si>
  <si>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</si>
  <si>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</si>
  <si>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</si>
  <si>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</si>
  <si>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</si>
  <si>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</si>
  <si>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</si>
  <si>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</si>
  <si>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</si>
  <si>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</si>
  <si>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</si>
  <si>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</si>
  <si>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</si>
  <si>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</si>
  <si>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</si>
  <si>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</si>
  <si>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</si>
  <si>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</si>
  <si>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</si>
  <si>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</si>
  <si>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</si>
  <si>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</si>
  <si>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</si>
  <si>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</si>
  <si>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</si>
  <si>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</si>
  <si>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</si>
  <si>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</si>
  <si>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</si>
  <si>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</si>
  <si>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</si>
  <si>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</si>
  <si>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</si>
  <si>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</si>
  <si>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</si>
  <si>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</si>
  <si>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</si>
  <si>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</si>
  <si>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</si>
  <si>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</si>
  <si>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</si>
  <si>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</si>
  <si>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</si>
  <si>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</si>
  <si>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</si>
  <si>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</si>
  <si>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</si>
  <si>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</si>
  <si>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</si>
  <si>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</si>
  <si>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</si>
  <si>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</si>
  <si>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</si>
  <si>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</si>
  <si>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</si>
  <si>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</si>
  <si>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</si>
  <si>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</si>
  <si>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</si>
  <si>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</si>
  <si>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</si>
  <si>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</si>
  <si>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</si>
  <si>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</si>
  <si>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</si>
  <si>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</si>
  <si>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</si>
  <si>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</si>
  <si>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</si>
  <si>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</si>
  <si>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</si>
  <si>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</si>
  <si>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</si>
  <si>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</si>
  <si>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</si>
  <si>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</si>
  <si>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</si>
  <si>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</si>
  <si>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</si>
  <si>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</si>
  <si>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</si>
  <si>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</si>
  <si>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</si>
  <si>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</si>
  <si>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</si>
  <si>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</si>
  <si>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</si>
  <si>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</si>
  <si>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</si>
  <si>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</si>
  <si>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</si>
  <si>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</si>
  <si>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</si>
  <si>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</si>
  <si>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</si>
  <si>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</si>
  <si>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</si>
  <si>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</si>
  <si>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</si>
  <si>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</si>
  <si>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</si>
  <si>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</si>
  <si>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</si>
  <si>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</si>
  <si>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</si>
  <si>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</si>
  <si>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</si>
  <si>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</si>
  <si>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</si>
  <si>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</si>
  <si>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</si>
  <si>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</si>
  <si>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</si>
  <si>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</si>
  <si>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</si>
  <si>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</si>
  <si>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</si>
  <si>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</si>
  <si>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</si>
  <si>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</si>
  <si>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</si>
  <si>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</si>
  <si>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</si>
  <si>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</si>
  <si>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</si>
  <si>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</si>
  <si>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</si>
  <si>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</si>
  <si>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</si>
  <si>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</si>
  <si>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</si>
  <si>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</si>
  <si>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</si>
  <si>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</si>
  <si>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</si>
  <si>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</si>
  <si>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</si>
  <si>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</si>
  <si>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</si>
  <si>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</si>
  <si>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</si>
  <si>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</si>
  <si>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</si>
  <si>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</si>
  <si>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</si>
  <si>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</si>
  <si>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</si>
  <si>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</si>
  <si>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</si>
  <si>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</si>
  <si>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</si>
  <si>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</si>
  <si>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</si>
  <si>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</si>
  <si>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</si>
  <si>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</si>
  <si>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</si>
  <si>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</si>
  <si>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</si>
  <si>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</si>
  <si>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</si>
  <si>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</si>
  <si>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</si>
  <si>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</si>
  <si>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</si>
  <si>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</si>
  <si>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</si>
  <si>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</si>
  <si>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</si>
  <si>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</si>
  <si>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</si>
  <si>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</si>
  <si>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</si>
  <si>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</si>
  <si>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</si>
  <si>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</si>
  <si>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</si>
  <si>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</si>
  <si>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</si>
  <si>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</si>
  <si>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</si>
  <si>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</si>
  <si>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</si>
  <si>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</si>
  <si>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</si>
  <si>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</si>
  <si>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</si>
  <si>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</si>
  <si>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</si>
  <si>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</si>
  <si>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</si>
  <si>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</si>
  <si>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</si>
  <si>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</si>
  <si>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</si>
  <si>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</si>
  <si>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</si>
  <si>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</si>
  <si>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</si>
  <si>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</si>
  <si>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</si>
  <si>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</si>
  <si>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</si>
  <si>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</si>
  <si>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</si>
  <si>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</si>
  <si>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</si>
  <si>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</si>
  <si>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</si>
  <si>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</si>
  <si>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</si>
  <si>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</si>
  <si>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</si>
  <si>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</si>
  <si>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</si>
  <si>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</si>
  <si>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</si>
  <si>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</si>
  <si>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</si>
  <si>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</si>
  <si>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</si>
  <si>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</si>
  <si>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</si>
  <si>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</si>
  <si>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</si>
  <si>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</si>
  <si>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</si>
  <si>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</si>
  <si>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</si>
  <si>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</si>
  <si>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</si>
  <si>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</si>
  <si>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</si>
  <si>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</si>
  <si>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</si>
  <si>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</si>
  <si>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</si>
  <si>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</si>
  <si>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</si>
  <si>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</si>
  <si>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</si>
  <si>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</si>
  <si>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</si>
  <si>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</si>
  <si>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</si>
  <si>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</si>
  <si>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</si>
  <si>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</si>
  <si>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</si>
  <si>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</si>
  <si>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</si>
  <si>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</si>
  <si>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</si>
  <si>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</si>
  <si>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</si>
  <si>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</si>
  <si>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</si>
  <si>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</si>
  <si>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</si>
  <si>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</si>
  <si>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</si>
  <si>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</si>
  <si>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</si>
  <si>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</si>
  <si>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</si>
  <si>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</si>
  <si>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</si>
  <si>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</si>
  <si>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</si>
  <si>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</si>
  <si>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</si>
  <si>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</si>
  <si>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</si>
  <si>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</si>
  <si>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</si>
  <si>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</si>
  <si>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</si>
  <si>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</si>
  <si>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</si>
  <si>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</si>
  <si>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</si>
  <si>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</si>
  <si>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</si>
  <si>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</si>
  <si>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</si>
  <si>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</si>
  <si>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</si>
  <si>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</si>
  <si>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</si>
  <si>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</si>
  <si>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</si>
  <si>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</si>
  <si>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</si>
  <si>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</si>
  <si>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</si>
  <si>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</si>
  <si>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</si>
  <si>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</si>
  <si>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</si>
  <si>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</si>
  <si>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</si>
  <si>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</si>
  <si>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</si>
  <si>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</si>
  <si>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</si>
  <si>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</si>
  <si>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</si>
  <si>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</si>
  <si>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</si>
  <si>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</si>
  <si>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</si>
  <si>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</si>
  <si>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</si>
  <si>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</si>
  <si>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</si>
  <si>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</si>
  <si>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</si>
  <si>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</si>
  <si>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</si>
  <si>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</si>
  <si>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</si>
  <si>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</si>
  <si>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</si>
  <si>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</si>
  <si>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</si>
  <si>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</si>
  <si>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</si>
  <si>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</si>
  <si>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</si>
  <si>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</si>
  <si>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</si>
  <si>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</si>
  <si>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</si>
  <si>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</si>
  <si>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</si>
  <si>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</si>
  <si>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</si>
  <si>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</si>
  <si>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</si>
  <si>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</si>
  <si>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</si>
  <si>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</si>
  <si>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</si>
  <si>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</si>
  <si>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</si>
  <si>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</si>
  <si>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</si>
  <si>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</si>
  <si>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</si>
  <si>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</si>
  <si>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</si>
  <si>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</si>
  <si>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</si>
  <si>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</si>
  <si>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</si>
  <si>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</si>
  <si>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</si>
  <si>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</si>
  <si>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</si>
  <si>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</si>
  <si>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</si>
  <si>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</si>
  <si>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</si>
  <si>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</si>
  <si>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</si>
  <si>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</si>
  <si>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</si>
  <si>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</si>
  <si>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</si>
  <si>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</si>
  <si>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</si>
  <si>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</si>
  <si>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</si>
  <si>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</si>
  <si>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</si>
  <si>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</si>
  <si>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</si>
  <si>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</si>
  <si>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</si>
  <si>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</si>
  <si>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</si>
  <si>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</si>
  <si>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</si>
  <si>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</si>
  <si>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</si>
  <si>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</si>
  <si>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</si>
  <si>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</si>
  <si>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</si>
  <si>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</si>
  <si>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</si>
  <si>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</si>
  <si>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</si>
  <si>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</si>
  <si>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</si>
  <si>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</si>
  <si>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</si>
  <si>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</si>
  <si>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</si>
  <si>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</si>
  <si>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</si>
  <si>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</si>
  <si>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</si>
  <si>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</si>
  <si>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</si>
  <si>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</si>
  <si>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</si>
  <si>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</si>
  <si>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</si>
  <si>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</si>
  <si>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</si>
  <si>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</si>
  <si>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</si>
  <si>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</si>
  <si>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</si>
  <si>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</si>
  <si>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</si>
  <si>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</si>
  <si>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</si>
  <si>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</si>
  <si>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</si>
  <si>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</si>
  <si>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</si>
  <si>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</si>
  <si>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</si>
  <si>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</si>
  <si>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</si>
  <si>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</si>
  <si>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</si>
  <si>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</si>
  <si>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</si>
  <si>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</si>
  <si>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</si>
  <si>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</si>
  <si>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</si>
  <si>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</si>
  <si>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</si>
  <si>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</si>
  <si>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</si>
  <si>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</si>
  <si>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</si>
  <si>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</si>
  <si>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</si>
  <si>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</si>
  <si>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</si>
  <si>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</si>
  <si>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</si>
  <si>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</si>
  <si>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</si>
  <si>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</si>
  <si>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</si>
  <si>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</si>
  <si>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</si>
  <si>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</si>
  <si>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</si>
  <si>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</si>
  <si>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</si>
  <si>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</si>
  <si>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</si>
  <si>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</si>
  <si>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</si>
  <si>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</si>
  <si>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</si>
  <si>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</si>
  <si>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</si>
  <si>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</si>
  <si>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</si>
  <si>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</si>
  <si>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</si>
  <si>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</si>
  <si>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</si>
  <si>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</si>
  <si>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</si>
  <si>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</si>
  <si>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</si>
  <si>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</si>
  <si>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</si>
  <si>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</si>
  <si>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</si>
  <si>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</si>
  <si>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</si>
  <si>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</si>
  <si>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</si>
  <si>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</si>
  <si>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</si>
  <si>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</si>
  <si>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</si>
  <si>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</si>
  <si>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</si>
  <si>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</si>
  <si>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</si>
  <si>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</si>
  <si>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</si>
  <si>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</si>
  <si>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</si>
  <si>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</si>
  <si>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</si>
  <si>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</si>
  <si>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</si>
  <si>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</si>
  <si>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</si>
  <si>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</si>
  <si>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</si>
  <si>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</si>
  <si>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</si>
  <si>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</si>
  <si>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</si>
  <si>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</si>
  <si>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</si>
  <si>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</si>
  <si>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</si>
  <si>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</si>
  <si>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</si>
  <si>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</si>
  <si>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</si>
  <si>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</si>
  <si>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</si>
  <si>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</si>
  <si>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</si>
  <si>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</si>
  <si>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</si>
  <si>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</si>
  <si>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</si>
  <si>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</si>
  <si>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</si>
  <si>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</si>
  <si>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</si>
  <si>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</si>
  <si>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</si>
  <si>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</si>
  <si>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</si>
  <si>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</si>
  <si>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</si>
  <si>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</si>
  <si>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</si>
  <si>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</si>
  <si>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</si>
  <si>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</si>
  <si>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</si>
  <si>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</si>
  <si>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</si>
  <si>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</si>
  <si>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</si>
  <si>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</si>
  <si>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</si>
  <si>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</si>
  <si>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</si>
  <si>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</si>
  <si>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</si>
  <si>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</si>
  <si>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</si>
  <si>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</si>
  <si>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</si>
  <si>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</si>
  <si>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</si>
  <si>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</si>
  <si>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</si>
  <si>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</si>
  <si>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</si>
  <si>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</si>
  <si>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</si>
  <si>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</si>
  <si>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</si>
  <si>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</si>
  <si>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</si>
  <si>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</si>
  <si>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</si>
  <si>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</si>
  <si>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</si>
  <si>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</si>
  <si>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</si>
  <si>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</si>
  <si>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</si>
  <si>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</si>
  <si>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</si>
  <si>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</si>
  <si>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</si>
  <si>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</si>
  <si>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</si>
  <si>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</si>
  <si>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</si>
  <si>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</si>
  <si>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</si>
  <si>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</si>
  <si>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</si>
  <si>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</si>
  <si>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</si>
  <si>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</si>
  <si>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</si>
  <si>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</si>
  <si>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</si>
  <si>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</si>
  <si>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</si>
  <si>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</si>
  <si>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</si>
  <si>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</si>
  <si>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</si>
  <si>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</si>
  <si>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</si>
  <si>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</si>
  <si>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</si>
  <si>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</si>
  <si>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</si>
  <si>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</si>
  <si>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</si>
  <si>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</si>
  <si>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</si>
  <si>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</si>
  <si>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</si>
  <si>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</si>
  <si>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</si>
  <si>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</si>
  <si>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</si>
  <si>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</si>
  <si>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</si>
  <si>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</si>
  <si>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</si>
  <si>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</si>
  <si>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</si>
  <si>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</si>
  <si>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</si>
  <si>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</si>
  <si>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</si>
  <si>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</si>
  <si>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</si>
  <si>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</si>
  <si>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</si>
  <si>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</si>
  <si>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</si>
  <si>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</si>
  <si>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</si>
  <si>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</si>
  <si>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</si>
  <si>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</si>
  <si>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</si>
  <si>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</si>
  <si>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</si>
  <si>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</si>
  <si>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</si>
  <si>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</si>
  <si>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</si>
  <si>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</si>
  <si>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</si>
  <si>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</si>
  <si>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</si>
  <si>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</si>
  <si>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</si>
  <si>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</si>
  <si>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</si>
  <si>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</si>
  <si>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</si>
  <si>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</si>
  <si>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</si>
  <si>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</si>
  <si>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</si>
  <si>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</si>
  <si>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</si>
  <si>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</si>
  <si>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</si>
  <si>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</si>
  <si>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</si>
  <si>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</si>
  <si>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</si>
  <si>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</si>
  <si>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</si>
  <si>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</si>
  <si>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</si>
  <si>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</si>
  <si>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</si>
  <si>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</si>
  <si>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</si>
  <si>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</si>
  <si>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</si>
  <si>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Bajo carbono, baja resistencia, uso ligero</t>
  </si>
  <si>
    <t>Grade 2</t>
  </si>
  <si>
    <t>Bajo carbono, aplicaciones generales</t>
  </si>
  <si>
    <t>Grade 5</t>
  </si>
  <si>
    <t>Medio carbono, templado y revenido, muy común en automotriz</t>
  </si>
  <si>
    <t>Grade 8</t>
  </si>
  <si>
    <t>Alto carbono/aleado, alta resistencia, aplicaciones críticas</t>
  </si>
  <si>
    <t>Grade 8.2</t>
  </si>
  <si>
    <t>Aleación reforzada, aún mayor resistencia que el 8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</si>
  <si>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</si>
  <si>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</si>
  <si>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</si>
  <si>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</si>
  <si>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</si>
  <si>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</si>
  <si>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</si>
  <si>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</si>
  <si>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</si>
  <si>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</si>
  <si>
    <r>
      <t>Grade 9</t>
    </r>
    <r>
      <rPr>
        <sz val="10"/>
        <rFont val="Arial"/>
        <family val="2"/>
      </rPr>
      <t xml:space="preserve"> </t>
    </r>
  </si>
  <si>
    <t>mass gen rate of comb products</t>
  </si>
  <si>
    <t>vol. Free</t>
  </si>
  <si>
    <t>T (°C)</t>
  </si>
  <si>
    <t>P (Mpa)</t>
  </si>
  <si>
    <t>rho (kg/m3)</t>
  </si>
  <si>
    <t>v (m3/kg)</t>
  </si>
  <si>
    <t>k_avg comb prod</t>
  </si>
  <si>
    <t>Pcamara</t>
  </si>
  <si>
    <t>rho_camara</t>
  </si>
  <si>
    <t>Mach a salida</t>
  </si>
  <si>
    <t>rho_salida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</si>
</sst>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0" xfId="0" applyFont="1" applyFill="1"/>
    <xf numFmtId="165" fontId="0" fillId="10" borderId="0" xfId="0" applyNumberFormat="1" applyFill="1"/>
    <xf numFmtId="0" fontId="0" fillId="25" borderId="0" xfId="0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344.21272778246856</c:v>
                </c:pt>
                <c:pt idx="1">
                  <c:v>324.15257001107</c:v>
                </c:pt>
                <c:pt idx="2">
                  <c:v>311.33601620056311</c:v>
                </c:pt>
                <c:pt idx="3">
                  <c:v>304.52000906403413</c:v>
                </c:pt>
                <c:pt idx="4">
                  <c:v>302.42556399749122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371.11210885065998</c:v>
                </c:pt>
                <c:pt idx="1">
                  <c:v>350.65070520447983</c:v>
                </c:pt>
                <c:pt idx="2">
                  <c:v>336.07380042164891</c:v>
                </c:pt>
                <c:pt idx="3">
                  <c:v>327.36100699194674</c:v>
                </c:pt>
                <c:pt idx="4">
                  <c:v>324.46320955668915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0.45</c:v>
                </c:pt>
                <c:pt idx="2">
                  <c:v>0.9</c:v>
                </c:pt>
                <c:pt idx="3">
                  <c:v>1.35</c:v>
                </c:pt>
                <c:pt idx="4">
                  <c:v>1.8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393.47006598811845</c:v>
                </c:pt>
                <c:pt idx="1">
                  <c:v>373.32957725928344</c:v>
                </c:pt>
                <c:pt idx="2">
                  <c:v>358.88316919851798</c:v>
                </c:pt>
                <c:pt idx="3">
                  <c:v>350.19149144257875</c:v>
                </c:pt>
                <c:pt idx="4">
                  <c:v>347.2879090984955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833096"/>
        <c:axId val="206519536"/>
      </c:scatterChart>
      <c:valAx>
        <c:axId val="49483309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06519536"/>
        <c:crosses val="autoZero"/>
        <c:crossBetween val="midCat"/>
      </c:valAx>
      <c:valAx>
        <c:axId val="20651953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948330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500.44008491094945</c:v>
                </c:pt>
                <c:pt idx="1">
                  <c:v>299.34450803243328</c:v>
                </c:pt>
                <c:pt idx="2">
                  <c:v>298.00534323886268</c:v>
                </c:pt>
                <c:pt idx="3">
                  <c:v>298.00001426057901</c:v>
                </c:pt>
                <c:pt idx="4">
                  <c:v>298.00000000870216</c:v>
                </c:pt>
                <c:pt idx="5">
                  <c:v>298.00000000179847</c:v>
                </c:pt>
                <c:pt idx="6">
                  <c:v>298.00000000031628</c:v>
                </c:pt>
                <c:pt idx="7">
                  <c:v>298.00000000004638</c:v>
                </c:pt>
                <c:pt idx="8">
                  <c:v>298.00000000001063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886.00647389859989</c:v>
                </c:pt>
                <c:pt idx="1">
                  <c:v>314.5371911145802</c:v>
                </c:pt>
                <c:pt idx="2">
                  <c:v>298.29083629202745</c:v>
                </c:pt>
                <c:pt idx="3">
                  <c:v>298.00368607497472</c:v>
                </c:pt>
                <c:pt idx="4">
                  <c:v>298.00000857131829</c:v>
                </c:pt>
                <c:pt idx="5">
                  <c:v>298.00000430421994</c:v>
                </c:pt>
                <c:pt idx="6">
                  <c:v>298.00000215648851</c:v>
                </c:pt>
                <c:pt idx="7">
                  <c:v>298.00000117476486</c:v>
                </c:pt>
                <c:pt idx="8">
                  <c:v>298.00000089364721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D8-4218-A9E5-39F3CA400B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2.4500000000000002</c:v>
                </c:pt>
                <c:pt idx="6">
                  <c:v>2.9</c:v>
                </c:pt>
                <c:pt idx="7">
                  <c:v>3.35</c:v>
                </c:pt>
                <c:pt idx="8">
                  <c:v>3.8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981.15919921814725</c:v>
                </c:pt>
                <c:pt idx="1">
                  <c:v>322.89428183177421</c:v>
                </c:pt>
                <c:pt idx="2">
                  <c:v>298.56514212423679</c:v>
                </c:pt>
                <c:pt idx="3">
                  <c:v>298.0092610595255</c:v>
                </c:pt>
                <c:pt idx="4">
                  <c:v>298.00002620966592</c:v>
                </c:pt>
                <c:pt idx="5">
                  <c:v>298.00001443383542</c:v>
                </c:pt>
                <c:pt idx="6">
                  <c:v>298.00000805001315</c:v>
                </c:pt>
                <c:pt idx="7">
                  <c:v>298.00000493945834</c:v>
                </c:pt>
                <c:pt idx="8">
                  <c:v>298.00000401365685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912440"/>
        <c:axId val="500039864"/>
      </c:scatterChart>
      <c:valAx>
        <c:axId val="415912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00039864"/>
        <c:crosses val="autoZero"/>
        <c:crossBetween val="midCat"/>
      </c:valAx>
      <c:valAx>
        <c:axId val="50003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59124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42216"/>
        <c:axId val="500043392"/>
      </c:scatterChart>
      <c:valAx>
        <c:axId val="500042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00043392"/>
        <c:crosses val="autoZero"/>
        <c:crossBetween val="midCat"/>
      </c:valAx>
      <c:valAx>
        <c:axId val="50004339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00422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2344"/>
        <c:axId val="503732736"/>
      </c:scatterChart>
      <c:valAx>
        <c:axId val="50373234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03732736"/>
        <c:crosses val="autoZero"/>
        <c:crossBetween val="midCat"/>
      </c:valAx>
      <c:valAx>
        <c:axId val="5037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73234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29600"/>
        <c:axId val="503730384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733520"/>
        <c:axId val="503733912"/>
      </c:lineChart>
      <c:catAx>
        <c:axId val="50373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503733912"/>
        <c:crosses val="autoZero"/>
        <c:auto val="1"/>
        <c:lblAlgn val="ctr"/>
        <c:lblOffset val="100"/>
        <c:tickMarkSkip val="1"/>
        <c:noMultiLvlLbl val="0"/>
      </c:catAx>
      <c:valAx>
        <c:axId val="50373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733520"/>
        <c:crosses val="autoZero"/>
        <c:crossBetween val="between"/>
      </c:valAx>
      <c:catAx>
        <c:axId val="503729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30384"/>
        <c:crosses val="autoZero"/>
        <c:auto val="1"/>
        <c:lblAlgn val="ctr"/>
        <c:lblOffset val="100"/>
        <c:noMultiLvlLbl val="0"/>
      </c:catAx>
      <c:valAx>
        <c:axId val="5037303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72960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5480"/>
        <c:axId val="503735872"/>
      </c:scatterChart>
      <c:valAx>
        <c:axId val="503735480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503735872"/>
        <c:crosses val="autoZero"/>
        <c:crossBetween val="midCat"/>
      </c:valAx>
      <c:valAx>
        <c:axId val="50373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7354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1D7644BE-FC8D-4D59-8A1D-1C02037278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EF913A32-CA81-425C-B987-85074DA8D3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D244DB56-6D26-41B9-A5B4-DE977881DC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B474D74-4D6F-4901-900E-5912D2090D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013CD8-2CE4-45E1-B02C-56C39BA2C8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5A-4651-A9E1-770A2788E4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6008BCA-689E-42A3-AAFC-5D9689D056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5A-4651-A9E1-770A2788E42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08060FA-1740-4BAF-A7C9-3E7C8B02FB5F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C31F21B2-9C89-4E2A-8591-7BCFE5CDCA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6656"/>
        <c:axId val="503737048"/>
      </c:scatterChart>
      <c:valAx>
        <c:axId val="50373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03737048"/>
        <c:crosses val="autoZero"/>
        <c:crossBetween val="midCat"/>
      </c:valAx>
      <c:valAx>
        <c:axId val="50373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503736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247.2201271021776</c:v>
                </c:pt>
                <c:pt idx="1">
                  <c:v>249.98594717764496</c:v>
                </c:pt>
                <c:pt idx="2">
                  <c:v>252.65388245190366</c:v>
                </c:pt>
                <c:pt idx="3">
                  <c:v>255.22393292495366</c:v>
                </c:pt>
                <c:pt idx="4">
                  <c:v>257.69609859679491</c:v>
                </c:pt>
                <c:pt idx="5">
                  <c:v>260.07037946742747</c:v>
                </c:pt>
                <c:pt idx="6">
                  <c:v>262.3467755368514</c:v>
                </c:pt>
                <c:pt idx="7">
                  <c:v>264.52528680506657</c:v>
                </c:pt>
                <c:pt idx="8">
                  <c:v>266.60591327207305</c:v>
                </c:pt>
                <c:pt idx="9">
                  <c:v>268.58865493787084</c:v>
                </c:pt>
                <c:pt idx="10">
                  <c:v>270.47351180245994</c:v>
                </c:pt>
                <c:pt idx="11">
                  <c:v>272.26048386584029</c:v>
                </c:pt>
                <c:pt idx="12">
                  <c:v>273.949571128012</c:v>
                </c:pt>
                <c:pt idx="13">
                  <c:v>275.54077358897507</c:v>
                </c:pt>
                <c:pt idx="14">
                  <c:v>277.03409124872934</c:v>
                </c:pt>
                <c:pt idx="15">
                  <c:v>278.42952410727491</c:v>
                </c:pt>
                <c:pt idx="16">
                  <c:v>279.72707216461185</c:v>
                </c:pt>
                <c:pt idx="17">
                  <c:v>280.92673542073999</c:v>
                </c:pt>
                <c:pt idx="18">
                  <c:v>282.02851387565954</c:v>
                </c:pt>
                <c:pt idx="19">
                  <c:v>283.03240752937035</c:v>
                </c:pt>
                <c:pt idx="20">
                  <c:v>283.93841638187246</c:v>
                </c:pt>
                <c:pt idx="21">
                  <c:v>284.74654043316582</c:v>
                </c:pt>
                <c:pt idx="22">
                  <c:v>285.45677968325055</c:v>
                </c:pt>
                <c:pt idx="23">
                  <c:v>286.06913413212652</c:v>
                </c:pt>
                <c:pt idx="24">
                  <c:v>286.58360377979386</c:v>
                </c:pt>
                <c:pt idx="25">
                  <c:v>287.00018862625251</c:v>
                </c:pt>
                <c:pt idx="26">
                  <c:v>287.31888867150241</c:v>
                </c:pt>
                <c:pt idx="27">
                  <c:v>287.53970391554361</c:v>
                </c:pt>
                <c:pt idx="28">
                  <c:v>287.66263435837618</c:v>
                </c:pt>
                <c:pt idx="29">
                  <c:v>287.68768</c:v>
                </c:pt>
                <c:pt idx="30">
                  <c:v>287.61484084041507</c:v>
                </c:pt>
                <c:pt idx="31">
                  <c:v>287.4441168796215</c:v>
                </c:pt>
                <c:pt idx="32">
                  <c:v>287.17550811761924</c:v>
                </c:pt>
                <c:pt idx="33">
                  <c:v>286.80901455440824</c:v>
                </c:pt>
                <c:pt idx="34">
                  <c:v>286.34463618998865</c:v>
                </c:pt>
                <c:pt idx="35">
                  <c:v>285.78237302436025</c:v>
                </c:pt>
                <c:pt idx="36">
                  <c:v>285.12222505752317</c:v>
                </c:pt>
                <c:pt idx="37">
                  <c:v>284.36419228947744</c:v>
                </c:pt>
                <c:pt idx="38">
                  <c:v>283.50827472022297</c:v>
                </c:pt>
                <c:pt idx="39">
                  <c:v>282.55447234975981</c:v>
                </c:pt>
                <c:pt idx="40">
                  <c:v>281.50278517808795</c:v>
                </c:pt>
                <c:pt idx="41">
                  <c:v>280.35321320520745</c:v>
                </c:pt>
                <c:pt idx="42">
                  <c:v>279.10575643111821</c:v>
                </c:pt>
                <c:pt idx="43">
                  <c:v>277.76041485582027</c:v>
                </c:pt>
                <c:pt idx="44">
                  <c:v>276.31718847931359</c:v>
                </c:pt>
                <c:pt idx="45">
                  <c:v>274.77607730159832</c:v>
                </c:pt>
                <c:pt idx="46">
                  <c:v>273.13708132267425</c:v>
                </c:pt>
                <c:pt idx="47">
                  <c:v>271.40020054254154</c:v>
                </c:pt>
                <c:pt idx="48">
                  <c:v>269.56543496120008</c:v>
                </c:pt>
                <c:pt idx="49">
                  <c:v>267.63278457864988</c:v>
                </c:pt>
                <c:pt idx="50">
                  <c:v>265.60224939489115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730776"/>
        <c:axId val="500042608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14.2</c:v>
                </c:pt>
                <c:pt idx="1">
                  <c:v>13.916</c:v>
                </c:pt>
                <c:pt idx="2">
                  <c:v>13.632</c:v>
                </c:pt>
                <c:pt idx="3">
                  <c:v>13.348000000000001</c:v>
                </c:pt>
                <c:pt idx="4">
                  <c:v>13.064</c:v>
                </c:pt>
                <c:pt idx="5">
                  <c:v>12.780000000000001</c:v>
                </c:pt>
                <c:pt idx="6">
                  <c:v>12.496</c:v>
                </c:pt>
                <c:pt idx="7">
                  <c:v>12.212000000000002</c:v>
                </c:pt>
                <c:pt idx="8">
                  <c:v>11.928000000000001</c:v>
                </c:pt>
                <c:pt idx="9">
                  <c:v>11.644000000000002</c:v>
                </c:pt>
                <c:pt idx="10">
                  <c:v>11.360000000000001</c:v>
                </c:pt>
                <c:pt idx="11">
                  <c:v>11.076000000000002</c:v>
                </c:pt>
                <c:pt idx="12">
                  <c:v>10.792000000000002</c:v>
                </c:pt>
                <c:pt idx="13">
                  <c:v>10.508000000000003</c:v>
                </c:pt>
                <c:pt idx="14">
                  <c:v>10.224000000000002</c:v>
                </c:pt>
                <c:pt idx="15">
                  <c:v>9.9400000000000031</c:v>
                </c:pt>
                <c:pt idx="16">
                  <c:v>9.6560000000000024</c:v>
                </c:pt>
                <c:pt idx="17">
                  <c:v>9.3720000000000034</c:v>
                </c:pt>
                <c:pt idx="18">
                  <c:v>9.0880000000000045</c:v>
                </c:pt>
                <c:pt idx="19">
                  <c:v>8.8040000000000038</c:v>
                </c:pt>
                <c:pt idx="20">
                  <c:v>8.5200000000000031</c:v>
                </c:pt>
                <c:pt idx="21">
                  <c:v>8.2360000000000042</c:v>
                </c:pt>
                <c:pt idx="22">
                  <c:v>7.9520000000000053</c:v>
                </c:pt>
                <c:pt idx="23">
                  <c:v>7.6680000000000046</c:v>
                </c:pt>
                <c:pt idx="24">
                  <c:v>7.3840000000000039</c:v>
                </c:pt>
                <c:pt idx="25">
                  <c:v>7.100000000000005</c:v>
                </c:pt>
                <c:pt idx="26">
                  <c:v>6.8160000000000061</c:v>
                </c:pt>
                <c:pt idx="27">
                  <c:v>6.5320000000000071</c:v>
                </c:pt>
                <c:pt idx="28">
                  <c:v>6.2480000000000047</c:v>
                </c:pt>
                <c:pt idx="29">
                  <c:v>5.9640000000000057</c:v>
                </c:pt>
                <c:pt idx="30">
                  <c:v>5.6800000000000068</c:v>
                </c:pt>
                <c:pt idx="31">
                  <c:v>5.3960000000000079</c:v>
                </c:pt>
                <c:pt idx="32">
                  <c:v>5.112000000000009</c:v>
                </c:pt>
                <c:pt idx="33">
                  <c:v>4.8280000000000101</c:v>
                </c:pt>
                <c:pt idx="34">
                  <c:v>4.5440000000000111</c:v>
                </c:pt>
                <c:pt idx="35">
                  <c:v>4.2600000000000122</c:v>
                </c:pt>
                <c:pt idx="36">
                  <c:v>3.9760000000000133</c:v>
                </c:pt>
                <c:pt idx="37">
                  <c:v>3.6920000000000144</c:v>
                </c:pt>
                <c:pt idx="38">
                  <c:v>3.4080000000000155</c:v>
                </c:pt>
                <c:pt idx="39">
                  <c:v>3.1240000000000165</c:v>
                </c:pt>
                <c:pt idx="40">
                  <c:v>2.8400000000000176</c:v>
                </c:pt>
                <c:pt idx="41">
                  <c:v>2.5560000000000187</c:v>
                </c:pt>
                <c:pt idx="42">
                  <c:v>2.2720000000000198</c:v>
                </c:pt>
                <c:pt idx="43">
                  <c:v>1.9880000000000209</c:v>
                </c:pt>
                <c:pt idx="44">
                  <c:v>1.7040000000000219</c:v>
                </c:pt>
                <c:pt idx="45">
                  <c:v>1.420000000000023</c:v>
                </c:pt>
                <c:pt idx="46">
                  <c:v>1.1360000000000241</c:v>
                </c:pt>
                <c:pt idx="47">
                  <c:v>0.85200000000002518</c:v>
                </c:pt>
                <c:pt idx="48">
                  <c:v>0.56800000000002626</c:v>
                </c:pt>
                <c:pt idx="49">
                  <c:v>0.28400000000002734</c:v>
                </c:pt>
                <c:pt idx="50">
                  <c:v>2.8421709430404007E-14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041432"/>
        <c:axId val="500040648"/>
      </c:scatterChart>
      <c:valAx>
        <c:axId val="50373077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042608"/>
        <c:crosses val="autoZero"/>
        <c:crossBetween val="midCat"/>
        <c:majorUnit val="2"/>
      </c:valAx>
      <c:valAx>
        <c:axId val="5000426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730776"/>
        <c:crosses val="autoZero"/>
        <c:crossBetween val="midCat"/>
      </c:valAx>
      <c:valAx>
        <c:axId val="50004143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00040648"/>
        <c:crosses val="autoZero"/>
        <c:crossBetween val="midCat"/>
      </c:valAx>
      <c:valAx>
        <c:axId val="500040648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004143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5.9036810110152634E-3</c:v>
                </c:pt>
                <c:pt idx="3">
                  <c:v>7.3357427566410095E-3</c:v>
                </c:pt>
                <c:pt idx="4">
                  <c:v>8.6811382544777597E-3</c:v>
                </c:pt>
                <c:pt idx="5">
                  <c:v>9.9768989506590789E-3</c:v>
                </c:pt>
                <c:pt idx="6" formatCode="0.00000">
                  <c:v>1.1241220062319316E-2</c:v>
                </c:pt>
                <c:pt idx="7" formatCode="0.00000">
                  <c:v>1.2484447552689822E-2</c:v>
                </c:pt>
                <c:pt idx="8">
                  <c:v>1.3712989793718613E-2</c:v>
                </c:pt>
                <c:pt idx="9">
                  <c:v>1.4931040403785106E-2</c:v>
                </c:pt>
                <c:pt idx="10">
                  <c:v>1.6141447881833589E-2</c:v>
                </c:pt>
                <c:pt idx="11">
                  <c:v>1.7346198469553042E-2</c:v>
                </c:pt>
                <c:pt idx="12">
                  <c:v>1.8546703673892211E-2</c:v>
                </c:pt>
                <c:pt idx="13">
                  <c:v>1.9743980732945123E-2</c:v>
                </c:pt>
                <c:pt idx="14">
                  <c:v>2.0938770540197181E-2</c:v>
                </c:pt>
                <c:pt idx="15">
                  <c:v>2.2131617128011986E-2</c:v>
                </c:pt>
                <c:pt idx="16">
                  <c:v>2.332292254124178E-2</c:v>
                </c:pt>
                <c:pt idx="17">
                  <c:v>2.4512985431698484E-2</c:v>
                </c:pt>
                <c:pt idx="18">
                  <c:v>2.5702028598397389E-2</c:v>
                </c:pt>
                <c:pt idx="19">
                  <c:v>2.6890218862992647E-2</c:v>
                </c:pt>
                <c:pt idx="20">
                  <c:v>2.8077681541498572E-2</c:v>
                </c:pt>
                <c:pt idx="21">
                  <c:v>2.9264511055769833E-2</c:v>
                </c:pt>
                <c:pt idx="22">
                  <c:v>3.0450778758296708E-2</c:v>
                </c:pt>
                <c:pt idx="23">
                  <c:v>3.1636538728446413E-2</c:v>
                </c:pt>
                <c:pt idx="24">
                  <c:v>3.2821832082125753E-2</c:v>
                </c:pt>
                <c:pt idx="25">
                  <c:v>3.4006690186144287E-2</c:v>
                </c:pt>
                <c:pt idx="26">
                  <c:v>3.5191137062009242E-2</c:v>
                </c:pt>
                <c:pt idx="27">
                  <c:v>3.6375191187678332E-2</c:v>
                </c:pt>
                <c:pt idx="28">
                  <c:v>3.7558866850784058E-2</c:v>
                </c:pt>
                <c:pt idx="29">
                  <c:v>3.8742175166827549E-2</c:v>
                </c:pt>
                <c:pt idx="30">
                  <c:v>3.9925124846553792E-2</c:v>
                </c:pt>
                <c:pt idx="31">
                  <c:v>4.110772277517738E-2</c:v>
                </c:pt>
                <c:pt idx="32">
                  <c:v>4.2289974450216559E-2</c:v>
                </c:pt>
                <c:pt idx="33">
                  <c:v>4.3471884312899077E-2</c:v>
                </c:pt>
                <c:pt idx="34">
                  <c:v>4.4653455999336351E-2</c:v>
                </c:pt>
                <c:pt idx="35">
                  <c:v>4.5834692531128075E-2</c:v>
                </c:pt>
                <c:pt idx="36">
                  <c:v>4.7015596460179249E-2</c:v>
                </c:pt>
                <c:pt idx="37">
                  <c:v>4.8196169978859782E-2</c:v>
                </c:pt>
                <c:pt idx="38">
                  <c:v>4.937641500389793E-2</c:v>
                </c:pt>
                <c:pt idx="39">
                  <c:v>5.0556333240344052E-2</c:v>
                </c:pt>
                <c:pt idx="40">
                  <c:v>5.1735926230393817E-2</c:v>
                </c:pt>
                <c:pt idx="41">
                  <c:v>5.2915195390696786E-2</c:v>
                </c:pt>
                <c:pt idx="42">
                  <c:v>5.4094142040897131E-2</c:v>
                </c:pt>
                <c:pt idx="43">
                  <c:v>5.5272767425491642E-2</c:v>
                </c:pt>
                <c:pt idx="44">
                  <c:v>5.6451072730587672E-2</c:v>
                </c:pt>
                <c:pt idx="45">
                  <c:v>5.7629059096765425E-2</c:v>
                </c:pt>
                <c:pt idx="46">
                  <c:v>5.88067276289609E-2</c:v>
                </c:pt>
                <c:pt idx="47">
                  <c:v>5.9984079404068025E-2</c:v>
                </c:pt>
                <c:pt idx="48">
                  <c:v>6.1161115476793114E-2</c:v>
                </c:pt>
                <c:pt idx="49">
                  <c:v>6.2337836884168114E-2</c:v>
                </c:pt>
                <c:pt idx="50">
                  <c:v>6.3514244649034338E-2</c:v>
                </c:pt>
                <c:pt idx="51">
                  <c:v>6.4690339782734613E-2</c:v>
                </c:pt>
                <c:pt idx="52">
                  <c:v>6.5866123287196196E-2</c:v>
                </c:pt>
                <c:pt idx="53">
                  <c:v>6.7041596156544508E-2</c:v>
                </c:pt>
                <c:pt idx="54">
                  <c:v>6.8216759378355085E-2</c:v>
                </c:pt>
                <c:pt idx="55">
                  <c:v>6.9391613934626284E-2</c:v>
                </c:pt>
                <c:pt idx="56">
                  <c:v>7.0566160802536193E-2</c:v>
                </c:pt>
                <c:pt idx="57">
                  <c:v>7.1740400955032646E-2</c:v>
                </c:pt>
                <c:pt idx="58">
                  <c:v>7.2914335361294186E-2</c:v>
                </c:pt>
                <c:pt idx="59">
                  <c:v>7.408796498709086E-2</c:v>
                </c:pt>
                <c:pt idx="60">
                  <c:v>7.5261290795067284E-2</c:v>
                </c:pt>
                <c:pt idx="61">
                  <c:v>7.6434313744965621E-2</c:v>
                </c:pt>
                <c:pt idx="62">
                  <c:v>7.7607034793801558E-2</c:v>
                </c:pt>
                <c:pt idx="63">
                  <c:v>7.877945489600377E-2</c:v>
                </c:pt>
                <c:pt idx="64">
                  <c:v>7.9951575003525233E-2</c:v>
                </c:pt>
                <c:pt idx="65">
                  <c:v>8.1123396065932177E-2</c:v>
                </c:pt>
                <c:pt idx="66">
                  <c:v>8.2294919030475908E-2</c:v>
                </c:pt>
                <c:pt idx="67">
                  <c:v>8.346614484215098E-2</c:v>
                </c:pt>
                <c:pt idx="68">
                  <c:v>8.4637074443743049E-2</c:v>
                </c:pt>
                <c:pt idx="69">
                  <c:v>8.5807708775868297E-2</c:v>
                </c:pt>
                <c:pt idx="70">
                  <c:v>8.6978048777006364E-2</c:v>
                </c:pt>
                <c:pt idx="71">
                  <c:v>8.8148095383528413E-2</c:v>
                </c:pt>
                <c:pt idx="72">
                  <c:v>8.9317849529720841E-2</c:v>
                </c:pt>
                <c:pt idx="73">
                  <c:v>9.0487312147806198E-2</c:v>
                </c:pt>
                <c:pt idx="74">
                  <c:v>9.1656484167961447E-2</c:v>
                </c:pt>
                <c:pt idx="75">
                  <c:v>9.2825366518334271E-2</c:v>
                </c:pt>
                <c:pt idx="76">
                  <c:v>9.3993960125057827E-2</c:v>
                </c:pt>
                <c:pt idx="77">
                  <c:v>9.5162265912264413E-2</c:v>
                </c:pt>
                <c:pt idx="78">
                  <c:v>9.6330284802097918E-2</c:v>
                </c:pt>
                <c:pt idx="79">
                  <c:v>9.7498017714725729E-2</c:v>
                </c:pt>
                <c:pt idx="80">
                  <c:v>9.8665465568349861E-2</c:v>
                </c:pt>
                <c:pt idx="81">
                  <c:v>9.98326292792176E-2</c:v>
                </c:pt>
                <c:pt idx="82">
                  <c:v>0.1009995097616318</c:v>
                </c:pt>
                <c:pt idx="83">
                  <c:v>0.10216610792796087</c:v>
                </c:pt>
                <c:pt idx="84">
                  <c:v>0.10333242468864831</c:v>
                </c:pt>
                <c:pt idx="85">
                  <c:v>0.10449846095222237</c:v>
                </c:pt>
                <c:pt idx="86">
                  <c:v>0.10566421762530512</c:v>
                </c:pt>
                <c:pt idx="87">
                  <c:v>0.10682969561262165</c:v>
                </c:pt>
                <c:pt idx="88">
                  <c:v>0.10799489581700905</c:v>
                </c:pt>
                <c:pt idx="89">
                  <c:v>0.10915981913942532</c:v>
                </c:pt>
                <c:pt idx="90">
                  <c:v>0.11032446647895805</c:v>
                </c:pt>
                <c:pt idx="91">
                  <c:v>0.11148883873283322</c:v>
                </c:pt>
                <c:pt idx="92">
                  <c:v>0.11265293679642374</c:v>
                </c:pt>
                <c:pt idx="93">
                  <c:v>0.11381676156325803</c:v>
                </c:pt>
                <c:pt idx="94">
                  <c:v>0.11498031392502851</c:v>
                </c:pt>
                <c:pt idx="95">
                  <c:v>0.11614359477160005</c:v>
                </c:pt>
                <c:pt idx="96">
                  <c:v>0.11730660499101833</c:v>
                </c:pt>
                <c:pt idx="97">
                  <c:v>0.11846934546951818</c:v>
                </c:pt>
                <c:pt idx="98">
                  <c:v>0.11963181709153184</c:v>
                </c:pt>
                <c:pt idx="99">
                  <c:v>0.12079402073969728</c:v>
                </c:pt>
                <c:pt idx="100">
                  <c:v>0.12195595729486629</c:v>
                </c:pt>
                <c:pt idx="101">
                  <c:v>0.12311762763611275</c:v>
                </c:pt>
                <c:pt idx="102">
                  <c:v>0.12427903264074068</c:v>
                </c:pt>
                <c:pt idx="103">
                  <c:v>0.12544017318429232</c:v>
                </c:pt>
                <c:pt idx="104">
                  <c:v>0.12660105014055623</c:v>
                </c:pt>
                <c:pt idx="105">
                  <c:v>0.12776166438157521</c:v>
                </c:pt>
                <c:pt idx="106">
                  <c:v>0.12892201677765436</c:v>
                </c:pt>
                <c:pt idx="107">
                  <c:v>0.13008210819736893</c:v>
                </c:pt>
                <c:pt idx="108">
                  <c:v>0.13124193950757229</c:v>
                </c:pt>
                <c:pt idx="109">
                  <c:v>0.13240151157340374</c:v>
                </c:pt>
                <c:pt idx="110">
                  <c:v>0.1335608252582963</c:v>
                </c:pt>
                <c:pt idx="111">
                  <c:v>0.13471988142398464</c:v>
                </c:pt>
                <c:pt idx="112">
                  <c:v>0.13587868093051272</c:v>
                </c:pt>
                <c:pt idx="113">
                  <c:v>0.13703722463624154</c:v>
                </c:pt>
                <c:pt idx="114">
                  <c:v>0.13819551339785688</c:v>
                </c:pt>
                <c:pt idx="115">
                  <c:v>0.13935354807037684</c:v>
                </c:pt>
                <c:pt idx="116">
                  <c:v>0.14051132950715958</c:v>
                </c:pt>
                <c:pt idx="117">
                  <c:v>0.1416688585599109</c:v>
                </c:pt>
                <c:pt idx="118">
                  <c:v>0.14282613607869171</c:v>
                </c:pt>
                <c:pt idx="119">
                  <c:v>0.1439831629119257</c:v>
                </c:pt>
                <c:pt idx="120">
                  <c:v>0.14513993990640667</c:v>
                </c:pt>
                <c:pt idx="121">
                  <c:v>0.1462964679073061</c:v>
                </c:pt>
                <c:pt idx="122">
                  <c:v>0.14745274775818057</c:v>
                </c:pt>
                <c:pt idx="123">
                  <c:v>0.14860878030097915</c:v>
                </c:pt>
                <c:pt idx="124">
                  <c:v>0.14976456637605073</c:v>
                </c:pt>
                <c:pt idx="125">
                  <c:v>0.1509201068221514</c:v>
                </c:pt>
                <c:pt idx="126">
                  <c:v>0.15207540247645177</c:v>
                </c:pt>
                <c:pt idx="127">
                  <c:v>0.15323045417454417</c:v>
                </c:pt>
                <c:pt idx="128">
                  <c:v>0.15438526275044998</c:v>
                </c:pt>
                <c:pt idx="129">
                  <c:v>0.1555398290366268</c:v>
                </c:pt>
                <c:pt idx="130">
                  <c:v>0.15669415386397562</c:v>
                </c:pt>
                <c:pt idx="131">
                  <c:v>0.15784823806184803</c:v>
                </c:pt>
                <c:pt idx="132">
                  <c:v>0.15900208245805328</c:v>
                </c:pt>
                <c:pt idx="133">
                  <c:v>0.16015568787886544</c:v>
                </c:pt>
                <c:pt idx="134">
                  <c:v>0.16130905514903041</c:v>
                </c:pt>
                <c:pt idx="135">
                  <c:v>0.16246218509177293</c:v>
                </c:pt>
                <c:pt idx="136">
                  <c:v>0.16361507852880369</c:v>
                </c:pt>
                <c:pt idx="137">
                  <c:v>0.16476773628032623</c:v>
                </c:pt>
                <c:pt idx="138">
                  <c:v>0.16592015916504391</c:v>
                </c:pt>
                <c:pt idx="139">
                  <c:v>0.16707234800016685</c:v>
                </c:pt>
                <c:pt idx="140">
                  <c:v>0.16822430360141877</c:v>
                </c:pt>
                <c:pt idx="141">
                  <c:v>0.16937602678304389</c:v>
                </c:pt>
                <c:pt idx="142">
                  <c:v>0.1705275183578138</c:v>
                </c:pt>
                <c:pt idx="143">
                  <c:v>0.17167877913703417</c:v>
                </c:pt>
                <c:pt idx="144">
                  <c:v>0.17282980993055164</c:v>
                </c:pt>
                <c:pt idx="145">
                  <c:v>0.17398061154676051</c:v>
                </c:pt>
                <c:pt idx="146">
                  <c:v>0.1751311847926095</c:v>
                </c:pt>
                <c:pt idx="147">
                  <c:v>0.17628153047360839</c:v>
                </c:pt>
                <c:pt idx="148">
                  <c:v>0.17743164939383477</c:v>
                </c:pt>
                <c:pt idx="149">
                  <c:v>0.17858154235594062</c:v>
                </c:pt>
                <c:pt idx="150">
                  <c:v>0.17973121016115898</c:v>
                </c:pt>
                <c:pt idx="151">
                  <c:v>0.18088065360931052</c:v>
                </c:pt>
                <c:pt idx="152">
                  <c:v>0.18202987349881006</c:v>
                </c:pt>
                <c:pt idx="153">
                  <c:v>0.18317887062667318</c:v>
                </c:pt>
                <c:pt idx="154">
                  <c:v>0.18432764578852276</c:v>
                </c:pt>
                <c:pt idx="155">
                  <c:v>0.18547619977859531</c:v>
                </c:pt>
                <c:pt idx="156">
                  <c:v>0.1866245333897476</c:v>
                </c:pt>
                <c:pt idx="157">
                  <c:v>0.187772647413463</c:v>
                </c:pt>
                <c:pt idx="158">
                  <c:v>0.18892054263985797</c:v>
                </c:pt>
                <c:pt idx="159">
                  <c:v>0.19006821985768838</c:v>
                </c:pt>
                <c:pt idx="160">
                  <c:v>0.19121567985435586</c:v>
                </c:pt>
                <c:pt idx="161">
                  <c:v>0.19236292341591421</c:v>
                </c:pt>
                <c:pt idx="162">
                  <c:v>0.19350995132707563</c:v>
                </c:pt>
                <c:pt idx="163">
                  <c:v>0.19465676437121704</c:v>
                </c:pt>
                <c:pt idx="164">
                  <c:v>0.19580336333038637</c:v>
                </c:pt>
                <c:pt idx="165">
                  <c:v>0.19694974898530879</c:v>
                </c:pt>
                <c:pt idx="166">
                  <c:v>0.19809592211539287</c:v>
                </c:pt>
                <c:pt idx="167">
                  <c:v>0.19924188349873678</c:v>
                </c:pt>
                <c:pt idx="168">
                  <c:v>0.20038763391213457</c:v>
                </c:pt>
                <c:pt idx="169">
                  <c:v>0.20153317413108215</c:v>
                </c:pt>
                <c:pt idx="170">
                  <c:v>0.20267850492978354</c:v>
                </c:pt>
                <c:pt idx="171">
                  <c:v>0.20382362708115684</c:v>
                </c:pt>
                <c:pt idx="172">
                  <c:v>0.20496854135684039</c:v>
                </c:pt>
                <c:pt idx="173">
                  <c:v>0.20611324852719884</c:v>
                </c:pt>
                <c:pt idx="174">
                  <c:v>0.2072577493613291</c:v>
                </c:pt>
                <c:pt idx="175">
                  <c:v>0.20840204462706638</c:v>
                </c:pt>
                <c:pt idx="176">
                  <c:v>0.20954613509099015</c:v>
                </c:pt>
                <c:pt idx="177">
                  <c:v>0.21069002151843014</c:v>
                </c:pt>
                <c:pt idx="178">
                  <c:v>0.21183370467347223</c:v>
                </c:pt>
                <c:pt idx="179">
                  <c:v>0.21297718531896442</c:v>
                </c:pt>
                <c:pt idx="180">
                  <c:v>0.21412046421652264</c:v>
                </c:pt>
                <c:pt idx="181">
                  <c:v>0.21526354212653667</c:v>
                </c:pt>
                <c:pt idx="182">
                  <c:v>0.21640641980817596</c:v>
                </c:pt>
                <c:pt idx="183">
                  <c:v>0.21754909801939554</c:v>
                </c:pt>
                <c:pt idx="184">
                  <c:v>0.21869157751694165</c:v>
                </c:pt>
                <c:pt idx="185">
                  <c:v>0.21983385905635774</c:v>
                </c:pt>
                <c:pt idx="186">
                  <c:v>0.22097594339199006</c:v>
                </c:pt>
                <c:pt idx="187">
                  <c:v>0.22211783127699344</c:v>
                </c:pt>
                <c:pt idx="188">
                  <c:v>0.22325952346333705</c:v>
                </c:pt>
                <c:pt idx="189">
                  <c:v>0.22440102070181009</c:v>
                </c:pt>
                <c:pt idx="190">
                  <c:v>0.22554232374202743</c:v>
                </c:pt>
                <c:pt idx="191">
                  <c:v>0.22668343333243529</c:v>
                </c:pt>
                <c:pt idx="192">
                  <c:v>0.22782435022031686</c:v>
                </c:pt>
                <c:pt idx="193">
                  <c:v>0.22896507515179793</c:v>
                </c:pt>
                <c:pt idx="194">
                  <c:v>0.23010560887185247</c:v>
                </c:pt>
                <c:pt idx="195">
                  <c:v>0.23124595212430823</c:v>
                </c:pt>
                <c:pt idx="196">
                  <c:v>0.23238610565185228</c:v>
                </c:pt>
                <c:pt idx="197">
                  <c:v>0.23352607019603652</c:v>
                </c:pt>
                <c:pt idx="198">
                  <c:v>0.23466584649728323</c:v>
                </c:pt>
                <c:pt idx="199">
                  <c:v>0.23580543529489051</c:v>
                </c:pt>
                <c:pt idx="200">
                  <c:v>0.23694483732703789</c:v>
                </c:pt>
                <c:pt idx="201">
                  <c:v>0.23808405333079161</c:v>
                </c:pt>
                <c:pt idx="202">
                  <c:v>0.23922308404211012</c:v>
                </c:pt>
                <c:pt idx="203">
                  <c:v>0.24036193019584959</c:v>
                </c:pt>
                <c:pt idx="204">
                  <c:v>0.24150059252576916</c:v>
                </c:pt>
                <c:pt idx="205">
                  <c:v>0.24263907176453645</c:v>
                </c:pt>
                <c:pt idx="206">
                  <c:v>0.24377736864373278</c:v>
                </c:pt>
                <c:pt idx="207">
                  <c:v>0.2449154838938587</c:v>
                </c:pt>
                <c:pt idx="208">
                  <c:v>0.2460534182443391</c:v>
                </c:pt>
                <c:pt idx="209">
                  <c:v>0.24719117242352867</c:v>
                </c:pt>
                <c:pt idx="210">
                  <c:v>0.24832874715871711</c:v>
                </c:pt>
                <c:pt idx="211">
                  <c:v>0.24946614317613444</c:v>
                </c:pt>
                <c:pt idx="212">
                  <c:v>0.25060336120095622</c:v>
                </c:pt>
                <c:pt idx="213">
                  <c:v>0.25174040195730879</c:v>
                </c:pt>
                <c:pt idx="214">
                  <c:v>0.25287726616827449</c:v>
                </c:pt>
                <c:pt idx="215">
                  <c:v>0.25401395455589681</c:v>
                </c:pt>
                <c:pt idx="216">
                  <c:v>0.25515046784118567</c:v>
                </c:pt>
                <c:pt idx="217">
                  <c:v>0.25628680674412246</c:v>
                </c:pt>
                <c:pt idx="218">
                  <c:v>0.25742297198366526</c:v>
                </c:pt>
                <c:pt idx="219">
                  <c:v>0.25855896427775393</c:v>
                </c:pt>
                <c:pt idx="220">
                  <c:v>0.25969478434331522</c:v>
                </c:pt>
                <c:pt idx="221">
                  <c:v>0.26083043289626789</c:v>
                </c:pt>
                <c:pt idx="222">
                  <c:v>0.2619659106515278</c:v>
                </c:pt>
                <c:pt idx="223">
                  <c:v>0.26310121832301286</c:v>
                </c:pt>
                <c:pt idx="224">
                  <c:v>0.26423635662364819</c:v>
                </c:pt>
                <c:pt idx="225">
                  <c:v>0.26537132626537108</c:v>
                </c:pt>
                <c:pt idx="226">
                  <c:v>0.26650612795913597</c:v>
                </c:pt>
                <c:pt idx="227">
                  <c:v>0.26764076241491952</c:v>
                </c:pt>
                <c:pt idx="228">
                  <c:v>0.26877523034172557</c:v>
                </c:pt>
                <c:pt idx="229">
                  <c:v>0.26990953244758997</c:v>
                </c:pt>
                <c:pt idx="230">
                  <c:v>0.27104366943958569</c:v>
                </c:pt>
                <c:pt idx="231">
                  <c:v>0.27217764202382766</c:v>
                </c:pt>
                <c:pt idx="232">
                  <c:v>0.2733114509054777</c:v>
                </c:pt>
                <c:pt idx="233">
                  <c:v>0.27444509678874934</c:v>
                </c:pt>
                <c:pt idx="234">
                  <c:v>0.27557858037691285</c:v>
                </c:pt>
                <c:pt idx="235">
                  <c:v>0.27671190237229992</c:v>
                </c:pt>
                <c:pt idx="236">
                  <c:v>0.27784506347630866</c:v>
                </c:pt>
                <c:pt idx="237">
                  <c:v>0.27897806438940831</c:v>
                </c:pt>
                <c:pt idx="238">
                  <c:v>0.28011090581114417</c:v>
                </c:pt>
                <c:pt idx="239">
                  <c:v>0.2812435884401423</c:v>
                </c:pt>
                <c:pt idx="240">
                  <c:v>0.2823761129741143</c:v>
                </c:pt>
                <c:pt idx="241">
                  <c:v>0.28350848010986218</c:v>
                </c:pt>
                <c:pt idx="242">
                  <c:v>0.28464069054328306</c:v>
                </c:pt>
                <c:pt idx="243">
                  <c:v>0.28577274496937383</c:v>
                </c:pt>
                <c:pt idx="244">
                  <c:v>0.28690464408223604</c:v>
                </c:pt>
                <c:pt idx="245">
                  <c:v>0.28803638857508035</c:v>
                </c:pt>
                <c:pt idx="246">
                  <c:v>0.28916797914023157</c:v>
                </c:pt>
                <c:pt idx="247">
                  <c:v>0.29029941646913304</c:v>
                </c:pt>
                <c:pt idx="248">
                  <c:v>0.29143070125235143</c:v>
                </c:pt>
                <c:pt idx="249">
                  <c:v>0.29256183417958143</c:v>
                </c:pt>
                <c:pt idx="250">
                  <c:v>0.29369281593965019</c:v>
                </c:pt>
                <c:pt idx="251">
                  <c:v>0.29482364722052223</c:v>
                </c:pt>
                <c:pt idx="252">
                  <c:v>0.29595432870930383</c:v>
                </c:pt>
                <c:pt idx="253">
                  <c:v>0.29708486109224763</c:v>
                </c:pt>
                <c:pt idx="254">
                  <c:v>0.29821524505475738</c:v>
                </c:pt>
                <c:pt idx="255">
                  <c:v>0.29934548128139227</c:v>
                </c:pt>
                <c:pt idx="256">
                  <c:v>0.3004755704558717</c:v>
                </c:pt>
                <c:pt idx="257">
                  <c:v>0.30160551326107971</c:v>
                </c:pt>
                <c:pt idx="258">
                  <c:v>0.30273531037906948</c:v>
                </c:pt>
                <c:pt idx="259">
                  <c:v>0.30386496249106792</c:v>
                </c:pt>
                <c:pt idx="260">
                  <c:v>0.30499447027748011</c:v>
                </c:pt>
                <c:pt idx="261">
                  <c:v>0.30612383441789381</c:v>
                </c:pt>
                <c:pt idx="262">
                  <c:v>0.30725305559108396</c:v>
                </c:pt>
                <c:pt idx="263">
                  <c:v>0.308382134475017</c:v>
                </c:pt>
                <c:pt idx="264">
                  <c:v>0.30951107174685555</c:v>
                </c:pt>
                <c:pt idx="265">
                  <c:v>0.31063986808296262</c:v>
                </c:pt>
                <c:pt idx="266">
                  <c:v>0.3117685241589061</c:v>
                </c:pt>
                <c:pt idx="267">
                  <c:v>0.31289704064946328</c:v>
                </c:pt>
                <c:pt idx="268">
                  <c:v>0.31402541822862506</c:v>
                </c:pt>
                <c:pt idx="269">
                  <c:v>0.31515365756960051</c:v>
                </c:pt>
                <c:pt idx="270">
                  <c:v>0.31628175934482106</c:v>
                </c:pt>
                <c:pt idx="271">
                  <c:v>0.31740972422594499</c:v>
                </c:pt>
                <c:pt idx="272">
                  <c:v>0.31853755288386171</c:v>
                </c:pt>
                <c:pt idx="273">
                  <c:v>0.31966524598869611</c:v>
                </c:pt>
                <c:pt idx="274">
                  <c:v>0.32079280420981293</c:v>
                </c:pt>
                <c:pt idx="275">
                  <c:v>0.32192022821582095</c:v>
                </c:pt>
                <c:pt idx="276">
                  <c:v>0.32304751867457737</c:v>
                </c:pt>
                <c:pt idx="277">
                  <c:v>0.32417467625319207</c:v>
                </c:pt>
                <c:pt idx="278">
                  <c:v>0.32530170161803196</c:v>
                </c:pt>
                <c:pt idx="279">
                  <c:v>0.32642859543472502</c:v>
                </c:pt>
                <c:pt idx="280">
                  <c:v>0.32755535836816485</c:v>
                </c:pt>
                <c:pt idx="281">
                  <c:v>0.32868199108251456</c:v>
                </c:pt>
                <c:pt idx="282">
                  <c:v>0.32980849424121139</c:v>
                </c:pt>
                <c:pt idx="283">
                  <c:v>0.33093486850697057</c:v>
                </c:pt>
                <c:pt idx="284">
                  <c:v>0.33206111454178966</c:v>
                </c:pt>
                <c:pt idx="285">
                  <c:v>0.3331872330069528</c:v>
                </c:pt>
                <c:pt idx="286">
                  <c:v>0.33431322456303486</c:v>
                </c:pt>
                <c:pt idx="287">
                  <c:v>0.33543908986990556</c:v>
                </c:pt>
                <c:pt idx="288">
                  <c:v>0.33656482958673356</c:v>
                </c:pt>
                <c:pt idx="289">
                  <c:v>0.33769044437199081</c:v>
                </c:pt>
                <c:pt idx="290">
                  <c:v>0.33881593488345646</c:v>
                </c:pt>
                <c:pt idx="291">
                  <c:v>0.33994130177822118</c:v>
                </c:pt>
                <c:pt idx="292">
                  <c:v>0.34106654571269113</c:v>
                </c:pt>
                <c:pt idx="293">
                  <c:v>0.34219166734259215</c:v>
                </c:pt>
                <c:pt idx="294">
                  <c:v>0.34331666732297372</c:v>
                </c:pt>
                <c:pt idx="295">
                  <c:v>0.34444154630821328</c:v>
                </c:pt>
                <c:pt idx="296">
                  <c:v>0.34556630495202001</c:v>
                </c:pt>
                <c:pt idx="297">
                  <c:v>0.34669094390743915</c:v>
                </c:pt>
                <c:pt idx="298">
                  <c:v>0.34781546382685585</c:v>
                </c:pt>
                <c:pt idx="299">
                  <c:v>0.34893986536199934</c:v>
                </c:pt>
                <c:pt idx="300">
                  <c:v>0.35006414916394685</c:v>
                </c:pt>
                <c:pt idx="301">
                  <c:v>0.35118831588312777</c:v>
                </c:pt>
                <c:pt idx="302">
                  <c:v>0.35231236616932748</c:v>
                </c:pt>
                <c:pt idx="303">
                  <c:v>0.35343630067169157</c:v>
                </c:pt>
                <c:pt idx="304">
                  <c:v>0.35456012003872955</c:v>
                </c:pt>
                <c:pt idx="305">
                  <c:v>0.35568382491831912</c:v>
                </c:pt>
                <c:pt idx="306">
                  <c:v>0.35680741595770987</c:v>
                </c:pt>
                <c:pt idx="307">
                  <c:v>0.35793089380352744</c:v>
                </c:pt>
                <c:pt idx="308">
                  <c:v>0.35905425910177741</c:v>
                </c:pt>
                <c:pt idx="309">
                  <c:v>0.36017751249784918</c:v>
                </c:pt>
                <c:pt idx="310">
                  <c:v>0.36130065463652</c:v>
                </c:pt>
                <c:pt idx="311">
                  <c:v>0.3624236861619588</c:v>
                </c:pt>
                <c:pt idx="312">
                  <c:v>0.36354660771773012</c:v>
                </c:pt>
                <c:pt idx="313">
                  <c:v>0.36466941994679808</c:v>
                </c:pt>
                <c:pt idx="314">
                  <c:v>0.36579212349153012</c:v>
                </c:pt>
                <c:pt idx="315">
                  <c:v>0.36691471899370109</c:v>
                </c:pt>
                <c:pt idx="316">
                  <c:v>0.368037207094497</c:v>
                </c:pt>
                <c:pt idx="317">
                  <c:v>0.3691595884345189</c:v>
                </c:pt>
                <c:pt idx="318">
                  <c:v>0.37028186365378668</c:v>
                </c:pt>
                <c:pt idx="319">
                  <c:v>0.37140403339174305</c:v>
                </c:pt>
                <c:pt idx="320">
                  <c:v>0.3725260982872573</c:v>
                </c:pt>
                <c:pt idx="321">
                  <c:v>0.37364805897862907</c:v>
                </c:pt>
                <c:pt idx="322">
                  <c:v>0.37476991610359228</c:v>
                </c:pt>
                <c:pt idx="323">
                  <c:v>0.37589167029931891</c:v>
                </c:pt>
                <c:pt idx="324">
                  <c:v>0.37701332220242278</c:v>
                </c:pt>
                <c:pt idx="325">
                  <c:v>0.37813487244896332</c:v>
                </c:pt>
                <c:pt idx="326">
                  <c:v>0.37925632167444945</c:v>
                </c:pt>
                <c:pt idx="327">
                  <c:v>0.38037767051384325</c:v>
                </c:pt>
                <c:pt idx="328">
                  <c:v>0.38149891960156385</c:v>
                </c:pt>
                <c:pt idx="329">
                  <c:v>0.38262006957149103</c:v>
                </c:pt>
                <c:pt idx="330">
                  <c:v>0.38374112105696917</c:v>
                </c:pt>
                <c:pt idx="331">
                  <c:v>0.3848620746908108</c:v>
                </c:pt>
                <c:pt idx="332">
                  <c:v>0.38598293110530046</c:v>
                </c:pt>
                <c:pt idx="333">
                  <c:v>0.38710369093219837</c:v>
                </c:pt>
                <c:pt idx="334">
                  <c:v>0.38822435480274425</c:v>
                </c:pt>
                <c:pt idx="335">
                  <c:v>0.38934492334766091</c:v>
                </c:pt>
                <c:pt idx="336">
                  <c:v>0.390465397197158</c:v>
                </c:pt>
                <c:pt idx="337">
                  <c:v>0.39158577698093572</c:v>
                </c:pt>
                <c:pt idx="338">
                  <c:v>0.39270606332818858</c:v>
                </c:pt>
                <c:pt idx="339">
                  <c:v>0.39382625686760886</c:v>
                </c:pt>
                <c:pt idx="340">
                  <c:v>0.39494635822739055</c:v>
                </c:pt>
                <c:pt idx="341">
                  <c:v>0.39606636803523282</c:v>
                </c:pt>
                <c:pt idx="342">
                  <c:v>0.39718628691834384</c:v>
                </c:pt>
                <c:pt idx="343">
                  <c:v>0.3983061155034443</c:v>
                </c:pt>
                <c:pt idx="344">
                  <c:v>0.39942585441677109</c:v>
                </c:pt>
                <c:pt idx="345">
                  <c:v>0.40054550428408098</c:v>
                </c:pt>
                <c:pt idx="346">
                  <c:v>0.40166506573065425</c:v>
                </c:pt>
                <c:pt idx="347">
                  <c:v>0.40278453938129821</c:v>
                </c:pt>
                <c:pt idx="348">
                  <c:v>0.40390392586035095</c:v>
                </c:pt>
                <c:pt idx="349">
                  <c:v>0.40502322579168487</c:v>
                </c:pt>
                <c:pt idx="350">
                  <c:v>0.40614243979871034</c:v>
                </c:pt>
                <c:pt idx="351">
                  <c:v>0.40726156850437922</c:v>
                </c:pt>
                <c:pt idx="352">
                  <c:v>0.40838061253118851</c:v>
                </c:pt>
                <c:pt idx="353">
                  <c:v>0.40949957250118391</c:v>
                </c:pt>
                <c:pt idx="354">
                  <c:v>0.41061844903596334</c:v>
                </c:pt>
                <c:pt idx="355">
                  <c:v>0.41173724275668067</c:v>
                </c:pt>
                <c:pt idx="356">
                  <c:v>0.41285595428404903</c:v>
                </c:pt>
                <c:pt idx="357">
                  <c:v>0.41397458423834466</c:v>
                </c:pt>
                <c:pt idx="358">
                  <c:v>0.41509313323941022</c:v>
                </c:pt>
                <c:pt idx="359">
                  <c:v>0.41621160190665846</c:v>
                </c:pt>
                <c:pt idx="360">
                  <c:v>0.41732999085907563</c:v>
                </c:pt>
                <c:pt idx="361">
                  <c:v>0.41844830071522521</c:v>
                </c:pt>
                <c:pt idx="362">
                  <c:v>0.41956653209325129</c:v>
                </c:pt>
                <c:pt idx="363">
                  <c:v>0.42068468561088201</c:v>
                </c:pt>
                <c:pt idx="364">
                  <c:v>0.42180276188543331</c:v>
                </c:pt>
                <c:pt idx="365">
                  <c:v>0.42292076153381225</c:v>
                </c:pt>
                <c:pt idx="366">
                  <c:v>0.42403868517252052</c:v>
                </c:pt>
                <c:pt idx="367">
                  <c:v>0.42515653341765797</c:v>
                </c:pt>
                <c:pt idx="368">
                  <c:v>0.42627430688492618</c:v>
                </c:pt>
                <c:pt idx="369">
                  <c:v>0.42739200618963175</c:v>
                </c:pt>
                <c:pt idx="370">
                  <c:v>0.42850963194668995</c:v>
                </c:pt>
                <c:pt idx="371">
                  <c:v>0.42962718477062811</c:v>
                </c:pt>
                <c:pt idx="372">
                  <c:v>0.43074466527558908</c:v>
                </c:pt>
                <c:pt idx="373">
                  <c:v>0.43186207407533472</c:v>
                </c:pt>
                <c:pt idx="374">
                  <c:v>0.43297941178324933</c:v>
                </c:pt>
                <c:pt idx="375">
                  <c:v>0.43409667901234306</c:v>
                </c:pt>
                <c:pt idx="376">
                  <c:v>0.43521387637525538</c:v>
                </c:pt>
                <c:pt idx="377">
                  <c:v>0.4363310044842586</c:v>
                </c:pt>
                <c:pt idx="378">
                  <c:v>0.43744806395126118</c:v>
                </c:pt>
                <c:pt idx="379">
                  <c:v>0.43856505538781121</c:v>
                </c:pt>
                <c:pt idx="380">
                  <c:v>0.43968197940509984</c:v>
                </c:pt>
                <c:pt idx="381">
                  <c:v>0.44079883661396463</c:v>
                </c:pt>
                <c:pt idx="382">
                  <c:v>0.44191562762489295</c:v>
                </c:pt>
                <c:pt idx="383">
                  <c:v>0.44303235304802557</c:v>
                </c:pt>
                <c:pt idx="384">
                  <c:v>0.44414901349315983</c:v>
                </c:pt>
                <c:pt idx="385">
                  <c:v>0.4452656095697532</c:v>
                </c:pt>
                <c:pt idx="386">
                  <c:v>0.44638214188692649</c:v>
                </c:pt>
                <c:pt idx="387">
                  <c:v>0.44749861105346739</c:v>
                </c:pt>
                <c:pt idx="388">
                  <c:v>0.44861501767783385</c:v>
                </c:pt>
                <c:pt idx="389">
                  <c:v>0.44973136236815736</c:v>
                </c:pt>
                <c:pt idx="390">
                  <c:v>0.45084764573224634</c:v>
                </c:pt>
                <c:pt idx="391">
                  <c:v>0.45196386837758956</c:v>
                </c:pt>
                <c:pt idx="392">
                  <c:v>0.45308003091135945</c:v>
                </c:pt>
                <c:pt idx="393">
                  <c:v>0.45419613394041547</c:v>
                </c:pt>
                <c:pt idx="394">
                  <c:v>0.45531217807130747</c:v>
                </c:pt>
                <c:pt idx="395">
                  <c:v>0.45642816391027902</c:v>
                </c:pt>
                <c:pt idx="396">
                  <c:v>0.45754409206327074</c:v>
                </c:pt>
                <c:pt idx="397">
                  <c:v>0.45865996313592372</c:v>
                </c:pt>
                <c:pt idx="398">
                  <c:v>0.45977577773358275</c:v>
                </c:pt>
                <c:pt idx="399">
                  <c:v>0.46089153646129966</c:v>
                </c:pt>
                <c:pt idx="400">
                  <c:v>0.46200723992383674</c:v>
                </c:pt>
                <c:pt idx="401">
                  <c:v>0.46312288872566992</c:v>
                </c:pt>
                <c:pt idx="402">
                  <c:v>0.46423848347099222</c:v>
                </c:pt>
                <c:pt idx="403">
                  <c:v>0.46535402476371701</c:v>
                </c:pt>
                <c:pt idx="404">
                  <c:v>0.46646951320748126</c:v>
                </c:pt>
                <c:pt idx="405">
                  <c:v>0.46758494940564888</c:v>
                </c:pt>
                <c:pt idx="406">
                  <c:v>0.46870033396131405</c:v>
                </c:pt>
                <c:pt idx="407">
                  <c:v>0.46981566747730458</c:v>
                </c:pt>
                <c:pt idx="408">
                  <c:v>0.470930950556185</c:v>
                </c:pt>
                <c:pt idx="409">
                  <c:v>0.47204618380026009</c:v>
                </c:pt>
                <c:pt idx="410">
                  <c:v>0.47316136781157792</c:v>
                </c:pt>
                <c:pt idx="411">
                  <c:v>0.47427650319193332</c:v>
                </c:pt>
                <c:pt idx="412">
                  <c:v>0.47539159054287111</c:v>
                </c:pt>
                <c:pt idx="413">
                  <c:v>0.47650663046568936</c:v>
                </c:pt>
                <c:pt idx="414">
                  <c:v>0.47762162356144261</c:v>
                </c:pt>
                <c:pt idx="415">
                  <c:v>0.4787365704309452</c:v>
                </c:pt>
                <c:pt idx="416">
                  <c:v>0.47985147167477449</c:v>
                </c:pt>
                <c:pt idx="417">
                  <c:v>0.48096632789327426</c:v>
                </c:pt>
                <c:pt idx="418">
                  <c:v>0.48208113968655769</c:v>
                </c:pt>
                <c:pt idx="419">
                  <c:v>0.48319590765451093</c:v>
                </c:pt>
                <c:pt idx="420">
                  <c:v>0.48431063239679611</c:v>
                </c:pt>
                <c:pt idx="421">
                  <c:v>0.4854253145128547</c:v>
                </c:pt>
                <c:pt idx="422">
                  <c:v>0.48653995460191068</c:v>
                </c:pt>
                <c:pt idx="423">
                  <c:v>0.48765455326297391</c:v>
                </c:pt>
                <c:pt idx="424">
                  <c:v>0.48876911109484322</c:v>
                </c:pt>
                <c:pt idx="425">
                  <c:v>0.48988362869610969</c:v>
                </c:pt>
                <c:pt idx="426">
                  <c:v>0.49099810666515997</c:v>
                </c:pt>
                <c:pt idx="427">
                  <c:v>0.49211254560017942</c:v>
                </c:pt>
                <c:pt idx="428">
                  <c:v>0.49322694609915529</c:v>
                </c:pt>
                <c:pt idx="429">
                  <c:v>0.49434130875988014</c:v>
                </c:pt>
                <c:pt idx="430">
                  <c:v>0.49545563417995481</c:v>
                </c:pt>
                <c:pt idx="431">
                  <c:v>0.49656992295679175</c:v>
                </c:pt>
                <c:pt idx="432">
                  <c:v>0.4976841756876183</c:v>
                </c:pt>
                <c:pt idx="433">
                  <c:v>0.49879839296947986</c:v>
                </c:pt>
                <c:pt idx="434">
                  <c:v>0.499912575399243</c:v>
                </c:pt>
                <c:pt idx="435">
                  <c:v>0.50102672357359879</c:v>
                </c:pt>
                <c:pt idx="436">
                  <c:v>0.50214083808906596</c:v>
                </c:pt>
                <c:pt idx="437">
                  <c:v>0.50325491954199408</c:v>
                </c:pt>
                <c:pt idx="438">
                  <c:v>0.50436896852856694</c:v>
                </c:pt>
                <c:pt idx="439">
                  <c:v>0.50548298564480532</c:v>
                </c:pt>
                <c:pt idx="440">
                  <c:v>0.50659697148657068</c:v>
                </c:pt>
                <c:pt idx="441">
                  <c:v>0.50771092664956796</c:v>
                </c:pt>
                <c:pt idx="442">
                  <c:v>0.5088248517293491</c:v>
                </c:pt>
                <c:pt idx="443">
                  <c:v>0.50993874732131594</c:v>
                </c:pt>
                <c:pt idx="444">
                  <c:v>0.51105261402072355</c:v>
                </c:pt>
                <c:pt idx="445">
                  <c:v>0.51216645242268344</c:v>
                </c:pt>
                <c:pt idx="446">
                  <c:v>0.51328026312216668</c:v>
                </c:pt>
                <c:pt idx="447">
                  <c:v>0.51439404671400724</c:v>
                </c:pt>
                <c:pt idx="448">
                  <c:v>0.51550780379290473</c:v>
                </c:pt>
                <c:pt idx="449">
                  <c:v>0.51662153495342811</c:v>
                </c:pt>
                <c:pt idx="450">
                  <c:v>0.51773524079001854</c:v>
                </c:pt>
                <c:pt idx="451">
                  <c:v>0.51884892189699272</c:v>
                </c:pt>
                <c:pt idx="452">
                  <c:v>0.5199625788685458</c:v>
                </c:pt>
                <c:pt idx="453">
                  <c:v>0.521076212298755</c:v>
                </c:pt>
                <c:pt idx="454">
                  <c:v>0.52218982278158221</c:v>
                </c:pt>
                <c:pt idx="455">
                  <c:v>0.52330341091087773</c:v>
                </c:pt>
                <c:pt idx="456">
                  <c:v>0.52441697728038295</c:v>
                </c:pt>
                <c:pt idx="457">
                  <c:v>0.52553052248373389</c:v>
                </c:pt>
                <c:pt idx="458">
                  <c:v>0.52664404711446411</c:v>
                </c:pt>
                <c:pt idx="459">
                  <c:v>0.52775755176600792</c:v>
                </c:pt>
                <c:pt idx="460">
                  <c:v>0.52887103703170368</c:v>
                </c:pt>
                <c:pt idx="461">
                  <c:v>0.52998450350479676</c:v>
                </c:pt>
                <c:pt idx="462">
                  <c:v>0.53109795177844277</c:v>
                </c:pt>
                <c:pt idx="463">
                  <c:v>0.53221138244571076</c:v>
                </c:pt>
                <c:pt idx="464">
                  <c:v>0.53332479609958638</c:v>
                </c:pt>
                <c:pt idx="465">
                  <c:v>0.53443819333297504</c:v>
                </c:pt>
                <c:pt idx="466">
                  <c:v>0.53555157473870496</c:v>
                </c:pt>
                <c:pt idx="467">
                  <c:v>0.53666494090953032</c:v>
                </c:pt>
                <c:pt idx="468">
                  <c:v>0.53777829243813458</c:v>
                </c:pt>
                <c:pt idx="469">
                  <c:v>0.53889162991713346</c:v>
                </c:pt>
                <c:pt idx="470">
                  <c:v>0.54000495393907821</c:v>
                </c:pt>
                <c:pt idx="471">
                  <c:v>0.54111826509645855</c:v>
                </c:pt>
                <c:pt idx="472">
                  <c:v>0.54223156398170613</c:v>
                </c:pt>
                <c:pt idx="473">
                  <c:v>0.54334485118719744</c:v>
                </c:pt>
                <c:pt idx="474">
                  <c:v>0.544458127305257</c:v>
                </c:pt>
                <c:pt idx="475">
                  <c:v>0.54557139292816048</c:v>
                </c:pt>
                <c:pt idx="476">
                  <c:v>0.54668464864813793</c:v>
                </c:pt>
                <c:pt idx="477">
                  <c:v>0.54779789505737697</c:v>
                </c:pt>
                <c:pt idx="478">
                  <c:v>0.54891113274802572</c:v>
                </c:pt>
                <c:pt idx="479">
                  <c:v>0.55002436231219609</c:v>
                </c:pt>
                <c:pt idx="480">
                  <c:v>0.55113758434196691</c:v>
                </c:pt>
                <c:pt idx="481">
                  <c:v>0.55225079942938704</c:v>
                </c:pt>
                <c:pt idx="482">
                  <c:v>0.55336400816647857</c:v>
                </c:pt>
                <c:pt idx="483">
                  <c:v>0.55447721114523985</c:v>
                </c:pt>
                <c:pt idx="484">
                  <c:v>0.55559040895764877</c:v>
                </c:pt>
                <c:pt idx="485">
                  <c:v>0.55670360219566573</c:v>
                </c:pt>
                <c:pt idx="486">
                  <c:v>0.55781679145123697</c:v>
                </c:pt>
                <c:pt idx="487">
                  <c:v>0.55892997731629757</c:v>
                </c:pt>
                <c:pt idx="488">
                  <c:v>0.56004316038277469</c:v>
                </c:pt>
                <c:pt idx="489">
                  <c:v>0.56115634124259051</c:v>
                </c:pt>
                <c:pt idx="490">
                  <c:v>0.56226952048766554</c:v>
                </c:pt>
                <c:pt idx="491">
                  <c:v>0.56338269870992186</c:v>
                </c:pt>
                <c:pt idx="492">
                  <c:v>0.56449587650128608</c:v>
                </c:pt>
                <c:pt idx="493">
                  <c:v>0.56560905445369247</c:v>
                </c:pt>
                <c:pt idx="494">
                  <c:v>0.56672223315908621</c:v>
                </c:pt>
                <c:pt idx="495">
                  <c:v>0.56783541320942654</c:v>
                </c:pt>
                <c:pt idx="496">
                  <c:v>0.56894859519668961</c:v>
                </c:pt>
                <c:pt idx="497">
                  <c:v>0.57006177971287209</c:v>
                </c:pt>
                <c:pt idx="498">
                  <c:v>0.57117496734999396</c:v>
                </c:pt>
                <c:pt idx="499">
                  <c:v>0.57228815870010186</c:v>
                </c:pt>
                <c:pt idx="500">
                  <c:v>0.57340135435527195</c:v>
                </c:pt>
                <c:pt idx="501">
                  <c:v>0.57451455490761338</c:v>
                </c:pt>
                <c:pt idx="502">
                  <c:v>0.57562776094927137</c:v>
                </c:pt>
                <c:pt idx="503">
                  <c:v>0.57674097307243</c:v>
                </c:pt>
                <c:pt idx="504">
                  <c:v>0.57785419186931586</c:v>
                </c:pt>
                <c:pt idx="505">
                  <c:v>0.57896741793220086</c:v>
                </c:pt>
                <c:pt idx="506">
                  <c:v>0.58008065185340552</c:v>
                </c:pt>
                <c:pt idx="507">
                  <c:v>0.5811938942253021</c:v>
                </c:pt>
                <c:pt idx="508">
                  <c:v>0.5823071456403176</c:v>
                </c:pt>
                <c:pt idx="509">
                  <c:v>0.58342040669093709</c:v>
                </c:pt>
                <c:pt idx="510">
                  <c:v>0.5845336779697069</c:v>
                </c:pt>
                <c:pt idx="511">
                  <c:v>0.58564696006923755</c:v>
                </c:pt>
                <c:pt idx="512">
                  <c:v>0.58676025358220696</c:v>
                </c:pt>
                <c:pt idx="513">
                  <c:v>0.58787355910136385</c:v>
                </c:pt>
                <c:pt idx="514">
                  <c:v>0.58898687721953058</c:v>
                </c:pt>
                <c:pt idx="515">
                  <c:v>0.59010020852960643</c:v>
                </c:pt>
                <c:pt idx="516">
                  <c:v>0.59121355362457084</c:v>
                </c:pt>
                <c:pt idx="517">
                  <c:v>0.59232691309748631</c:v>
                </c:pt>
                <c:pt idx="518">
                  <c:v>0.59344028754150191</c:v>
                </c:pt>
                <c:pt idx="519">
                  <c:v>0.59455367754985611</c:v>
                </c:pt>
                <c:pt idx="520">
                  <c:v>0.59566708371588029</c:v>
                </c:pt>
                <c:pt idx="521">
                  <c:v>0.59678050663300142</c:v>
                </c:pt>
                <c:pt idx="522">
                  <c:v>0.59789394689474573</c:v>
                </c:pt>
                <c:pt idx="523">
                  <c:v>0.5990074050947416</c:v>
                </c:pt>
                <c:pt idx="524">
                  <c:v>0.60012088182672263</c:v>
                </c:pt>
                <c:pt idx="525">
                  <c:v>0.60123437768453114</c:v>
                </c:pt>
                <c:pt idx="526">
                  <c:v>0.60234789326212113</c:v>
                </c:pt>
                <c:pt idx="527">
                  <c:v>0.60346142915356138</c:v>
                </c:pt>
                <c:pt idx="528">
                  <c:v>0.60457498595303882</c:v>
                </c:pt>
                <c:pt idx="529">
                  <c:v>0.60568856425486151</c:v>
                </c:pt>
                <c:pt idx="530">
                  <c:v>0.60680216465346193</c:v>
                </c:pt>
                <c:pt idx="531">
                  <c:v>0.60791578774340027</c:v>
                </c:pt>
                <c:pt idx="532">
                  <c:v>0.60902943411936727</c:v>
                </c:pt>
                <c:pt idx="533">
                  <c:v>0.61014310437618791</c:v>
                </c:pt>
                <c:pt idx="534">
                  <c:v>0.61125679910882391</c:v>
                </c:pt>
                <c:pt idx="535">
                  <c:v>0.61237051891237759</c:v>
                </c:pt>
                <c:pt idx="536">
                  <c:v>0.6134842643820948</c:v>
                </c:pt>
                <c:pt idx="537">
                  <c:v>0.61459803611336783</c:v>
                </c:pt>
                <c:pt idx="538">
                  <c:v>0.61571183470173918</c:v>
                </c:pt>
                <c:pt idx="539">
                  <c:v>0.61682566074290412</c:v>
                </c:pt>
                <c:pt idx="540">
                  <c:v>0.61793951483271448</c:v>
                </c:pt>
                <c:pt idx="541">
                  <c:v>0.61905339756718147</c:v>
                </c:pt>
                <c:pt idx="542">
                  <c:v>0.6201673095424789</c:v>
                </c:pt>
                <c:pt idx="543">
                  <c:v>0.62128125135494661</c:v>
                </c:pt>
                <c:pt idx="544">
                  <c:v>0.62239522360109345</c:v>
                </c:pt>
                <c:pt idx="545">
                  <c:v>0.62350922687760069</c:v>
                </c:pt>
                <c:pt idx="546">
                  <c:v>0.62462326178132499</c:v>
                </c:pt>
                <c:pt idx="547">
                  <c:v>0.62573732890930189</c:v>
                </c:pt>
                <c:pt idx="548">
                  <c:v>0.62685142885874878</c:v>
                </c:pt>
                <c:pt idx="549">
                  <c:v>0.62796556222706823</c:v>
                </c:pt>
                <c:pt idx="550">
                  <c:v>0.62907972961185132</c:v>
                </c:pt>
                <c:pt idx="551">
                  <c:v>0.63019393161088066</c:v>
                </c:pt>
                <c:pt idx="552">
                  <c:v>0.63130816882213381</c:v>
                </c:pt>
                <c:pt idx="553">
                  <c:v>0.63242244184378638</c:v>
                </c:pt>
                <c:pt idx="554">
                  <c:v>0.63353675127421527</c:v>
                </c:pt>
                <c:pt idx="555">
                  <c:v>0.63465109771200201</c:v>
                </c:pt>
                <c:pt idx="556">
                  <c:v>0.63576548175593595</c:v>
                </c:pt>
                <c:pt idx="557">
                  <c:v>0.63687990400501748</c:v>
                </c:pt>
                <c:pt idx="558">
                  <c:v>0.63799436505846119</c:v>
                </c:pt>
                <c:pt idx="559">
                  <c:v>0.63910886551569945</c:v>
                </c:pt>
                <c:pt idx="560">
                  <c:v>0.64022340597638527</c:v>
                </c:pt>
                <c:pt idx="561">
                  <c:v>0.64133798704039569</c:v>
                </c:pt>
                <c:pt idx="562">
                  <c:v>0.64245260930783521</c:v>
                </c:pt>
                <c:pt idx="563">
                  <c:v>0.64356727337903896</c:v>
                </c:pt>
                <c:pt idx="564">
                  <c:v>0.64468197985457576</c:v>
                </c:pt>
                <c:pt idx="565">
                  <c:v>0.64579672933525167</c:v>
                </c:pt>
                <c:pt idx="566">
                  <c:v>0.64691152242211314</c:v>
                </c:pt>
                <c:pt idx="567">
                  <c:v>0.6480263597164504</c:v>
                </c:pt>
                <c:pt idx="568">
                  <c:v>0.64914124181980049</c:v>
                </c:pt>
                <c:pt idx="569">
                  <c:v>0.65025616933395081</c:v>
                </c:pt>
                <c:pt idx="570">
                  <c:v>0.65137114286094222</c:v>
                </c:pt>
                <c:pt idx="571">
                  <c:v>0.65248616300307261</c:v>
                </c:pt>
                <c:pt idx="572">
                  <c:v>0.65360123036289974</c:v>
                </c:pt>
                <c:pt idx="573">
                  <c:v>0.65471634554324509</c:v>
                </c:pt>
                <c:pt idx="574">
                  <c:v>0.65583150914719679</c:v>
                </c:pt>
                <c:pt idx="575">
                  <c:v>0.65694672177811286</c:v>
                </c:pt>
                <c:pt idx="576">
                  <c:v>0.6580619840396249</c:v>
                </c:pt>
                <c:pt idx="577">
                  <c:v>0.65917729653564117</c:v>
                </c:pt>
                <c:pt idx="578">
                  <c:v>0.66029265987034991</c:v>
                </c:pt>
                <c:pt idx="579">
                  <c:v>0.66140807464822271</c:v>
                </c:pt>
                <c:pt idx="580">
                  <c:v>0.66252354147401771</c:v>
                </c:pt>
                <c:pt idx="581">
                  <c:v>0.66363906095278324</c:v>
                </c:pt>
                <c:pt idx="582">
                  <c:v>0.66475463368986099</c:v>
                </c:pt>
                <c:pt idx="583">
                  <c:v>0.66587026029088914</c:v>
                </c:pt>
                <c:pt idx="584">
                  <c:v>0.666985941361806</c:v>
                </c:pt>
                <c:pt idx="585">
                  <c:v>0.6681016775088533</c:v>
                </c:pt>
                <c:pt idx="586">
                  <c:v>0.66921746933857951</c:v>
                </c:pt>
                <c:pt idx="587">
                  <c:v>0.67033331745784319</c:v>
                </c:pt>
                <c:pt idx="588">
                  <c:v>0.67144922247381644</c:v>
                </c:pt>
                <c:pt idx="589">
                  <c:v>0.6725651849939881</c:v>
                </c:pt>
                <c:pt idx="590">
                  <c:v>0.67368120562616729</c:v>
                </c:pt>
                <c:pt idx="591">
                  <c:v>0.67479728497848668</c:v>
                </c:pt>
                <c:pt idx="592">
                  <c:v>0.6759134236594061</c:v>
                </c:pt>
                <c:pt idx="593">
                  <c:v>0.67702962227771557</c:v>
                </c:pt>
                <c:pt idx="594">
                  <c:v>0.67814588144253907</c:v>
                </c:pt>
                <c:pt idx="595">
                  <c:v>0.67926220176333751</c:v>
                </c:pt>
                <c:pt idx="596">
                  <c:v>0.68037858384991268</c:v>
                </c:pt>
                <c:pt idx="597">
                  <c:v>0.68149502831241016</c:v>
                </c:pt>
                <c:pt idx="598">
                  <c:v>0.68261153576132305</c:v>
                </c:pt>
                <c:pt idx="599">
                  <c:v>0.68372810680749518</c:v>
                </c:pt>
                <c:pt idx="600">
                  <c:v>0.68484474206212476</c:v>
                </c:pt>
                <c:pt idx="601">
                  <c:v>0.68596144213676769</c:v>
                </c:pt>
                <c:pt idx="602">
                  <c:v>0.68707820764334093</c:v>
                </c:pt>
                <c:pt idx="603">
                  <c:v>0.68819503919412606</c:v>
                </c:pt>
                <c:pt idx="604">
                  <c:v>0.68931193740177266</c:v>
                </c:pt>
                <c:pt idx="605">
                  <c:v>0.69042890287930192</c:v>
                </c:pt>
                <c:pt idx="606">
                  <c:v>0.69154593624010974</c:v>
                </c:pt>
                <c:pt idx="607">
                  <c:v>0.6926630380979707</c:v>
                </c:pt>
                <c:pt idx="608">
                  <c:v>0.69378020906704096</c:v>
                </c:pt>
                <c:pt idx="609">
                  <c:v>0.69489744976186241</c:v>
                </c:pt>
                <c:pt idx="610">
                  <c:v>0.69601476079736546</c:v>
                </c:pt>
                <c:pt idx="611">
                  <c:v>0.69713214278887292</c:v>
                </c:pt>
                <c:pt idx="612">
                  <c:v>0.6982495963521036</c:v>
                </c:pt>
                <c:pt idx="613">
                  <c:v>0.69936712210317553</c:v>
                </c:pt>
                <c:pt idx="614">
                  <c:v>0.70048472065860945</c:v>
                </c:pt>
                <c:pt idx="615">
                  <c:v>0.70160239263533264</c:v>
                </c:pt>
                <c:pt idx="616">
                  <c:v>0.70272013865068228</c:v>
                </c:pt>
                <c:pt idx="617">
                  <c:v>0.70383795932240878</c:v>
                </c:pt>
                <c:pt idx="618">
                  <c:v>0.70495585526867954</c:v>
                </c:pt>
                <c:pt idx="619">
                  <c:v>0.70607382710808253</c:v>
                </c:pt>
                <c:pt idx="620">
                  <c:v>0.70719187545962958</c:v>
                </c:pt>
                <c:pt idx="621">
                  <c:v>0.7083100009427602</c:v>
                </c:pt>
                <c:pt idx="622">
                  <c:v>0.70942820417734498</c:v>
                </c:pt>
                <c:pt idx="623">
                  <c:v>0.71054648578368929</c:v>
                </c:pt>
                <c:pt idx="624">
                  <c:v>0.71166484638253669</c:v>
                </c:pt>
                <c:pt idx="625">
                  <c:v>0.71278328659507251</c:v>
                </c:pt>
                <c:pt idx="626">
                  <c:v>0.71390180704292772</c:v>
                </c:pt>
                <c:pt idx="627">
                  <c:v>0.71502040834818215</c:v>
                </c:pt>
                <c:pt idx="628">
                  <c:v>0.71613909113336816</c:v>
                </c:pt>
                <c:pt idx="629">
                  <c:v>0.71725785602147463</c:v>
                </c:pt>
                <c:pt idx="630">
                  <c:v>0.71837670363595008</c:v>
                </c:pt>
                <c:pt idx="631">
                  <c:v>0.71949563460070642</c:v>
                </c:pt>
                <c:pt idx="632">
                  <c:v>0.72061464954012289</c:v>
                </c:pt>
                <c:pt idx="633">
                  <c:v>0.7217337490790493</c:v>
                </c:pt>
                <c:pt idx="634">
                  <c:v>0.7228529338428098</c:v>
                </c:pt>
                <c:pt idx="635">
                  <c:v>0.72397220445720667</c:v>
                </c:pt>
                <c:pt idx="636">
                  <c:v>0.72509156154852383</c:v>
                </c:pt>
                <c:pt idx="637">
                  <c:v>0.72621100574353037</c:v>
                </c:pt>
                <c:pt idx="638">
                  <c:v>0.72733053766948463</c:v>
                </c:pt>
                <c:pt idx="639">
                  <c:v>0.72845015795413759</c:v>
                </c:pt>
                <c:pt idx="640">
                  <c:v>0.72956986722573647</c:v>
                </c:pt>
                <c:pt idx="641">
                  <c:v>0.73068966611302866</c:v>
                </c:pt>
                <c:pt idx="642">
                  <c:v>0.73180955524526525</c:v>
                </c:pt>
                <c:pt idx="643">
                  <c:v>0.73292953525220494</c:v>
                </c:pt>
                <c:pt idx="644">
                  <c:v>0.73404960676411757</c:v>
                </c:pt>
                <c:pt idx="645">
                  <c:v>0.73516977041178788</c:v>
                </c:pt>
                <c:pt idx="646">
                  <c:v>0.73629002682651934</c:v>
                </c:pt>
                <c:pt idx="647">
                  <c:v>0.73741037664013775</c:v>
                </c:pt>
                <c:pt idx="648">
                  <c:v>0.73853082048499508</c:v>
                </c:pt>
                <c:pt idx="649">
                  <c:v>0.73965135899397327</c:v>
                </c:pt>
                <c:pt idx="650">
                  <c:v>0.74077199280048789</c:v>
                </c:pt>
                <c:pt idx="651">
                  <c:v>0.74189272253849192</c:v>
                </c:pt>
                <c:pt idx="652">
                  <c:v>0.74301354884247972</c:v>
                </c:pt>
                <c:pt idx="653">
                  <c:v>0.74413447234749053</c:v>
                </c:pt>
                <c:pt idx="654">
                  <c:v>0.74525549368911248</c:v>
                </c:pt>
                <c:pt idx="655">
                  <c:v>0.74637661350348639</c:v>
                </c:pt>
                <c:pt idx="656">
                  <c:v>0.74749783242730949</c:v>
                </c:pt>
                <c:pt idx="657">
                  <c:v>0.74861915109783939</c:v>
                </c:pt>
                <c:pt idx="658">
                  <c:v>0.74974057015289763</c:v>
                </c:pt>
                <c:pt idx="659">
                  <c:v>0.75086209023087391</c:v>
                </c:pt>
                <c:pt idx="660">
                  <c:v>0.75198371197072955</c:v>
                </c:pt>
                <c:pt idx="661">
                  <c:v>0.75310543601200186</c:v>
                </c:pt>
                <c:pt idx="662">
                  <c:v>0.75422726299480736</c:v>
                </c:pt>
                <c:pt idx="663">
                  <c:v>0.7553491935598462</c:v>
                </c:pt>
                <c:pt idx="664">
                  <c:v>0.75647122834840586</c:v>
                </c:pt>
                <c:pt idx="665">
                  <c:v>0.75759336800236499</c:v>
                </c:pt>
                <c:pt idx="666">
                  <c:v>0.75871561316419733</c:v>
                </c:pt>
                <c:pt idx="667">
                  <c:v>0.75983796447697571</c:v>
                </c:pt>
                <c:pt idx="668">
                  <c:v>0.76096042258437602</c:v>
                </c:pt>
                <c:pt idx="669">
                  <c:v>0.76208298813068098</c:v>
                </c:pt>
                <c:pt idx="670">
                  <c:v>0.76320566176078419</c:v>
                </c:pt>
                <c:pt idx="671">
                  <c:v>0.76432844412019396</c:v>
                </c:pt>
                <c:pt idx="672">
                  <c:v>0.76545133585503755</c:v>
                </c:pt>
                <c:pt idx="673">
                  <c:v>0.76657433761206495</c:v>
                </c:pt>
                <c:pt idx="674">
                  <c:v>0.76769745003865275</c:v>
                </c:pt>
                <c:pt idx="675">
                  <c:v>0.76882067378280849</c:v>
                </c:pt>
                <c:pt idx="676">
                  <c:v>0.76994400949317421</c:v>
                </c:pt>
                <c:pt idx="677">
                  <c:v>0.77106745781903097</c:v>
                </c:pt>
                <c:pt idx="678">
                  <c:v>0.77219101941030233</c:v>
                </c:pt>
                <c:pt idx="679">
                  <c:v>0.773314694917559</c:v>
                </c:pt>
                <c:pt idx="680">
                  <c:v>0.77443848499202228</c:v>
                </c:pt>
                <c:pt idx="681">
                  <c:v>0.7755623902855685</c:v>
                </c:pt>
                <c:pt idx="682">
                  <c:v>0.77668641145073303</c:v>
                </c:pt>
                <c:pt idx="683">
                  <c:v>0.77781054914071424</c:v>
                </c:pt>
                <c:pt idx="684">
                  <c:v>0.77893480400937765</c:v>
                </c:pt>
                <c:pt idx="685">
                  <c:v>0.78005917671126013</c:v>
                </c:pt>
                <c:pt idx="686">
                  <c:v>0.78118366790157379</c:v>
                </c:pt>
                <c:pt idx="687">
                  <c:v>0.7823082782362103</c:v>
                </c:pt>
                <c:pt idx="688">
                  <c:v>0.78343300837174501</c:v>
                </c:pt>
                <c:pt idx="689">
                  <c:v>0.78455785896544095</c:v>
                </c:pt>
                <c:pt idx="690">
                  <c:v>0.78568283067525313</c:v>
                </c:pt>
                <c:pt idx="691">
                  <c:v>0.78680792415983258</c:v>
                </c:pt>
                <c:pt idx="692">
                  <c:v>0.78793314007853055</c:v>
                </c:pt>
                <c:pt idx="693">
                  <c:v>0.78905847909140281</c:v>
                </c:pt>
                <c:pt idx="694">
                  <c:v>0.79018394185921381</c:v>
                </c:pt>
                <c:pt idx="695">
                  <c:v>0.79130952904344076</c:v>
                </c:pt>
                <c:pt idx="696">
                  <c:v>0.79243524130627807</c:v>
                </c:pt>
                <c:pt idx="697">
                  <c:v>0.79356107931064135</c:v>
                </c:pt>
                <c:pt idx="698">
                  <c:v>0.79468704372017174</c:v>
                </c:pt>
                <c:pt idx="699">
                  <c:v>0.79581313519924035</c:v>
                </c:pt>
                <c:pt idx="700">
                  <c:v>0.79693935441295227</c:v>
                </c:pt>
                <c:pt idx="701">
                  <c:v>0.79806570202715088</c:v>
                </c:pt>
                <c:pt idx="702">
                  <c:v>0.79919217870842241</c:v>
                </c:pt>
                <c:pt idx="703">
                  <c:v>0.80031878512409993</c:v>
                </c:pt>
                <c:pt idx="704">
                  <c:v>0.8014455219422677</c:v>
                </c:pt>
                <c:pt idx="705">
                  <c:v>0.80257238983176582</c:v>
                </c:pt>
                <c:pt idx="706">
                  <c:v>0.80369938946219421</c:v>
                </c:pt>
                <c:pt idx="707">
                  <c:v>0.80482652150391698</c:v>
                </c:pt>
                <c:pt idx="708">
                  <c:v>0.80595378662806716</c:v>
                </c:pt>
                <c:pt idx="709">
                  <c:v>0.80708118550655061</c:v>
                </c:pt>
                <c:pt idx="710">
                  <c:v>0.8082087188120507</c:v>
                </c:pt>
                <c:pt idx="711">
                  <c:v>0.8093363872180328</c:v>
                </c:pt>
                <c:pt idx="712">
                  <c:v>0.81046419139874826</c:v>
                </c:pt>
                <c:pt idx="713">
                  <c:v>0.81159213202923941</c:v>
                </c:pt>
                <c:pt idx="714">
                  <c:v>0.81272020978534354</c:v>
                </c:pt>
                <c:pt idx="715">
                  <c:v>0.81384842534369761</c:v>
                </c:pt>
                <c:pt idx="716">
                  <c:v>0.81497677938174262</c:v>
                </c:pt>
                <c:pt idx="717">
                  <c:v>0.81610527257772814</c:v>
                </c:pt>
                <c:pt idx="718">
                  <c:v>0.81723390561071674</c:v>
                </c:pt>
                <c:pt idx="719">
                  <c:v>0.81836267916058858</c:v>
                </c:pt>
                <c:pt idx="720">
                  <c:v>0.81949159390804593</c:v>
                </c:pt>
                <c:pt idx="721">
                  <c:v>0.82062065053461763</c:v>
                </c:pt>
                <c:pt idx="722">
                  <c:v>0.82174984972266374</c:v>
                </c:pt>
                <c:pt idx="723">
                  <c:v>0.82287919215537997</c:v>
                </c:pt>
                <c:pt idx="724">
                  <c:v>0.82400867851680248</c:v>
                </c:pt>
                <c:pt idx="725">
                  <c:v>0.82513830949181222</c:v>
                </c:pt>
                <c:pt idx="726">
                  <c:v>0.82626808576613975</c:v>
                </c:pt>
                <c:pt idx="727">
                  <c:v>0.82739800802636965</c:v>
                </c:pt>
                <c:pt idx="728">
                  <c:v>0.82852807695994524</c:v>
                </c:pt>
                <c:pt idx="729">
                  <c:v>0.82965829325517348</c:v>
                </c:pt>
                <c:pt idx="730">
                  <c:v>0.83078865760122922</c:v>
                </c:pt>
                <c:pt idx="731">
                  <c:v>0.83191917068816001</c:v>
                </c:pt>
                <c:pt idx="732">
                  <c:v>0.83304983320689119</c:v>
                </c:pt>
                <c:pt idx="733">
                  <c:v>0.83418064584922991</c:v>
                </c:pt>
                <c:pt idx="734">
                  <c:v>0.8353116093078703</c:v>
                </c:pt>
                <c:pt idx="735">
                  <c:v>0.83644272427639821</c:v>
                </c:pt>
                <c:pt idx="736">
                  <c:v>0.8375739914492959</c:v>
                </c:pt>
                <c:pt idx="737">
                  <c:v>0.83870541152194655</c:v>
                </c:pt>
                <c:pt idx="738">
                  <c:v>0.83983698519063954</c:v>
                </c:pt>
                <c:pt idx="739">
                  <c:v>0.84096871315257482</c:v>
                </c:pt>
                <c:pt idx="740">
                  <c:v>0.84210059610586785</c:v>
                </c:pt>
                <c:pt idx="741">
                  <c:v>0.84323263474955457</c:v>
                </c:pt>
                <c:pt idx="742">
                  <c:v>0.84436482978359606</c:v>
                </c:pt>
                <c:pt idx="743">
                  <c:v>0.84549718190888346</c:v>
                </c:pt>
                <c:pt idx="744">
                  <c:v>0.84662969182724301</c:v>
                </c:pt>
                <c:pt idx="745">
                  <c:v>0.84776236024144069</c:v>
                </c:pt>
                <c:pt idx="746">
                  <c:v>0.84889518785518714</c:v>
                </c:pt>
                <c:pt idx="747">
                  <c:v>0.8500281753731429</c:v>
                </c:pt>
                <c:pt idx="748">
                  <c:v>0.85116132350092299</c:v>
                </c:pt>
                <c:pt idx="749">
                  <c:v>0.85229463294510199</c:v>
                </c:pt>
                <c:pt idx="750">
                  <c:v>0.85342810441321915</c:v>
                </c:pt>
                <c:pt idx="751">
                  <c:v>0.85456173861378315</c:v>
                </c:pt>
                <c:pt idx="752">
                  <c:v>0.85569553625627726</c:v>
                </c:pt>
                <c:pt idx="753">
                  <c:v>0.85682949805116426</c:v>
                </c:pt>
                <c:pt idx="754">
                  <c:v>0.85796362470989174</c:v>
                </c:pt>
                <c:pt idx="755">
                  <c:v>0.85909791694489679</c:v>
                </c:pt>
                <c:pt idx="756">
                  <c:v>0.86023237546961129</c:v>
                </c:pt>
                <c:pt idx="757">
                  <c:v>0.86136700099846697</c:v>
                </c:pt>
                <c:pt idx="758">
                  <c:v>0.86250179424690043</c:v>
                </c:pt>
                <c:pt idx="759">
                  <c:v>0.86363675593135847</c:v>
                </c:pt>
                <c:pt idx="760">
                  <c:v>0.86477188676930306</c:v>
                </c:pt>
                <c:pt idx="761">
                  <c:v>0.86590718747921658</c:v>
                </c:pt>
                <c:pt idx="762">
                  <c:v>0.86704265878060682</c:v>
                </c:pt>
                <c:pt idx="763">
                  <c:v>0.86817830139401253</c:v>
                </c:pt>
                <c:pt idx="764">
                  <c:v>0.86931411604100828</c:v>
                </c:pt>
                <c:pt idx="765">
                  <c:v>0.87045010344421003</c:v>
                </c:pt>
                <c:pt idx="766">
                  <c:v>0.87158626432727992</c:v>
                </c:pt>
                <c:pt idx="767">
                  <c:v>0.87272259941493213</c:v>
                </c:pt>
                <c:pt idx="768">
                  <c:v>0.87385910943293754</c:v>
                </c:pt>
                <c:pt idx="769">
                  <c:v>0.87499579510812964</c:v>
                </c:pt>
                <c:pt idx="770">
                  <c:v>0.87613265716840927</c:v>
                </c:pt>
                <c:pt idx="771">
                  <c:v>0.87726969634275054</c:v>
                </c:pt>
                <c:pt idx="772">
                  <c:v>0.8784069133612058</c:v>
                </c:pt>
                <c:pt idx="773">
                  <c:v>0.87954430895491109</c:v>
                </c:pt>
                <c:pt idx="774">
                  <c:v>0.8806818838560917</c:v>
                </c:pt>
                <c:pt idx="775">
                  <c:v>0.88181963879806735</c:v>
                </c:pt>
                <c:pt idx="776">
                  <c:v>0.8829575745152578</c:v>
                </c:pt>
                <c:pt idx="777">
                  <c:v>0.88409569174318836</c:v>
                </c:pt>
                <c:pt idx="778">
                  <c:v>0.88523399121849511</c:v>
                </c:pt>
                <c:pt idx="779">
                  <c:v>0.88637247367893068</c:v>
                </c:pt>
                <c:pt idx="780">
                  <c:v>0.8875111398633696</c:v>
                </c:pt>
                <c:pt idx="781">
                  <c:v>0.88864999051181393</c:v>
                </c:pt>
                <c:pt idx="782">
                  <c:v>0.88978902636539869</c:v>
                </c:pt>
                <c:pt idx="783">
                  <c:v>0.8909282481663976</c:v>
                </c:pt>
                <c:pt idx="784">
                  <c:v>0.89206765665822862</c:v>
                </c:pt>
                <c:pt idx="785">
                  <c:v>0.89320725258545952</c:v>
                </c:pt>
                <c:pt idx="786">
                  <c:v>0.89434703669381355</c:v>
                </c:pt>
                <c:pt idx="787">
                  <c:v>0.89548700973017503</c:v>
                </c:pt>
                <c:pt idx="788">
                  <c:v>0.89662717244259527</c:v>
                </c:pt>
                <c:pt idx="789">
                  <c:v>0.89776752558029804</c:v>
                </c:pt>
                <c:pt idx="790">
                  <c:v>0.89890806989368532</c:v>
                </c:pt>
                <c:pt idx="791">
                  <c:v>0.90004880613434313</c:v>
                </c:pt>
                <c:pt idx="792">
                  <c:v>0.90118973505504718</c:v>
                </c:pt>
                <c:pt idx="793">
                  <c:v>0.90233085740976882</c:v>
                </c:pt>
                <c:pt idx="794">
                  <c:v>0.90347217395368074</c:v>
                </c:pt>
                <c:pt idx="795">
                  <c:v>0.90461368544316267</c:v>
                </c:pt>
                <c:pt idx="796">
                  <c:v>0.90575539263580762</c:v>
                </c:pt>
                <c:pt idx="797">
                  <c:v>0.90689729629042748</c:v>
                </c:pt>
                <c:pt idx="798">
                  <c:v>0.90803939716705873</c:v>
                </c:pt>
                <c:pt idx="799">
                  <c:v>0.90918169602696886</c:v>
                </c:pt>
                <c:pt idx="800">
                  <c:v>0.91032419363266182</c:v>
                </c:pt>
                <c:pt idx="801">
                  <c:v>0.91146689074788434</c:v>
                </c:pt>
                <c:pt idx="802">
                  <c:v>0.91260978813763183</c:v>
                </c:pt>
                <c:pt idx="803">
                  <c:v>0.91375288656815412</c:v>
                </c:pt>
                <c:pt idx="804">
                  <c:v>0.91489618680696183</c:v>
                </c:pt>
                <c:pt idx="805">
                  <c:v>0.91603968962283233</c:v>
                </c:pt>
                <c:pt idx="806">
                  <c:v>0.91718339578581587</c:v>
                </c:pt>
                <c:pt idx="807">
                  <c:v>0.91832730606724144</c:v>
                </c:pt>
                <c:pt idx="808">
                  <c:v>0.91947142123972314</c:v>
                </c:pt>
                <c:pt idx="809">
                  <c:v>0.92061574207716634</c:v>
                </c:pt>
                <c:pt idx="810">
                  <c:v>0.92176026935477362</c:v>
                </c:pt>
                <c:pt idx="811">
                  <c:v>0.92290500384905128</c:v>
                </c:pt>
                <c:pt idx="812">
                  <c:v>0.92404994633781534</c:v>
                </c:pt>
                <c:pt idx="813">
                  <c:v>0.9251950976001978</c:v>
                </c:pt>
                <c:pt idx="814">
                  <c:v>0.92634045841665291</c:v>
                </c:pt>
                <c:pt idx="815">
                  <c:v>0.92748602956896375</c:v>
                </c:pt>
                <c:pt idx="816">
                  <c:v>0.92863181184024812</c:v>
                </c:pt>
                <c:pt idx="817">
                  <c:v>0.92977780601496507</c:v>
                </c:pt>
                <c:pt idx="818">
                  <c:v>0.93092401287892146</c:v>
                </c:pt>
                <c:pt idx="819">
                  <c:v>0.93207043321927807</c:v>
                </c:pt>
                <c:pt idx="820">
                  <c:v>0.93321706782455605</c:v>
                </c:pt>
                <c:pt idx="821">
                  <c:v>0.93436391748464365</c:v>
                </c:pt>
                <c:pt idx="822">
                  <c:v>0.93551098299080238</c:v>
                </c:pt>
                <c:pt idx="823">
                  <c:v>0.93665826513567352</c:v>
                </c:pt>
                <c:pt idx="824">
                  <c:v>0.93780576471328503</c:v>
                </c:pt>
                <c:pt idx="825">
                  <c:v>0.93895348251905753</c:v>
                </c:pt>
                <c:pt idx="826">
                  <c:v>0.94010141934981128</c:v>
                </c:pt>
                <c:pt idx="827">
                  <c:v>0.94124957600377279</c:v>
                </c:pt>
                <c:pt idx="828">
                  <c:v>0.94239795328058107</c:v>
                </c:pt>
                <c:pt idx="829">
                  <c:v>0.94354655198129478</c:v>
                </c:pt>
                <c:pt idx="830">
                  <c:v>0.94469537290839856</c:v>
                </c:pt>
                <c:pt idx="831">
                  <c:v>0.94584441686581</c:v>
                </c:pt>
                <c:pt idx="832">
                  <c:v>0.946993684658886</c:v>
                </c:pt>
                <c:pt idx="833">
                  <c:v>0.94814317709443008</c:v>
                </c:pt>
                <c:pt idx="834">
                  <c:v>0.94929289498069869</c:v>
                </c:pt>
                <c:pt idx="835">
                  <c:v>0.94999235637610779</c:v>
                </c:pt>
                <c:pt idx="836">
                  <c:v>0.9506918177715169</c:v>
                </c:pt>
                <c:pt idx="837">
                  <c:v>0.95139127916692601</c:v>
                </c:pt>
                <c:pt idx="838">
                  <c:v>0.95209074056233511</c:v>
                </c:pt>
                <c:pt idx="839">
                  <c:v>0.95279020195774422</c:v>
                </c:pt>
                <c:pt idx="840">
                  <c:v>0.95348966335315333</c:v>
                </c:pt>
                <c:pt idx="841">
                  <c:v>0.95418912474856243</c:v>
                </c:pt>
                <c:pt idx="842">
                  <c:v>0.95488858614397154</c:v>
                </c:pt>
                <c:pt idx="843">
                  <c:v>0.95558804753938065</c:v>
                </c:pt>
                <c:pt idx="844">
                  <c:v>0.95628750893478975</c:v>
                </c:pt>
                <c:pt idx="845">
                  <c:v>0.95698697033019886</c:v>
                </c:pt>
                <c:pt idx="846">
                  <c:v>0.95768643172560797</c:v>
                </c:pt>
                <c:pt idx="847">
                  <c:v>0.95838589312101707</c:v>
                </c:pt>
                <c:pt idx="848">
                  <c:v>0.95908535451642618</c:v>
                </c:pt>
                <c:pt idx="849">
                  <c:v>0.95978481591183529</c:v>
                </c:pt>
                <c:pt idx="850">
                  <c:v>0.96048427730724439</c:v>
                </c:pt>
                <c:pt idx="851">
                  <c:v>0.9611837387026535</c:v>
                </c:pt>
                <c:pt idx="852">
                  <c:v>0.96188320009806261</c:v>
                </c:pt>
                <c:pt idx="853">
                  <c:v>0.96258266149347171</c:v>
                </c:pt>
                <c:pt idx="854">
                  <c:v>0.96328212288888082</c:v>
                </c:pt>
                <c:pt idx="855">
                  <c:v>0.96398158428428993</c:v>
                </c:pt>
                <c:pt idx="856">
                  <c:v>0.96468104567969903</c:v>
                </c:pt>
                <c:pt idx="857">
                  <c:v>0.96538050707510814</c:v>
                </c:pt>
                <c:pt idx="858">
                  <c:v>0.96607996847051725</c:v>
                </c:pt>
                <c:pt idx="859">
                  <c:v>0.96677942986592635</c:v>
                </c:pt>
                <c:pt idx="860">
                  <c:v>0.96747889126133546</c:v>
                </c:pt>
                <c:pt idx="861">
                  <c:v>0.96817835265674457</c:v>
                </c:pt>
                <c:pt idx="862">
                  <c:v>0.96887781405215367</c:v>
                </c:pt>
                <c:pt idx="863">
                  <c:v>0.96957727544756278</c:v>
                </c:pt>
                <c:pt idx="864">
                  <c:v>0.97027673684297189</c:v>
                </c:pt>
                <c:pt idx="865">
                  <c:v>0.97097619823838099</c:v>
                </c:pt>
                <c:pt idx="866">
                  <c:v>0.9716756596337901</c:v>
                </c:pt>
                <c:pt idx="867">
                  <c:v>0.97237512102919921</c:v>
                </c:pt>
                <c:pt idx="868">
                  <c:v>0.97307458242460831</c:v>
                </c:pt>
                <c:pt idx="869">
                  <c:v>0.97377404382001742</c:v>
                </c:pt>
                <c:pt idx="870">
                  <c:v>0.97447350521542653</c:v>
                </c:pt>
                <c:pt idx="871">
                  <c:v>0.97517296661083563</c:v>
                </c:pt>
                <c:pt idx="872">
                  <c:v>0.97587242800624474</c:v>
                </c:pt>
                <c:pt idx="873">
                  <c:v>0.97657188940165385</c:v>
                </c:pt>
                <c:pt idx="874">
                  <c:v>0.97727135079706295</c:v>
                </c:pt>
                <c:pt idx="875">
                  <c:v>0.97797081219247206</c:v>
                </c:pt>
                <c:pt idx="876">
                  <c:v>0.97867027358788117</c:v>
                </c:pt>
                <c:pt idx="877">
                  <c:v>0.97936973498329027</c:v>
                </c:pt>
                <c:pt idx="878">
                  <c:v>0.98006919637869938</c:v>
                </c:pt>
                <c:pt idx="879">
                  <c:v>0.98076865777410849</c:v>
                </c:pt>
                <c:pt idx="880">
                  <c:v>0.98146811916951759</c:v>
                </c:pt>
                <c:pt idx="881">
                  <c:v>0.9821675805649267</c:v>
                </c:pt>
                <c:pt idx="882">
                  <c:v>0.98286704196033581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2.0248986284435708</c:v>
                </c:pt>
                <c:pt idx="2">
                  <c:v>3.0313021240720306</c:v>
                </c:pt>
                <c:pt idx="3">
                  <c:v>3.7083732778494927</c:v>
                </c:pt>
                <c:pt idx="4">
                  <c:v>4.1847773442688077</c:v>
                </c:pt>
                <c:pt idx="5">
                  <c:v>4.5278144259220783</c:v>
                </c:pt>
                <c:pt idx="6">
                  <c:v>4.7784969665412831</c:v>
                </c:pt>
                <c:pt idx="7">
                  <c:v>4.9636822511025294</c:v>
                </c:pt>
                <c:pt idx="8">
                  <c:v>5.101697395441497</c:v>
                </c:pt>
                <c:pt idx="9">
                  <c:v>5.2053790596848888</c:v>
                </c:pt>
                <c:pt idx="10">
                  <c:v>5.2838779060521208</c:v>
                </c:pt>
                <c:pt idx="11">
                  <c:v>5.3437985489372908</c:v>
                </c:pt>
                <c:pt idx="12">
                  <c:v>5.3899514391394243</c:v>
                </c:pt>
                <c:pt idx="13">
                  <c:v>5.4258642897118055</c:v>
                </c:pt>
                <c:pt idx="14">
                  <c:v>5.4541378406195085</c:v>
                </c:pt>
                <c:pt idx="15">
                  <c:v>5.476697496298379</c:v>
                </c:pt>
                <c:pt idx="16">
                  <c:v>5.4949735590023563</c:v>
                </c:pt>
                <c:pt idx="17">
                  <c:v>5.5100315622897442</c:v>
                </c:pt>
                <c:pt idx="18">
                  <c:v>5.5226672225938325</c:v>
                </c:pt>
                <c:pt idx="19">
                  <c:v>5.5334760195607986</c:v>
                </c:pt>
                <c:pt idx="20">
                  <c:v>5.5429044234166094</c:v>
                </c:pt>
                <c:pt idx="21">
                  <c:v>5.5512877541745738</c:v>
                </c:pt>
                <c:pt idx="22">
                  <c:v>5.5588782498161544</c:v>
                </c:pt>
                <c:pt idx="23">
                  <c:v>5.5658659313305376</c:v>
                </c:pt>
                <c:pt idx="24">
                  <c:v>5.5723941490636681</c:v>
                </c:pt>
                <c:pt idx="25">
                  <c:v>5.5785711897638519</c:v>
                </c:pt>
                <c:pt idx="26">
                  <c:v>5.584478958358253</c:v>
                </c:pt>
                <c:pt idx="27">
                  <c:v>5.5901794825399316</c:v>
                </c:pt>
                <c:pt idx="28">
                  <c:v>5.5957197936916288</c:v>
                </c:pt>
                <c:pt idx="29">
                  <c:v>5.6011355947567516</c:v>
                </c:pt>
                <c:pt idx="30">
                  <c:v>5.6064540203423689</c:v>
                </c:pt>
                <c:pt idx="31">
                  <c:v>5.6116957164583816</c:v>
                </c:pt>
                <c:pt idx="32">
                  <c:v>5.6168764096040631</c:v>
                </c:pt>
                <c:pt idx="33">
                  <c:v>5.6220080920475048</c:v>
                </c:pt>
                <c:pt idx="34">
                  <c:v>5.627099918267124</c:v>
                </c:pt>
                <c:pt idx="35">
                  <c:v>5.6321588837421466</c:v>
                </c:pt>
                <c:pt idx="36">
                  <c:v>5.6371903395307612</c:v>
                </c:pt>
                <c:pt idx="37">
                  <c:v>5.6421983828184441</c:v>
                </c:pt>
                <c:pt idx="38">
                  <c:v>5.6471861536544035</c:v>
                </c:pt>
                <c:pt idx="39">
                  <c:v>5.6521560606745398</c:v>
                </c:pt>
                <c:pt idx="40">
                  <c:v>5.6571099529837765</c:v>
                </c:pt>
                <c:pt idx="41">
                  <c:v>5.6620492511962102</c:v>
                </c:pt>
                <c:pt idx="42">
                  <c:v>5.6669750474302685</c:v>
                </c:pt>
                <c:pt idx="43">
                  <c:v>5.6718881817122506</c:v>
                </c:pt>
                <c:pt idx="44">
                  <c:v>5.6767893004026977</c:v>
                </c:pt>
                <c:pt idx="45">
                  <c:v>5.6816789009319058</c:v>
                </c:pt>
                <c:pt idx="46">
                  <c:v>5.686557366084422</c:v>
                </c:pt>
                <c:pt idx="47">
                  <c:v>5.6914249902993053</c:v>
                </c:pt>
                <c:pt idx="48">
                  <c:v>5.6962819998750627</c:v>
                </c:pt>
                <c:pt idx="49">
                  <c:v>5.7011285684967623</c:v>
                </c:pt>
                <c:pt idx="50">
                  <c:v>5.7059648291866125</c:v>
                </c:pt>
                <c:pt idx="51">
                  <c:v>5.7107908835127139</c:v>
                </c:pt>
                <c:pt idx="52">
                  <c:v>5.7156068086866494</c:v>
                </c:pt>
                <c:pt idx="53">
                  <c:v>5.7204126630437457</c:v>
                </c:pt>
                <c:pt idx="54">
                  <c:v>5.7252084902765912</c:v>
                </c:pt>
                <c:pt idx="55">
                  <c:v>5.7299943227102483</c:v>
                </c:pt>
                <c:pt idx="56">
                  <c:v>5.7347701838371332</c:v>
                </c:pt>
                <c:pt idx="57">
                  <c:v>5.7395360902806667</c:v>
                </c:pt>
                <c:pt idx="58">
                  <c:v>5.7442920533186363</c:v>
                </c:pt>
                <c:pt idx="59">
                  <c:v>5.7490380800685479</c:v>
                </c:pt>
                <c:pt idx="60">
                  <c:v>5.7537741744032829</c:v>
                </c:pt>
                <c:pt idx="61">
                  <c:v>5.7585003376684902</c:v>
                </c:pt>
                <c:pt idx="62">
                  <c:v>5.7632165692401003</c:v>
                </c:pt>
                <c:pt idx="63">
                  <c:v>5.7679228669548319</c:v>
                </c:pt>
                <c:pt idx="64">
                  <c:v>5.772619227452104</c:v>
                </c:pt>
                <c:pt idx="65">
                  <c:v>5.7773056464360568</c:v>
                </c:pt>
                <c:pt idx="66">
                  <c:v>5.7819821188837013</c:v>
                </c:pt>
                <c:pt idx="67">
                  <c:v>5.7866486392043672</c:v>
                </c:pt>
                <c:pt idx="68">
                  <c:v>5.7913052013671704</c:v>
                </c:pt>
                <c:pt idx="69">
                  <c:v>5.7959517990009974</c:v>
                </c:pt>
                <c:pt idx="70">
                  <c:v>5.8005884254694875</c:v>
                </c:pt>
                <c:pt idx="71">
                  <c:v>5.8052150739356225</c:v>
                </c:pt>
                <c:pt idx="72">
                  <c:v>5.8098317374060899</c:v>
                </c:pt>
                <c:pt idx="73">
                  <c:v>5.81443840877066</c:v>
                </c:pt>
                <c:pt idx="74">
                  <c:v>5.8190350808320854</c:v>
                </c:pt>
                <c:pt idx="75">
                  <c:v>5.8236217463292714</c:v>
                </c:pt>
                <c:pt idx="76">
                  <c:v>5.8281983979536172</c:v>
                </c:pt>
                <c:pt idx="77">
                  <c:v>5.8327650283669783</c:v>
                </c:pt>
                <c:pt idx="78">
                  <c:v>5.8373216302098694</c:v>
                </c:pt>
                <c:pt idx="79">
                  <c:v>5.8418681961120678</c:v>
                </c:pt>
                <c:pt idx="80">
                  <c:v>5.8464047187004855</c:v>
                </c:pt>
                <c:pt idx="81">
                  <c:v>5.8509311906027897</c:v>
                </c:pt>
                <c:pt idx="82">
                  <c:v>5.8554476044529657</c:v>
                </c:pt>
                <c:pt idx="83">
                  <c:v>5.8599539528959541</c:v>
                </c:pt>
                <c:pt idx="84">
                  <c:v>5.8644502285870201</c:v>
                </c:pt>
                <c:pt idx="85">
                  <c:v>5.868936424198143</c:v>
                </c:pt>
                <c:pt idx="86">
                  <c:v>5.8734125324169293</c:v>
                </c:pt>
                <c:pt idx="87">
                  <c:v>5.8778785459494332</c:v>
                </c:pt>
                <c:pt idx="88">
                  <c:v>5.8823344575192209</c:v>
                </c:pt>
                <c:pt idx="89">
                  <c:v>5.8867802598715597</c:v>
                </c:pt>
                <c:pt idx="90">
                  <c:v>5.8912159457702629</c:v>
                </c:pt>
                <c:pt idx="91">
                  <c:v>5.8956415080017193</c:v>
                </c:pt>
                <c:pt idx="92">
                  <c:v>5.9000569393728499</c:v>
                </c:pt>
                <c:pt idx="93">
                  <c:v>5.9044622327124827</c:v>
                </c:pt>
                <c:pt idx="94">
                  <c:v>5.9088573808713321</c:v>
                </c:pt>
                <c:pt idx="95">
                  <c:v>5.9132423767218798</c:v>
                </c:pt>
                <c:pt idx="96">
                  <c:v>5.9176172131599261</c:v>
                </c:pt>
                <c:pt idx="97">
                  <c:v>5.9219818831026574</c:v>
                </c:pt>
                <c:pt idx="98">
                  <c:v>5.9263363794899462</c:v>
                </c:pt>
                <c:pt idx="99">
                  <c:v>5.9306806952847193</c:v>
                </c:pt>
                <c:pt idx="100">
                  <c:v>5.9350148234713807</c:v>
                </c:pt>
                <c:pt idx="101">
                  <c:v>5.9393387570579623</c:v>
                </c:pt>
                <c:pt idx="102">
                  <c:v>5.9436524890743936</c:v>
                </c:pt>
                <c:pt idx="103">
                  <c:v>5.9479560125727771</c:v>
                </c:pt>
                <c:pt idx="104">
                  <c:v>5.9522493206292397</c:v>
                </c:pt>
                <c:pt idx="105">
                  <c:v>5.9565324063409681</c:v>
                </c:pt>
                <c:pt idx="106">
                  <c:v>5.9608052628281429</c:v>
                </c:pt>
                <c:pt idx="107">
                  <c:v>5.9650678832331456</c:v>
                </c:pt>
                <c:pt idx="108">
                  <c:v>5.9693202607215055</c:v>
                </c:pt>
                <c:pt idx="109">
                  <c:v>5.9735623884807616</c:v>
                </c:pt>
                <c:pt idx="110">
                  <c:v>5.9777942597200395</c:v>
                </c:pt>
                <c:pt idx="111">
                  <c:v>5.9820158676720441</c:v>
                </c:pt>
                <c:pt idx="112">
                  <c:v>5.9862272055907342</c:v>
                </c:pt>
                <c:pt idx="113">
                  <c:v>5.9904282667529687</c:v>
                </c:pt>
                <c:pt idx="114">
                  <c:v>5.9946190444578304</c:v>
                </c:pt>
                <c:pt idx="115">
                  <c:v>5.9987995320258918</c:v>
                </c:pt>
                <c:pt idx="116">
                  <c:v>6.0029697228003256</c:v>
                </c:pt>
                <c:pt idx="117">
                  <c:v>6.0071296101468734</c:v>
                </c:pt>
                <c:pt idx="118">
                  <c:v>6.0112791874516338</c:v>
                </c:pt>
                <c:pt idx="119">
                  <c:v>6.0154184481247315</c:v>
                </c:pt>
                <c:pt idx="120">
                  <c:v>6.0195473855974582</c:v>
                </c:pt>
                <c:pt idx="121">
                  <c:v>6.0236659933221368</c:v>
                </c:pt>
                <c:pt idx="122">
                  <c:v>6.0277742647740897</c:v>
                </c:pt>
                <c:pt idx="123">
                  <c:v>6.0318721934500248</c:v>
                </c:pt>
                <c:pt idx="124">
                  <c:v>6.035959772868809</c:v>
                </c:pt>
                <c:pt idx="125">
                  <c:v>6.0400369965700023</c:v>
                </c:pt>
                <c:pt idx="126">
                  <c:v>6.0441038581161832</c:v>
                </c:pt>
                <c:pt idx="127">
                  <c:v>6.0481603510910871</c:v>
                </c:pt>
                <c:pt idx="128">
                  <c:v>6.0522064690990121</c:v>
                </c:pt>
                <c:pt idx="129">
                  <c:v>6.0562422057678003</c:v>
                </c:pt>
                <c:pt idx="130">
                  <c:v>6.0602675547453888</c:v>
                </c:pt>
                <c:pt idx="131">
                  <c:v>6.0642825097015711</c:v>
                </c:pt>
                <c:pt idx="132">
                  <c:v>6.0682870643274365</c:v>
                </c:pt>
                <c:pt idx="133">
                  <c:v>6.0722812123362111</c:v>
                </c:pt>
                <c:pt idx="134">
                  <c:v>6.0762649474614099</c:v>
                </c:pt>
                <c:pt idx="135">
                  <c:v>6.0802382634590044</c:v>
                </c:pt>
                <c:pt idx="136">
                  <c:v>6.0842011541052212</c:v>
                </c:pt>
                <c:pt idx="137">
                  <c:v>6.0881536131980027</c:v>
                </c:pt>
                <c:pt idx="138">
                  <c:v>6.0920956345565109</c:v>
                </c:pt>
                <c:pt idx="139">
                  <c:v>6.0960272120208829</c:v>
                </c:pt>
                <c:pt idx="140">
                  <c:v>6.0999483394529923</c:v>
                </c:pt>
                <c:pt idx="141">
                  <c:v>6.1038590107349098</c:v>
                </c:pt>
                <c:pt idx="142">
                  <c:v>6.1077592197703332</c:v>
                </c:pt>
                <c:pt idx="143">
                  <c:v>6.1116489604837216</c:v>
                </c:pt>
                <c:pt idx="144">
                  <c:v>6.1155282268209898</c:v>
                </c:pt>
                <c:pt idx="145">
                  <c:v>6.1193970127477861</c:v>
                </c:pt>
                <c:pt idx="146">
                  <c:v>6.1232553122520406</c:v>
                </c:pt>
                <c:pt idx="147">
                  <c:v>6.1271031193420962</c:v>
                </c:pt>
                <c:pt idx="148">
                  <c:v>6.1309404280466619</c:v>
                </c:pt>
                <c:pt idx="149">
                  <c:v>6.13476723241528</c:v>
                </c:pt>
                <c:pt idx="150">
                  <c:v>6.1385835265188007</c:v>
                </c:pt>
                <c:pt idx="151">
                  <c:v>6.1423893044486526</c:v>
                </c:pt>
                <c:pt idx="152">
                  <c:v>6.1461845603162288</c:v>
                </c:pt>
                <c:pt idx="153">
                  <c:v>6.1499692882540824</c:v>
                </c:pt>
                <c:pt idx="154">
                  <c:v>6.1537434824159094</c:v>
                </c:pt>
                <c:pt idx="155">
                  <c:v>6.1575071369745862</c:v>
                </c:pt>
                <c:pt idx="156">
                  <c:v>6.1612602461248116</c:v>
                </c:pt>
                <c:pt idx="157">
                  <c:v>6.1650028040807303</c:v>
                </c:pt>
                <c:pt idx="158">
                  <c:v>6.1687348050776611</c:v>
                </c:pt>
                <c:pt idx="159">
                  <c:v>6.1724562433710766</c:v>
                </c:pt>
                <c:pt idx="160">
                  <c:v>6.176167113236577</c:v>
                </c:pt>
                <c:pt idx="161">
                  <c:v>6.1798674089708534</c:v>
                </c:pt>
                <c:pt idx="162">
                  <c:v>6.1835571248901697</c:v>
                </c:pt>
                <c:pt idx="163">
                  <c:v>6.1872362553307525</c:v>
                </c:pt>
                <c:pt idx="164">
                  <c:v>6.1909047946498408</c:v>
                </c:pt>
                <c:pt idx="165">
                  <c:v>6.1945627372245111</c:v>
                </c:pt>
                <c:pt idx="166">
                  <c:v>6.1982100774522957</c:v>
                </c:pt>
                <c:pt idx="167">
                  <c:v>6.2018468097500907</c:v>
                </c:pt>
                <c:pt idx="168">
                  <c:v>6.205472928555583</c:v>
                </c:pt>
                <c:pt idx="169">
                  <c:v>6.2090884283261651</c:v>
                </c:pt>
                <c:pt idx="170">
                  <c:v>6.2126933035393392</c:v>
                </c:pt>
                <c:pt idx="171">
                  <c:v>6.216287548692736</c:v>
                </c:pt>
                <c:pt idx="172">
                  <c:v>6.2198711583038726</c:v>
                </c:pt>
                <c:pt idx="173">
                  <c:v>6.2234441269094392</c:v>
                </c:pt>
                <c:pt idx="174">
                  <c:v>6.2270064490672716</c:v>
                </c:pt>
                <c:pt idx="175">
                  <c:v>6.2305581193538737</c:v>
                </c:pt>
                <c:pt idx="176">
                  <c:v>6.2340991323666026</c:v>
                </c:pt>
                <c:pt idx="177">
                  <c:v>6.2376294827216485</c:v>
                </c:pt>
                <c:pt idx="178">
                  <c:v>6.2411491650554431</c:v>
                </c:pt>
                <c:pt idx="179">
                  <c:v>6.2446581740237654</c:v>
                </c:pt>
                <c:pt idx="180">
                  <c:v>6.2481565043025764</c:v>
                </c:pt>
                <c:pt idx="181">
                  <c:v>6.2516441505871825</c:v>
                </c:pt>
                <c:pt idx="182">
                  <c:v>6.2551211075921618</c:v>
                </c:pt>
                <c:pt idx="183">
                  <c:v>6.2585873700523358</c:v>
                </c:pt>
                <c:pt idx="184">
                  <c:v>6.2620429327217488</c:v>
                </c:pt>
                <c:pt idx="185">
                  <c:v>6.2654877903736175</c:v>
                </c:pt>
                <c:pt idx="186">
                  <c:v>6.2689219378009557</c:v>
                </c:pt>
                <c:pt idx="187">
                  <c:v>6.2723453698163212</c:v>
                </c:pt>
                <c:pt idx="188">
                  <c:v>6.2757580812514222</c:v>
                </c:pt>
                <c:pt idx="189">
                  <c:v>6.2791600669575356</c:v>
                </c:pt>
                <c:pt idx="190">
                  <c:v>6.2825513218049505</c:v>
                </c:pt>
                <c:pt idx="191">
                  <c:v>6.2859318406835305</c:v>
                </c:pt>
                <c:pt idx="192">
                  <c:v>6.2893016185028605</c:v>
                </c:pt>
                <c:pt idx="193">
                  <c:v>6.2926606501905447</c:v>
                </c:pt>
                <c:pt idx="194">
                  <c:v>6.2960089306945539</c:v>
                </c:pt>
                <c:pt idx="195">
                  <c:v>6.2993464549818272</c:v>
                </c:pt>
                <c:pt idx="196">
                  <c:v>6.3026732180374374</c:v>
                </c:pt>
                <c:pt idx="197">
                  <c:v>6.3059892148673562</c:v>
                </c:pt>
                <c:pt idx="198">
                  <c:v>6.3092944404952807</c:v>
                </c:pt>
                <c:pt idx="199">
                  <c:v>6.3125888899638145</c:v>
                </c:pt>
                <c:pt idx="200">
                  <c:v>6.3158725583357187</c:v>
                </c:pt>
                <c:pt idx="201">
                  <c:v>6.3191454406922629</c:v>
                </c:pt>
                <c:pt idx="202">
                  <c:v>6.3224075321330124</c:v>
                </c:pt>
                <c:pt idx="203">
                  <c:v>6.3256588277776169</c:v>
                </c:pt>
                <c:pt idx="204">
                  <c:v>6.328899322763454</c:v>
                </c:pt>
                <c:pt idx="205">
                  <c:v>6.3321290122479548</c:v>
                </c:pt>
                <c:pt idx="206">
                  <c:v>6.3353478914061245</c:v>
                </c:pt>
                <c:pt idx="207">
                  <c:v>6.3385559554331374</c:v>
                </c:pt>
                <c:pt idx="208">
                  <c:v>6.341753199541813</c:v>
                </c:pt>
                <c:pt idx="209">
                  <c:v>6.3449396189644247</c:v>
                </c:pt>
                <c:pt idx="210">
                  <c:v>6.3481152089514099</c:v>
                </c:pt>
                <c:pt idx="211">
                  <c:v>6.351279964772254</c:v>
                </c:pt>
                <c:pt idx="212">
                  <c:v>6.3544338817156536</c:v>
                </c:pt>
                <c:pt idx="213">
                  <c:v>6.3575769550877608</c:v>
                </c:pt>
                <c:pt idx="214">
                  <c:v>6.3607091802141884</c:v>
                </c:pt>
                <c:pt idx="215">
                  <c:v>6.3638305524386087</c:v>
                </c:pt>
                <c:pt idx="216">
                  <c:v>6.3669410671238529</c:v>
                </c:pt>
                <c:pt idx="217">
                  <c:v>6.3700407196509365</c:v>
                </c:pt>
                <c:pt idx="218">
                  <c:v>6.3731295054189703</c:v>
                </c:pt>
                <c:pt idx="219">
                  <c:v>6.3762074198467307</c:v>
                </c:pt>
                <c:pt idx="220">
                  <c:v>6.3792744583698715</c:v>
                </c:pt>
                <c:pt idx="221">
                  <c:v>6.3823306164433875</c:v>
                </c:pt>
                <c:pt idx="222">
                  <c:v>6.3853758895408177</c:v>
                </c:pt>
                <c:pt idx="223">
                  <c:v>6.3884102731537391</c:v>
                </c:pt>
                <c:pt idx="224">
                  <c:v>6.391433762791614</c:v>
                </c:pt>
                <c:pt idx="225">
                  <c:v>6.3944463539827083</c:v>
                </c:pt>
                <c:pt idx="226">
                  <c:v>6.3974480422741884</c:v>
                </c:pt>
                <c:pt idx="227">
                  <c:v>6.4004388232299982</c:v>
                </c:pt>
                <c:pt idx="228">
                  <c:v>6.4034186924333101</c:v>
                </c:pt>
                <c:pt idx="229">
                  <c:v>6.4063876454855517</c:v>
                </c:pt>
                <c:pt idx="230">
                  <c:v>6.4093456780058098</c:v>
                </c:pt>
                <c:pt idx="231">
                  <c:v>6.4122927856315304</c:v>
                </c:pt>
                <c:pt idx="232">
                  <c:v>6.4152289640183868</c:v>
                </c:pt>
                <c:pt idx="233">
                  <c:v>6.4181542088398871</c:v>
                </c:pt>
                <c:pt idx="234">
                  <c:v>6.4210685157879208</c:v>
                </c:pt>
                <c:pt idx="235">
                  <c:v>6.4239718805719717</c:v>
                </c:pt>
                <c:pt idx="236">
                  <c:v>6.4268642989201235</c:v>
                </c:pt>
                <c:pt idx="237">
                  <c:v>6.4297457665779358</c:v>
                </c:pt>
                <c:pt idx="238">
                  <c:v>6.4326162793092827</c:v>
                </c:pt>
                <c:pt idx="239">
                  <c:v>6.4354758328954036</c:v>
                </c:pt>
                <c:pt idx="240">
                  <c:v>6.4383244231362253</c:v>
                </c:pt>
                <c:pt idx="241">
                  <c:v>6.4411620458489427</c:v>
                </c:pt>
                <c:pt idx="242">
                  <c:v>6.4439886968690354</c:v>
                </c:pt>
                <c:pt idx="243">
                  <c:v>6.4468043720494395</c:v>
                </c:pt>
                <c:pt idx="244">
                  <c:v>6.4496090672613295</c:v>
                </c:pt>
                <c:pt idx="245">
                  <c:v>6.4524027783930915</c:v>
                </c:pt>
                <c:pt idx="246">
                  <c:v>6.4551855013513233</c:v>
                </c:pt>
                <c:pt idx="247">
                  <c:v>6.4579572320600453</c:v>
                </c:pt>
                <c:pt idx="248">
                  <c:v>6.4607179664615</c:v>
                </c:pt>
                <c:pt idx="249">
                  <c:v>6.4634677005149888</c:v>
                </c:pt>
                <c:pt idx="250">
                  <c:v>6.4662064301976461</c:v>
                </c:pt>
                <c:pt idx="251">
                  <c:v>6.4689341515047039</c:v>
                </c:pt>
                <c:pt idx="252">
                  <c:v>6.4716508604481442</c:v>
                </c:pt>
                <c:pt idx="253">
                  <c:v>6.4743565530585192</c:v>
                </c:pt>
                <c:pt idx="254">
                  <c:v>6.4770512253832946</c:v>
                </c:pt>
                <c:pt idx="255">
                  <c:v>6.4797348734875246</c:v>
                </c:pt>
                <c:pt idx="256">
                  <c:v>6.4824074934542661</c:v>
                </c:pt>
                <c:pt idx="257">
                  <c:v>6.4850690813831804</c:v>
                </c:pt>
                <c:pt idx="258">
                  <c:v>6.4877196333923655</c:v>
                </c:pt>
                <c:pt idx="259">
                  <c:v>6.4903591456164973</c:v>
                </c:pt>
                <c:pt idx="260">
                  <c:v>6.4929876142084471</c:v>
                </c:pt>
                <c:pt idx="261">
                  <c:v>6.4956050353378147</c:v>
                </c:pt>
                <c:pt idx="262">
                  <c:v>6.4982114051922961</c:v>
                </c:pt>
                <c:pt idx="263">
                  <c:v>6.5008067199761772</c:v>
                </c:pt>
                <c:pt idx="264">
                  <c:v>6.5033909759114321</c:v>
                </c:pt>
                <c:pt idx="265">
                  <c:v>6.5059641692376768</c:v>
                </c:pt>
                <c:pt idx="266">
                  <c:v>6.5085262962113433</c:v>
                </c:pt>
                <c:pt idx="267">
                  <c:v>6.511077353106228</c:v>
                </c:pt>
                <c:pt idx="268">
                  <c:v>6.5136173362133549</c:v>
                </c:pt>
                <c:pt idx="269">
                  <c:v>6.5161462418411338</c:v>
                </c:pt>
                <c:pt idx="270">
                  <c:v>6.5186640663151927</c:v>
                </c:pt>
                <c:pt idx="271">
                  <c:v>6.5211708059778211</c:v>
                </c:pt>
                <c:pt idx="272">
                  <c:v>6.5236664571894041</c:v>
                </c:pt>
                <c:pt idx="273">
                  <c:v>6.5261510163264109</c:v>
                </c:pt>
                <c:pt idx="274">
                  <c:v>6.5286244797832316</c:v>
                </c:pt>
                <c:pt idx="275">
                  <c:v>6.5310868439708836</c:v>
                </c:pt>
                <c:pt idx="276">
                  <c:v>6.5335381053179136</c:v>
                </c:pt>
                <c:pt idx="277">
                  <c:v>6.5359782602692453</c:v>
                </c:pt>
                <c:pt idx="278">
                  <c:v>6.5384073052875564</c:v>
                </c:pt>
                <c:pt idx="279">
                  <c:v>6.5408252368516715</c:v>
                </c:pt>
                <c:pt idx="280">
                  <c:v>6.5432320514585562</c:v>
                </c:pt>
                <c:pt idx="281">
                  <c:v>6.5456277456210001</c:v>
                </c:pt>
                <c:pt idx="282">
                  <c:v>6.5480123158694541</c:v>
                </c:pt>
                <c:pt idx="283">
                  <c:v>6.5503857587509442</c:v>
                </c:pt>
                <c:pt idx="284">
                  <c:v>6.5527480708299626</c:v>
                </c:pt>
                <c:pt idx="285">
                  <c:v>6.5550992486867683</c:v>
                </c:pt>
                <c:pt idx="286">
                  <c:v>6.5574392889198423</c:v>
                </c:pt>
                <c:pt idx="287">
                  <c:v>6.5597681881432441</c:v>
                </c:pt>
                <c:pt idx="288">
                  <c:v>6.5620859429888503</c:v>
                </c:pt>
                <c:pt idx="289">
                  <c:v>6.5643925501049898</c:v>
                </c:pt>
                <c:pt idx="290">
                  <c:v>6.5666880061564008</c:v>
                </c:pt>
                <c:pt idx="291">
                  <c:v>6.5689723078252991</c:v>
                </c:pt>
                <c:pt idx="292">
                  <c:v>6.5712454518100021</c:v>
                </c:pt>
                <c:pt idx="293">
                  <c:v>6.5735074348259914</c:v>
                </c:pt>
                <c:pt idx="294">
                  <c:v>6.5757582536050041</c:v>
                </c:pt>
                <c:pt idx="295">
                  <c:v>6.5779979048961765</c:v>
                </c:pt>
                <c:pt idx="296">
                  <c:v>6.5802263854645506</c:v>
                </c:pt>
                <c:pt idx="297">
                  <c:v>6.58244369209251</c:v>
                </c:pt>
                <c:pt idx="298">
                  <c:v>6.5846498215782807</c:v>
                </c:pt>
                <c:pt idx="299">
                  <c:v>6.5868447707374411</c:v>
                </c:pt>
                <c:pt idx="300">
                  <c:v>6.5890285364017958</c:v>
                </c:pt>
                <c:pt idx="301">
                  <c:v>6.5912011154195991</c:v>
                </c:pt>
                <c:pt idx="302">
                  <c:v>6.5933625046563797</c:v>
                </c:pt>
                <c:pt idx="303">
                  <c:v>6.5955127009932424</c:v>
                </c:pt>
                <c:pt idx="304">
                  <c:v>6.5976517013282638</c:v>
                </c:pt>
                <c:pt idx="305">
                  <c:v>6.5997795025760793</c:v>
                </c:pt>
                <c:pt idx="306">
                  <c:v>6.601896101668097</c:v>
                </c:pt>
                <c:pt idx="307">
                  <c:v>6.6040014955514561</c:v>
                </c:pt>
                <c:pt idx="308">
                  <c:v>6.6060956811902329</c:v>
                </c:pt>
                <c:pt idx="309">
                  <c:v>6.6081786555648696</c:v>
                </c:pt>
                <c:pt idx="310">
                  <c:v>6.6102504156721977</c:v>
                </c:pt>
                <c:pt idx="311">
                  <c:v>6.6123109585253674</c:v>
                </c:pt>
                <c:pt idx="312">
                  <c:v>6.614360281154207</c:v>
                </c:pt>
                <c:pt idx="313">
                  <c:v>6.6163983806043944</c:v>
                </c:pt>
                <c:pt idx="314">
                  <c:v>6.6184252539386987</c:v>
                </c:pt>
                <c:pt idx="315">
                  <c:v>6.6204408982351897</c:v>
                </c:pt>
                <c:pt idx="316">
                  <c:v>6.6224453105892378</c:v>
                </c:pt>
                <c:pt idx="317">
                  <c:v>6.6244384881120686</c:v>
                </c:pt>
                <c:pt idx="318">
                  <c:v>6.6264204279311238</c:v>
                </c:pt>
                <c:pt idx="319">
                  <c:v>6.6283911271902731</c:v>
                </c:pt>
                <c:pt idx="320">
                  <c:v>6.630350583049565</c:v>
                </c:pt>
                <c:pt idx="321">
                  <c:v>6.6322987926853356</c:v>
                </c:pt>
                <c:pt idx="322">
                  <c:v>6.6342357532899197</c:v>
                </c:pt>
                <c:pt idx="323">
                  <c:v>6.636161462072284</c:v>
                </c:pt>
                <c:pt idx="324">
                  <c:v>6.6380759162571259</c:v>
                </c:pt>
                <c:pt idx="325">
                  <c:v>6.6399791130854622</c:v>
                </c:pt>
                <c:pt idx="326">
                  <c:v>6.641871049814565</c:v>
                </c:pt>
                <c:pt idx="327">
                  <c:v>6.6437517237179771</c:v>
                </c:pt>
                <c:pt idx="328">
                  <c:v>6.6456211320846714</c:v>
                </c:pt>
                <c:pt idx="329">
                  <c:v>6.6474792722206351</c:v>
                </c:pt>
                <c:pt idx="330">
                  <c:v>6.6493261414472045</c:v>
                </c:pt>
                <c:pt idx="331">
                  <c:v>6.6511617371024228</c:v>
                </c:pt>
                <c:pt idx="332">
                  <c:v>6.6529860565398735</c:v>
                </c:pt>
                <c:pt idx="333">
                  <c:v>6.6547990971294384</c:v>
                </c:pt>
                <c:pt idx="334">
                  <c:v>6.6566008562569303</c:v>
                </c:pt>
                <c:pt idx="335">
                  <c:v>6.6583913313242364</c:v>
                </c:pt>
                <c:pt idx="336">
                  <c:v>6.6601705197493137</c:v>
                </c:pt>
                <c:pt idx="337">
                  <c:v>6.6619384189656161</c:v>
                </c:pt>
                <c:pt idx="338">
                  <c:v>6.6636950264234329</c:v>
                </c:pt>
                <c:pt idx="339">
                  <c:v>6.6654403395883541</c:v>
                </c:pt>
                <c:pt idx="340">
                  <c:v>6.6671743559422261</c:v>
                </c:pt>
                <c:pt idx="341">
                  <c:v>6.6688970729822987</c:v>
                </c:pt>
                <c:pt idx="342">
                  <c:v>6.6706084882225412</c:v>
                </c:pt>
                <c:pt idx="343">
                  <c:v>6.6723085991922435</c:v>
                </c:pt>
                <c:pt idx="344">
                  <c:v>6.6739974034368394</c:v>
                </c:pt>
                <c:pt idx="345">
                  <c:v>6.675674898517193</c:v>
                </c:pt>
                <c:pt idx="346">
                  <c:v>6.6773410820107086</c:v>
                </c:pt>
                <c:pt idx="347">
                  <c:v>6.6789959515101556</c:v>
                </c:pt>
                <c:pt idx="348">
                  <c:v>6.6806395046242768</c:v>
                </c:pt>
                <c:pt idx="349">
                  <c:v>6.6822717389777209</c:v>
                </c:pt>
                <c:pt idx="350">
                  <c:v>6.6838926522108819</c:v>
                </c:pt>
                <c:pt idx="351">
                  <c:v>6.6855022419795027</c:v>
                </c:pt>
                <c:pt idx="352">
                  <c:v>6.6871005059558657</c:v>
                </c:pt>
                <c:pt idx="353">
                  <c:v>6.6886874418275548</c:v>
                </c:pt>
                <c:pt idx="354">
                  <c:v>6.6902630472979521</c:v>
                </c:pt>
                <c:pt idx="355">
                  <c:v>6.6918273200862766</c:v>
                </c:pt>
                <c:pt idx="356">
                  <c:v>6.6933802579274015</c:v>
                </c:pt>
                <c:pt idx="357">
                  <c:v>6.6949218585719752</c:v>
                </c:pt>
                <c:pt idx="358">
                  <c:v>6.6964521197861391</c:v>
                </c:pt>
                <c:pt idx="359">
                  <c:v>6.6979710393520442</c:v>
                </c:pt>
                <c:pt idx="360">
                  <c:v>6.6994786150672532</c:v>
                </c:pt>
                <c:pt idx="361">
                  <c:v>6.7009748447452901</c:v>
                </c:pt>
                <c:pt idx="362">
                  <c:v>6.7024597262146974</c:v>
                </c:pt>
                <c:pt idx="363">
                  <c:v>6.7039332573205819</c:v>
                </c:pt>
                <c:pt idx="364">
                  <c:v>6.7053954359227301</c:v>
                </c:pt>
                <c:pt idx="365">
                  <c:v>6.7068462598973166</c:v>
                </c:pt>
                <c:pt idx="366">
                  <c:v>6.708285727135582</c:v>
                </c:pt>
                <c:pt idx="367">
                  <c:v>6.7097138355448527</c:v>
                </c:pt>
                <c:pt idx="368">
                  <c:v>6.7111305830473507</c:v>
                </c:pt>
                <c:pt idx="369">
                  <c:v>6.7125359675815126</c:v>
                </c:pt>
                <c:pt idx="370">
                  <c:v>6.7139299871012872</c:v>
                </c:pt>
                <c:pt idx="371">
                  <c:v>6.715312639575389</c:v>
                </c:pt>
                <c:pt idx="372">
                  <c:v>6.7166839229890032</c:v>
                </c:pt>
                <c:pt idx="373">
                  <c:v>6.71804383534253</c:v>
                </c:pt>
                <c:pt idx="374">
                  <c:v>6.7193923746514956</c:v>
                </c:pt>
                <c:pt idx="375">
                  <c:v>6.7207295389475519</c:v>
                </c:pt>
                <c:pt idx="376">
                  <c:v>6.7220553262776983</c:v>
                </c:pt>
                <c:pt idx="377">
                  <c:v>6.7233697347036676</c:v>
                </c:pt>
                <c:pt idx="378">
                  <c:v>6.7246727623036877</c:v>
                </c:pt>
                <c:pt idx="379">
                  <c:v>6.7259644071709097</c:v>
                </c:pt>
                <c:pt idx="380">
                  <c:v>6.727244667414003</c:v>
                </c:pt>
                <c:pt idx="381">
                  <c:v>6.7285135411569765</c:v>
                </c:pt>
                <c:pt idx="382">
                  <c:v>6.7297710265395994</c:v>
                </c:pt>
                <c:pt idx="383">
                  <c:v>6.7310171217167021</c:v>
                </c:pt>
                <c:pt idx="384">
                  <c:v>6.7322518248587846</c:v>
                </c:pt>
                <c:pt idx="385">
                  <c:v>6.7334751341514814</c:v>
                </c:pt>
                <c:pt idx="386">
                  <c:v>6.7346870477959353</c:v>
                </c:pt>
                <c:pt idx="387">
                  <c:v>6.7358875640087055</c:v>
                </c:pt>
                <c:pt idx="388">
                  <c:v>6.7370766810217386</c:v>
                </c:pt>
                <c:pt idx="389">
                  <c:v>6.7382543970822963</c:v>
                </c:pt>
                <c:pt idx="390">
                  <c:v>6.7394207104530777</c:v>
                </c:pt>
                <c:pt idx="391">
                  <c:v>6.7405756194117714</c:v>
                </c:pt>
                <c:pt idx="392">
                  <c:v>6.7417191222517463</c:v>
                </c:pt>
                <c:pt idx="393">
                  <c:v>6.7428512172816184</c:v>
                </c:pt>
                <c:pt idx="394">
                  <c:v>6.7439719028251988</c:v>
                </c:pt>
                <c:pt idx="395">
                  <c:v>6.74508117722187</c:v>
                </c:pt>
                <c:pt idx="396">
                  <c:v>6.7461790388260514</c:v>
                </c:pt>
                <c:pt idx="397">
                  <c:v>6.7472654860072643</c:v>
                </c:pt>
                <c:pt idx="398">
                  <c:v>6.7483405171509796</c:v>
                </c:pt>
                <c:pt idx="399">
                  <c:v>6.7494041306572869</c:v>
                </c:pt>
                <c:pt idx="400">
                  <c:v>6.7504563249417293</c:v>
                </c:pt>
                <c:pt idx="401">
                  <c:v>6.7514970984351148</c:v>
                </c:pt>
                <c:pt idx="402">
                  <c:v>6.7525264495835673</c:v>
                </c:pt>
                <c:pt idx="403">
                  <c:v>6.7535443768484393</c:v>
                </c:pt>
                <c:pt idx="404">
                  <c:v>6.7545508787061852</c:v>
                </c:pt>
                <c:pt idx="405">
                  <c:v>6.7555459536483449</c:v>
                </c:pt>
                <c:pt idx="406">
                  <c:v>6.756529600182267</c:v>
                </c:pt>
                <c:pt idx="407">
                  <c:v>6.7575018168297403</c:v>
                </c:pt>
                <c:pt idx="408">
                  <c:v>6.7584626021282945</c:v>
                </c:pt>
                <c:pt idx="409">
                  <c:v>6.7594119546303357</c:v>
                </c:pt>
                <c:pt idx="410">
                  <c:v>6.7603498729036113</c:v>
                </c:pt>
                <c:pt idx="411">
                  <c:v>6.7612763555309812</c:v>
                </c:pt>
                <c:pt idx="412">
                  <c:v>6.7621914011104627</c:v>
                </c:pt>
                <c:pt idx="413">
                  <c:v>6.7630950082551529</c:v>
                </c:pt>
                <c:pt idx="414">
                  <c:v>6.7639871755934822</c:v>
                </c:pt>
                <c:pt idx="415">
                  <c:v>6.7648679017688531</c:v>
                </c:pt>
                <c:pt idx="416">
                  <c:v>6.7657371854399644</c:v>
                </c:pt>
                <c:pt idx="417">
                  <c:v>6.7665950252803384</c:v>
                </c:pt>
                <c:pt idx="418">
                  <c:v>6.7674414199791171</c:v>
                </c:pt>
                <c:pt idx="419">
                  <c:v>6.7682763682399036</c:v>
                </c:pt>
                <c:pt idx="420">
                  <c:v>6.769099868781999</c:v>
                </c:pt>
                <c:pt idx="421">
                  <c:v>6.7699119203394247</c:v>
                </c:pt>
                <c:pt idx="422">
                  <c:v>6.7707125216613893</c:v>
                </c:pt>
                <c:pt idx="423">
                  <c:v>6.7715016715124365</c:v>
                </c:pt>
                <c:pt idx="424">
                  <c:v>6.7722793686719065</c:v>
                </c:pt>
                <c:pt idx="425">
                  <c:v>6.7730456119342533</c:v>
                </c:pt>
                <c:pt idx="426">
                  <c:v>6.7738004001089971</c:v>
                </c:pt>
                <c:pt idx="427">
                  <c:v>6.7745437320207662</c:v>
                </c:pt>
                <c:pt idx="428">
                  <c:v>6.7752756065091919</c:v>
                </c:pt>
                <c:pt idx="429">
                  <c:v>6.7759960224290996</c:v>
                </c:pt>
                <c:pt idx="430">
                  <c:v>6.7767049786501889</c:v>
                </c:pt>
                <c:pt idx="431">
                  <c:v>6.7774024740571468</c:v>
                </c:pt>
                <c:pt idx="432">
                  <c:v>6.7780885075499642</c:v>
                </c:pt>
                <c:pt idx="433">
                  <c:v>6.7787630780433776</c:v>
                </c:pt>
                <c:pt idx="434">
                  <c:v>6.7794261844673187</c:v>
                </c:pt>
                <c:pt idx="435">
                  <c:v>6.7800778257666714</c:v>
                </c:pt>
                <c:pt idx="436">
                  <c:v>6.7807180009014143</c:v>
                </c:pt>
                <c:pt idx="437">
                  <c:v>6.781346708846316</c:v>
                </c:pt>
                <c:pt idx="438">
                  <c:v>6.781963948591283</c:v>
                </c:pt>
                <c:pt idx="439">
                  <c:v>6.7825697191412475</c:v>
                </c:pt>
                <c:pt idx="440">
                  <c:v>6.7831640195161036</c:v>
                </c:pt>
                <c:pt idx="441">
                  <c:v>6.7837468487508028</c:v>
                </c:pt>
                <c:pt idx="442">
                  <c:v>6.7843182058949889</c:v>
                </c:pt>
                <c:pt idx="443">
                  <c:v>6.7848780900136205</c:v>
                </c:pt>
                <c:pt idx="444">
                  <c:v>6.7854265001865244</c:v>
                </c:pt>
                <c:pt idx="445">
                  <c:v>6.7859634355085303</c:v>
                </c:pt>
                <c:pt idx="446">
                  <c:v>6.786488895089148</c:v>
                </c:pt>
                <c:pt idx="447">
                  <c:v>6.7870028780532019</c:v>
                </c:pt>
                <c:pt idx="448">
                  <c:v>6.7875053835403056</c:v>
                </c:pt>
                <c:pt idx="449">
                  <c:v>6.7879964107050794</c:v>
                </c:pt>
                <c:pt idx="450">
                  <c:v>6.7884759587169974</c:v>
                </c:pt>
                <c:pt idx="451">
                  <c:v>6.7889440267604257</c:v>
                </c:pt>
                <c:pt idx="452">
                  <c:v>6.7894006140350358</c:v>
                </c:pt>
                <c:pt idx="453">
                  <c:v>6.7898457197549762</c:v>
                </c:pt>
                <c:pt idx="454">
                  <c:v>6.7902793431495914</c:v>
                </c:pt>
                <c:pt idx="455">
                  <c:v>6.7907014834631338</c:v>
                </c:pt>
                <c:pt idx="456">
                  <c:v>6.7911121399545564</c:v>
                </c:pt>
                <c:pt idx="457">
                  <c:v>6.7915113118981321</c:v>
                </c:pt>
                <c:pt idx="458">
                  <c:v>6.7918989985825551</c:v>
                </c:pt>
                <c:pt idx="459">
                  <c:v>6.7922751993119972</c:v>
                </c:pt>
                <c:pt idx="460">
                  <c:v>6.7926399134049698</c:v>
                </c:pt>
                <c:pt idx="461">
                  <c:v>6.7929931401952635</c:v>
                </c:pt>
                <c:pt idx="462">
                  <c:v>6.7933348790316321</c:v>
                </c:pt>
                <c:pt idx="463">
                  <c:v>6.7936651292774206</c:v>
                </c:pt>
                <c:pt idx="464">
                  <c:v>6.7939838903110106</c:v>
                </c:pt>
                <c:pt idx="465">
                  <c:v>6.7942911615257486</c:v>
                </c:pt>
                <c:pt idx="466">
                  <c:v>6.7945869423297509</c:v>
                </c:pt>
                <c:pt idx="467">
                  <c:v>6.794871232146158</c:v>
                </c:pt>
                <c:pt idx="468">
                  <c:v>6.7951440304129394</c:v>
                </c:pt>
                <c:pt idx="469">
                  <c:v>6.7954053365829505</c:v>
                </c:pt>
                <c:pt idx="470">
                  <c:v>6.7956551501238129</c:v>
                </c:pt>
                <c:pt idx="471">
                  <c:v>6.7958934705183243</c:v>
                </c:pt>
                <c:pt idx="472">
                  <c:v>6.7961202972637889</c:v>
                </c:pt>
                <c:pt idx="473">
                  <c:v>6.7963356298727282</c:v>
                </c:pt>
                <c:pt idx="474">
                  <c:v>6.7965394678723348</c:v>
                </c:pt>
                <c:pt idx="475">
                  <c:v>6.7967318108047801</c:v>
                </c:pt>
                <c:pt idx="476">
                  <c:v>6.7969126582269741</c:v>
                </c:pt>
                <c:pt idx="477">
                  <c:v>6.7970820097108344</c:v>
                </c:pt>
                <c:pt idx="478">
                  <c:v>6.7972398648431422</c:v>
                </c:pt>
                <c:pt idx="479">
                  <c:v>6.7973862232254119</c:v>
                </c:pt>
                <c:pt idx="480">
                  <c:v>6.7975210844742646</c:v>
                </c:pt>
                <c:pt idx="481">
                  <c:v>6.7976444482208764</c:v>
                </c:pt>
                <c:pt idx="482">
                  <c:v>6.7977563141115054</c:v>
                </c:pt>
                <c:pt idx="483">
                  <c:v>6.7978566818072546</c:v>
                </c:pt>
                <c:pt idx="484">
                  <c:v>6.7979455509840161</c:v>
                </c:pt>
                <c:pt idx="485">
                  <c:v>6.7980229213326417</c:v>
                </c:pt>
                <c:pt idx="486">
                  <c:v>6.7980887925585742</c:v>
                </c:pt>
                <c:pt idx="487">
                  <c:v>6.798143164382588</c:v>
                </c:pt>
                <c:pt idx="488">
                  <c:v>6.7981860365399047</c:v>
                </c:pt>
                <c:pt idx="489">
                  <c:v>6.7982174087807605</c:v>
                </c:pt>
                <c:pt idx="490">
                  <c:v>6.7982372808702953</c:v>
                </c:pt>
                <c:pt idx="491">
                  <c:v>6.7982456525885349</c:v>
                </c:pt>
                <c:pt idx="492">
                  <c:v>6.7982425237300097</c:v>
                </c:pt>
                <c:pt idx="493">
                  <c:v>6.7982278941047083</c:v>
                </c:pt>
                <c:pt idx="494">
                  <c:v>6.7982017635368894</c:v>
                </c:pt>
                <c:pt idx="495">
                  <c:v>6.7981641318660042</c:v>
                </c:pt>
                <c:pt idx="496">
                  <c:v>6.7981149989463541</c:v>
                </c:pt>
                <c:pt idx="497">
                  <c:v>6.7980543646470002</c:v>
                </c:pt>
                <c:pt idx="498">
                  <c:v>6.7979822288518434</c:v>
                </c:pt>
                <c:pt idx="499">
                  <c:v>6.7978985914597194</c:v>
                </c:pt>
                <c:pt idx="500">
                  <c:v>6.7978034523843442</c:v>
                </c:pt>
                <c:pt idx="501">
                  <c:v>6.7976968115541654</c:v>
                </c:pt>
                <c:pt idx="502">
                  <c:v>6.7975786689125641</c:v>
                </c:pt>
                <c:pt idx="503">
                  <c:v>6.7974490244179107</c:v>
                </c:pt>
                <c:pt idx="504">
                  <c:v>6.7973078780431555</c:v>
                </c:pt>
                <c:pt idx="505">
                  <c:v>6.797155229776342</c:v>
                </c:pt>
                <c:pt idx="506">
                  <c:v>6.7969910796203017</c:v>
                </c:pt>
                <c:pt idx="507">
                  <c:v>6.7968154275928034</c:v>
                </c:pt>
                <c:pt idx="508">
                  <c:v>6.7966282737263395</c:v>
                </c:pt>
                <c:pt idx="509">
                  <c:v>6.7964296180683412</c:v>
                </c:pt>
                <c:pt idx="510">
                  <c:v>6.7962194606811108</c:v>
                </c:pt>
                <c:pt idx="511">
                  <c:v>6.7959978016417883</c:v>
                </c:pt>
                <c:pt idx="512">
                  <c:v>6.7957646410425623</c:v>
                </c:pt>
                <c:pt idx="513">
                  <c:v>6.7955199789902014</c:v>
                </c:pt>
                <c:pt idx="514">
                  <c:v>6.7952638156065639</c:v>
                </c:pt>
                <c:pt idx="515">
                  <c:v>6.7949961510283057</c:v>
                </c:pt>
                <c:pt idx="516">
                  <c:v>6.7947169854068683</c:v>
                </c:pt>
                <c:pt idx="517">
                  <c:v>6.7944263189088989</c:v>
                </c:pt>
                <c:pt idx="518">
                  <c:v>6.7941241517155468</c:v>
                </c:pt>
                <c:pt idx="519">
                  <c:v>6.7938104840230107</c:v>
                </c:pt>
                <c:pt idx="520">
                  <c:v>6.7934853160424158</c:v>
                </c:pt>
                <c:pt idx="521">
                  <c:v>6.7931486479996819</c:v>
                </c:pt>
                <c:pt idx="522">
                  <c:v>6.7928004801358197</c:v>
                </c:pt>
                <c:pt idx="523">
                  <c:v>6.7924408127064142</c:v>
                </c:pt>
                <c:pt idx="524">
                  <c:v>6.7920696459822638</c:v>
                </c:pt>
                <c:pt idx="525">
                  <c:v>6.7916869802487625</c:v>
                </c:pt>
                <c:pt idx="526">
                  <c:v>6.7912928158064751</c:v>
                </c:pt>
                <c:pt idx="527">
                  <c:v>6.7908871529707389</c:v>
                </c:pt>
                <c:pt idx="528">
                  <c:v>6.7904699920717979</c:v>
                </c:pt>
                <c:pt idx="529">
                  <c:v>6.7900413334548881</c:v>
                </c:pt>
                <c:pt idx="530">
                  <c:v>6.7896011774801144</c:v>
                </c:pt>
                <c:pt idx="531">
                  <c:v>6.7891495245223705</c:v>
                </c:pt>
                <c:pt idx="532">
                  <c:v>6.788686374971749</c:v>
                </c:pt>
                <c:pt idx="533">
                  <c:v>6.7882117292329323</c:v>
                </c:pt>
                <c:pt idx="534">
                  <c:v>6.787725587725939</c:v>
                </c:pt>
                <c:pt idx="535">
                  <c:v>6.7872279508852316</c:v>
                </c:pt>
                <c:pt idx="536">
                  <c:v>6.7867188191606331</c:v>
                </c:pt>
                <c:pt idx="537">
                  <c:v>6.7861981930167552</c:v>
                </c:pt>
                <c:pt idx="538">
                  <c:v>6.7856660729330009</c:v>
                </c:pt>
                <c:pt idx="539">
                  <c:v>6.7851224594040298</c:v>
                </c:pt>
                <c:pt idx="540">
                  <c:v>6.7845673529390904</c:v>
                </c:pt>
                <c:pt idx="541">
                  <c:v>6.784000754062629</c:v>
                </c:pt>
                <c:pt idx="542">
                  <c:v>6.7834226633140453</c:v>
                </c:pt>
                <c:pt idx="543">
                  <c:v>6.7828330812477269</c:v>
                </c:pt>
                <c:pt idx="544">
                  <c:v>6.7822320084327741</c:v>
                </c:pt>
                <c:pt idx="545">
                  <c:v>6.7816194454535097</c:v>
                </c:pt>
                <c:pt idx="546">
                  <c:v>6.780995392909273</c:v>
                </c:pt>
                <c:pt idx="547">
                  <c:v>6.7803598514140804</c:v>
                </c:pt>
                <c:pt idx="548">
                  <c:v>6.7797128215973368</c:v>
                </c:pt>
                <c:pt idx="549">
                  <c:v>6.7790543041030764</c:v>
                </c:pt>
                <c:pt idx="550">
                  <c:v>6.7783842995906101</c:v>
                </c:pt>
                <c:pt idx="551">
                  <c:v>6.777702808734074</c:v>
                </c:pt>
                <c:pt idx="552">
                  <c:v>6.7770098322226442</c:v>
                </c:pt>
                <c:pt idx="553">
                  <c:v>6.7763053707605376</c:v>
                </c:pt>
                <c:pt idx="554">
                  <c:v>6.7755894250670163</c:v>
                </c:pt>
                <c:pt idx="555">
                  <c:v>6.7748619958763605</c:v>
                </c:pt>
                <c:pt idx="556">
                  <c:v>6.7741230839376581</c:v>
                </c:pt>
                <c:pt idx="557">
                  <c:v>6.7733726900154636</c:v>
                </c:pt>
                <c:pt idx="558">
                  <c:v>6.7726108148890587</c:v>
                </c:pt>
                <c:pt idx="559">
                  <c:v>6.7718374593527759</c:v>
                </c:pt>
                <c:pt idx="560">
                  <c:v>6.7710526242160602</c:v>
                </c:pt>
                <c:pt idx="561">
                  <c:v>6.7702563103035418</c:v>
                </c:pt>
                <c:pt idx="562">
                  <c:v>6.7694485184547188</c:v>
                </c:pt>
                <c:pt idx="563">
                  <c:v>6.7686292495241931</c:v>
                </c:pt>
                <c:pt idx="564">
                  <c:v>6.7677985043817577</c:v>
                </c:pt>
                <c:pt idx="565">
                  <c:v>6.7669562839121378</c:v>
                </c:pt>
                <c:pt idx="566">
                  <c:v>6.7661025890152793</c:v>
                </c:pt>
                <c:pt idx="567">
                  <c:v>6.7652374206061348</c:v>
                </c:pt>
                <c:pt idx="568">
                  <c:v>6.7643607796147354</c:v>
                </c:pt>
                <c:pt idx="569">
                  <c:v>6.76347266698642</c:v>
                </c:pt>
                <c:pt idx="570">
                  <c:v>6.7625730836813647</c:v>
                </c:pt>
                <c:pt idx="571">
                  <c:v>6.7616620306751472</c:v>
                </c:pt>
                <c:pt idx="572">
                  <c:v>6.7607395089581797</c:v>
                </c:pt>
                <c:pt idx="573">
                  <c:v>6.7598055195362798</c:v>
                </c:pt>
                <c:pt idx="574">
                  <c:v>6.758860063430129</c:v>
                </c:pt>
                <c:pt idx="575">
                  <c:v>6.7579031416759276</c:v>
                </c:pt>
                <c:pt idx="576">
                  <c:v>6.756934755324675</c:v>
                </c:pt>
                <c:pt idx="577">
                  <c:v>6.7559549054427448</c:v>
                </c:pt>
                <c:pt idx="578">
                  <c:v>6.7549635931115839</c:v>
                </c:pt>
                <c:pt idx="579">
                  <c:v>6.7539608194278458</c:v>
                </c:pt>
                <c:pt idx="580">
                  <c:v>6.7529465855035324</c:v>
                </c:pt>
                <c:pt idx="581">
                  <c:v>6.7519208924655771</c:v>
                </c:pt>
                <c:pt idx="582">
                  <c:v>6.7508837414562146</c:v>
                </c:pt>
                <c:pt idx="583">
                  <c:v>6.7498351336329501</c:v>
                </c:pt>
                <c:pt idx="584">
                  <c:v>6.7487750701685316</c:v>
                </c:pt>
                <c:pt idx="585">
                  <c:v>6.7477035522508491</c:v>
                </c:pt>
                <c:pt idx="586">
                  <c:v>6.7466205810831479</c:v>
                </c:pt>
                <c:pt idx="587">
                  <c:v>6.7455261578837238</c:v>
                </c:pt>
                <c:pt idx="588">
                  <c:v>6.7444202838862175</c:v>
                </c:pt>
                <c:pt idx="589">
                  <c:v>6.7433029603396601</c:v>
                </c:pt>
                <c:pt idx="590">
                  <c:v>6.7421741885081499</c:v>
                </c:pt>
                <c:pt idx="591">
                  <c:v>6.7410339696712152</c:v>
                </c:pt>
                <c:pt idx="592">
                  <c:v>6.7398823051236114</c:v>
                </c:pt>
                <c:pt idx="593">
                  <c:v>6.7387191961754294</c:v>
                </c:pt>
                <c:pt idx="594">
                  <c:v>6.7375446441519271</c:v>
                </c:pt>
                <c:pt idx="595">
                  <c:v>6.7363586503939175</c:v>
                </c:pt>
                <c:pt idx="596">
                  <c:v>6.7351612162573415</c:v>
                </c:pt>
                <c:pt idx="597">
                  <c:v>6.7339523431136117</c:v>
                </c:pt>
                <c:pt idx="598">
                  <c:v>6.732732032349344</c:v>
                </c:pt>
                <c:pt idx="599">
                  <c:v>6.7315002853667236</c:v>
                </c:pt>
                <c:pt idx="600">
                  <c:v>6.73025710358288</c:v>
                </c:pt>
                <c:pt idx="601">
                  <c:v>6.7290024884308384</c:v>
                </c:pt>
                <c:pt idx="602">
                  <c:v>6.7277364413586715</c:v>
                </c:pt>
                <c:pt idx="603">
                  <c:v>6.7264589638299892</c:v>
                </c:pt>
                <c:pt idx="604">
                  <c:v>6.7251700573236768</c:v>
                </c:pt>
                <c:pt idx="605">
                  <c:v>6.7238697233341451</c:v>
                </c:pt>
                <c:pt idx="606">
                  <c:v>6.7225579633712265</c:v>
                </c:pt>
                <c:pt idx="607">
                  <c:v>6.721234778960107</c:v>
                </c:pt>
                <c:pt idx="608">
                  <c:v>6.7199001716415596</c:v>
                </c:pt>
                <c:pt idx="609">
                  <c:v>6.7185541429715316</c:v>
                </c:pt>
                <c:pt idx="610">
                  <c:v>6.7171966945217481</c:v>
                </c:pt>
                <c:pt idx="611">
                  <c:v>6.7158278278793269</c:v>
                </c:pt>
                <c:pt idx="612">
                  <c:v>6.7144475446466814</c:v>
                </c:pt>
                <c:pt idx="613">
                  <c:v>6.7130558464419767</c:v>
                </c:pt>
                <c:pt idx="614">
                  <c:v>6.7116527348987898</c:v>
                </c:pt>
                <c:pt idx="615">
                  <c:v>6.7102382116661676</c:v>
                </c:pt>
                <c:pt idx="616">
                  <c:v>6.7088122784086828</c:v>
                </c:pt>
                <c:pt idx="617">
                  <c:v>6.7073749368065574</c:v>
                </c:pt>
                <c:pt idx="618">
                  <c:v>6.7059261885555763</c:v>
                </c:pt>
                <c:pt idx="619">
                  <c:v>6.7044660353667833</c:v>
                </c:pt>
                <c:pt idx="620">
                  <c:v>6.7029944789672973</c:v>
                </c:pt>
                <c:pt idx="621">
                  <c:v>6.7015115210994329</c:v>
                </c:pt>
                <c:pt idx="622">
                  <c:v>6.7000171635212826</c:v>
                </c:pt>
                <c:pt idx="623">
                  <c:v>6.6985114080065005</c:v>
                </c:pt>
                <c:pt idx="624">
                  <c:v>6.6969942563442926</c:v>
                </c:pt>
                <c:pt idx="625">
                  <c:v>6.6954657103396409</c:v>
                </c:pt>
                <c:pt idx="626">
                  <c:v>6.6939257718131033</c:v>
                </c:pt>
                <c:pt idx="627">
                  <c:v>6.6923744426008804</c:v>
                </c:pt>
                <c:pt idx="628">
                  <c:v>6.6908117245549592</c:v>
                </c:pt>
                <c:pt idx="629">
                  <c:v>6.6892376195428565</c:v>
                </c:pt>
                <c:pt idx="630">
                  <c:v>6.6876521294478133</c:v>
                </c:pt>
                <c:pt idx="631">
                  <c:v>6.6860552561690083</c:v>
                </c:pt>
                <c:pt idx="632">
                  <c:v>6.684447001620982</c:v>
                </c:pt>
                <c:pt idx="633">
                  <c:v>6.6828273677342374</c:v>
                </c:pt>
                <c:pt idx="634">
                  <c:v>6.6811963564550574</c:v>
                </c:pt>
                <c:pt idx="635">
                  <c:v>6.6795539697452355</c:v>
                </c:pt>
                <c:pt idx="636">
                  <c:v>6.6779002095827105</c:v>
                </c:pt>
                <c:pt idx="637">
                  <c:v>6.6762350779609418</c:v>
                </c:pt>
                <c:pt idx="638">
                  <c:v>6.6745585768893427</c:v>
                </c:pt>
                <c:pt idx="639">
                  <c:v>6.6728707083929155</c:v>
                </c:pt>
                <c:pt idx="640">
                  <c:v>6.6711714745126978</c:v>
                </c:pt>
                <c:pt idx="641">
                  <c:v>6.6694608773055899</c:v>
                </c:pt>
                <c:pt idx="642">
                  <c:v>6.6677389188442699</c:v>
                </c:pt>
                <c:pt idx="643">
                  <c:v>6.6660056012172477</c:v>
                </c:pt>
                <c:pt idx="644">
                  <c:v>6.6642609265289883</c:v>
                </c:pt>
                <c:pt idx="645">
                  <c:v>6.662504896899776</c:v>
                </c:pt>
                <c:pt idx="646">
                  <c:v>6.6607375144659393</c:v>
                </c:pt>
                <c:pt idx="647">
                  <c:v>6.6589587813796607</c:v>
                </c:pt>
                <c:pt idx="648">
                  <c:v>6.6571686998089721</c:v>
                </c:pt>
                <c:pt idx="649">
                  <c:v>6.6553672719380756</c:v>
                </c:pt>
                <c:pt idx="650">
                  <c:v>6.6535544999669263</c:v>
                </c:pt>
                <c:pt idx="651">
                  <c:v>6.6517303861116401</c:v>
                </c:pt>
                <c:pt idx="652">
                  <c:v>6.6498949326042327</c:v>
                </c:pt>
                <c:pt idx="653">
                  <c:v>6.648048141692728</c:v>
                </c:pt>
                <c:pt idx="654">
                  <c:v>6.6461900156413547</c:v>
                </c:pt>
                <c:pt idx="655">
                  <c:v>6.6443205567300501</c:v>
                </c:pt>
                <c:pt idx="656">
                  <c:v>6.642439767255115</c:v>
                </c:pt>
                <c:pt idx="657">
                  <c:v>6.6405476495287994</c:v>
                </c:pt>
                <c:pt idx="658">
                  <c:v>6.6386442058795483</c:v>
                </c:pt>
                <c:pt idx="659">
                  <c:v>6.6367294386516846</c:v>
                </c:pt>
                <c:pt idx="660">
                  <c:v>6.6348033502059662</c:v>
                </c:pt>
                <c:pt idx="661">
                  <c:v>6.6328659429189809</c:v>
                </c:pt>
                <c:pt idx="662">
                  <c:v>6.630917219183738</c:v>
                </c:pt>
                <c:pt idx="663">
                  <c:v>6.6289571814092643</c:v>
                </c:pt>
                <c:pt idx="664">
                  <c:v>6.6269858320208215</c:v>
                </c:pt>
                <c:pt idx="665">
                  <c:v>6.6250031734598043</c:v>
                </c:pt>
                <c:pt idx="666">
                  <c:v>6.62300920818394</c:v>
                </c:pt>
                <c:pt idx="667">
                  <c:v>6.621003938667152</c:v>
                </c:pt>
                <c:pt idx="668">
                  <c:v>6.6189873673995709</c:v>
                </c:pt>
                <c:pt idx="669">
                  <c:v>6.6169594968876311</c:v>
                </c:pt>
                <c:pt idx="670">
                  <c:v>6.6149203296540344</c:v>
                </c:pt>
                <c:pt idx="671">
                  <c:v>6.6128698682378131</c:v>
                </c:pt>
                <c:pt idx="672">
                  <c:v>6.610808115194363</c:v>
                </c:pt>
                <c:pt idx="673">
                  <c:v>6.6087350730953176</c:v>
                </c:pt>
                <c:pt idx="674">
                  <c:v>6.6066507445287428</c:v>
                </c:pt>
                <c:pt idx="675">
                  <c:v>6.6045551320989588</c:v>
                </c:pt>
                <c:pt idx="676">
                  <c:v>6.6024482384268515</c:v>
                </c:pt>
                <c:pt idx="677">
                  <c:v>6.6003300661495308</c:v>
                </c:pt>
                <c:pt idx="678">
                  <c:v>6.5982006179207557</c:v>
                </c:pt>
                <c:pt idx="679">
                  <c:v>6.5960598964104751</c:v>
                </c:pt>
                <c:pt idx="680">
                  <c:v>6.5939079043052171</c:v>
                </c:pt>
                <c:pt idx="681">
                  <c:v>6.5917446443080863</c:v>
                </c:pt>
                <c:pt idx="682">
                  <c:v>6.5895701191385214</c:v>
                </c:pt>
                <c:pt idx="683">
                  <c:v>6.5873843315324709</c:v>
                </c:pt>
                <c:pt idx="684">
                  <c:v>6.5851872842426245</c:v>
                </c:pt>
                <c:pt idx="685">
                  <c:v>6.5829789800379093</c:v>
                </c:pt>
                <c:pt idx="686">
                  <c:v>6.5807594217041636</c:v>
                </c:pt>
                <c:pt idx="687">
                  <c:v>6.5785286120435345</c:v>
                </c:pt>
                <c:pt idx="688">
                  <c:v>6.576286553874894</c:v>
                </c:pt>
                <c:pt idx="689">
                  <c:v>6.5740332500337253</c:v>
                </c:pt>
                <c:pt idx="690">
                  <c:v>6.5717687033721655</c:v>
                </c:pt>
                <c:pt idx="691">
                  <c:v>6.5694929167589322</c:v>
                </c:pt>
                <c:pt idx="692">
                  <c:v>6.5672058930796195</c:v>
                </c:pt>
                <c:pt idx="693">
                  <c:v>6.5649076352363895</c:v>
                </c:pt>
                <c:pt idx="694">
                  <c:v>6.5625981461480434</c:v>
                </c:pt>
                <c:pt idx="695">
                  <c:v>6.5602774287503047</c:v>
                </c:pt>
                <c:pt idx="696">
                  <c:v>6.5579454859955355</c:v>
                </c:pt>
                <c:pt idx="697">
                  <c:v>6.5556023208528735</c:v>
                </c:pt>
                <c:pt idx="698">
                  <c:v>6.5532479363083755</c:v>
                </c:pt>
                <c:pt idx="699">
                  <c:v>6.5508823353647756</c:v>
                </c:pt>
                <c:pt idx="700">
                  <c:v>6.5485055210417178</c:v>
                </c:pt>
                <c:pt idx="701">
                  <c:v>6.5461174963757793</c:v>
                </c:pt>
                <c:pt idx="702">
                  <c:v>6.543718264420213</c:v>
                </c:pt>
                <c:pt idx="703">
                  <c:v>6.5413078282453396</c:v>
                </c:pt>
                <c:pt idx="704">
                  <c:v>6.5388861909383849</c:v>
                </c:pt>
                <c:pt idx="705">
                  <c:v>6.5364533556034505</c:v>
                </c:pt>
                <c:pt idx="706">
                  <c:v>6.5340093253616205</c:v>
                </c:pt>
                <c:pt idx="707">
                  <c:v>6.5315541033510529</c:v>
                </c:pt>
                <c:pt idx="708">
                  <c:v>6.5290876927267831</c:v>
                </c:pt>
                <c:pt idx="709">
                  <c:v>6.5266100966609395</c:v>
                </c:pt>
                <c:pt idx="710">
                  <c:v>6.5241213183426732</c:v>
                </c:pt>
                <c:pt idx="711">
                  <c:v>6.5216213609782461</c:v>
                </c:pt>
                <c:pt idx="712">
                  <c:v>6.5191102277909847</c:v>
                </c:pt>
                <c:pt idx="713">
                  <c:v>6.5165879220212783</c:v>
                </c:pt>
                <c:pt idx="714">
                  <c:v>6.5140544469267292</c:v>
                </c:pt>
                <c:pt idx="715">
                  <c:v>6.5115098057820173</c:v>
                </c:pt>
                <c:pt idx="716">
                  <c:v>6.5089540018790224</c:v>
                </c:pt>
                <c:pt idx="717">
                  <c:v>6.506387038526924</c:v>
                </c:pt>
                <c:pt idx="718">
                  <c:v>6.503808919052001</c:v>
                </c:pt>
                <c:pt idx="719">
                  <c:v>6.501219646797777</c:v>
                </c:pt>
                <c:pt idx="720">
                  <c:v>6.4986192251251431</c:v>
                </c:pt>
                <c:pt idx="721">
                  <c:v>6.4960076574121812</c:v>
                </c:pt>
                <c:pt idx="722">
                  <c:v>6.4933849470543024</c:v>
                </c:pt>
                <c:pt idx="723">
                  <c:v>6.4907510974643143</c:v>
                </c:pt>
                <c:pt idx="724">
                  <c:v>6.4881061120722379</c:v>
                </c:pt>
                <c:pt idx="725">
                  <c:v>6.4854499943256778</c:v>
                </c:pt>
                <c:pt idx="726">
                  <c:v>6.4827827476894093</c:v>
                </c:pt>
                <c:pt idx="727">
                  <c:v>6.4801043756458743</c:v>
                </c:pt>
                <c:pt idx="728">
                  <c:v>6.4774148816948065</c:v>
                </c:pt>
                <c:pt idx="729">
                  <c:v>6.4747142693534094</c:v>
                </c:pt>
                <c:pt idx="730">
                  <c:v>6.4720025421565266</c:v>
                </c:pt>
                <c:pt idx="731">
                  <c:v>6.4692797036563725</c:v>
                </c:pt>
                <c:pt idx="732">
                  <c:v>6.4665457574227165</c:v>
                </c:pt>
                <c:pt idx="733">
                  <c:v>6.4638007070430312</c:v>
                </c:pt>
                <c:pt idx="734">
                  <c:v>6.4610445561222161</c:v>
                </c:pt>
                <c:pt idx="735">
                  <c:v>6.4582773082829119</c:v>
                </c:pt>
                <c:pt idx="736">
                  <c:v>6.4554989671652612</c:v>
                </c:pt>
                <c:pt idx="737">
                  <c:v>6.4527095364272995</c:v>
                </c:pt>
                <c:pt idx="738">
                  <c:v>6.4499090197444708</c:v>
                </c:pt>
                <c:pt idx="739">
                  <c:v>6.4470974208101088</c:v>
                </c:pt>
                <c:pt idx="740">
                  <c:v>6.4442747433353222</c:v>
                </c:pt>
                <c:pt idx="741">
                  <c:v>6.4414409910488741</c:v>
                </c:pt>
                <c:pt idx="742">
                  <c:v>6.4385961676973666</c:v>
                </c:pt>
                <c:pt idx="743">
                  <c:v>6.4357402770452605</c:v>
                </c:pt>
                <c:pt idx="744">
                  <c:v>6.4328733228747419</c:v>
                </c:pt>
                <c:pt idx="745">
                  <c:v>6.4299953089859638</c:v>
                </c:pt>
                <c:pt idx="746">
                  <c:v>6.4271062391969709</c:v>
                </c:pt>
                <c:pt idx="747">
                  <c:v>6.4242061173436467</c:v>
                </c:pt>
                <c:pt idx="748">
                  <c:v>6.4212949472798648</c:v>
                </c:pt>
                <c:pt idx="749">
                  <c:v>6.4183727328775326</c:v>
                </c:pt>
                <c:pt idx="750">
                  <c:v>6.4154394780264372</c:v>
                </c:pt>
                <c:pt idx="751">
                  <c:v>6.4124951866344624</c:v>
                </c:pt>
                <c:pt idx="752">
                  <c:v>6.4095398626274971</c:v>
                </c:pt>
                <c:pt idx="753">
                  <c:v>6.4065735099496415</c:v>
                </c:pt>
                <c:pt idx="754">
                  <c:v>6.4035961325628943</c:v>
                </c:pt>
                <c:pt idx="755">
                  <c:v>6.4006077344474788</c:v>
                </c:pt>
                <c:pt idx="756">
                  <c:v>6.3976083196017655</c:v>
                </c:pt>
                <c:pt idx="757">
                  <c:v>6.3945978920423796</c:v>
                </c:pt>
                <c:pt idx="758">
                  <c:v>6.3915764558040857</c:v>
                </c:pt>
                <c:pt idx="759">
                  <c:v>6.3885440149398445</c:v>
                </c:pt>
                <c:pt idx="760">
                  <c:v>6.3855005735209955</c:v>
                </c:pt>
                <c:pt idx="761">
                  <c:v>6.3824461356370126</c:v>
                </c:pt>
                <c:pt idx="762">
                  <c:v>6.3793807053959286</c:v>
                </c:pt>
                <c:pt idx="763">
                  <c:v>6.3763042869238555</c:v>
                </c:pt>
                <c:pt idx="764">
                  <c:v>6.3732168843655401</c:v>
                </c:pt>
                <c:pt idx="765">
                  <c:v>6.3701185018838489</c:v>
                </c:pt>
                <c:pt idx="766">
                  <c:v>6.3670091436603906</c:v>
                </c:pt>
                <c:pt idx="767">
                  <c:v>6.3638888138949516</c:v>
                </c:pt>
                <c:pt idx="768">
                  <c:v>6.3607575168060668</c:v>
                </c:pt>
                <c:pt idx="769">
                  <c:v>6.3576152566305399</c:v>
                </c:pt>
                <c:pt idx="770">
                  <c:v>6.3544620376239651</c:v>
                </c:pt>
                <c:pt idx="771">
                  <c:v>6.3512978640603759</c:v>
                </c:pt>
                <c:pt idx="772">
                  <c:v>6.3481227402323537</c:v>
                </c:pt>
                <c:pt idx="773">
                  <c:v>6.3449366704512595</c:v>
                </c:pt>
                <c:pt idx="774">
                  <c:v>6.3417396590470245</c:v>
                </c:pt>
                <c:pt idx="775">
                  <c:v>6.3385317103683247</c:v>
                </c:pt>
                <c:pt idx="776">
                  <c:v>6.3353128287825804</c:v>
                </c:pt>
                <c:pt idx="777">
                  <c:v>6.3320830186758288</c:v>
                </c:pt>
                <c:pt idx="778">
                  <c:v>6.328842284453045</c:v>
                </c:pt>
                <c:pt idx="779">
                  <c:v>6.3255906305379677</c:v>
                </c:pt>
                <c:pt idx="780">
                  <c:v>6.3223280613731685</c:v>
                </c:pt>
                <c:pt idx="781">
                  <c:v>6.3190545814200947</c:v>
                </c:pt>
                <c:pt idx="782">
                  <c:v>6.3157701951591285</c:v>
                </c:pt>
                <c:pt idx="783">
                  <c:v>6.3124749070895678</c:v>
                </c:pt>
                <c:pt idx="784">
                  <c:v>6.3091687217296357</c:v>
                </c:pt>
                <c:pt idx="785">
                  <c:v>6.3058516436166236</c:v>
                </c:pt>
                <c:pt idx="786">
                  <c:v>6.3025236773068123</c:v>
                </c:pt>
                <c:pt idx="787">
                  <c:v>6.299184827375587</c:v>
                </c:pt>
                <c:pt idx="788">
                  <c:v>6.2958350984173572</c:v>
                </c:pt>
                <c:pt idx="789">
                  <c:v>6.2924744950456342</c:v>
                </c:pt>
                <c:pt idx="790">
                  <c:v>6.2891030218932311</c:v>
                </c:pt>
                <c:pt idx="791">
                  <c:v>6.285720683612019</c:v>
                </c:pt>
                <c:pt idx="792">
                  <c:v>6.2823274848731367</c:v>
                </c:pt>
                <c:pt idx="793">
                  <c:v>6.2789234303669508</c:v>
                </c:pt>
                <c:pt idx="794">
                  <c:v>6.2755085248030813</c:v>
                </c:pt>
                <c:pt idx="795">
                  <c:v>6.2720827729106388</c:v>
                </c:pt>
                <c:pt idx="796">
                  <c:v>6.2686461794378685</c:v>
                </c:pt>
                <c:pt idx="797">
                  <c:v>6.2651987491524039</c:v>
                </c:pt>
                <c:pt idx="798">
                  <c:v>6.2617404868415232</c:v>
                </c:pt>
                <c:pt idx="799">
                  <c:v>6.258271397311665</c:v>
                </c:pt>
                <c:pt idx="800">
                  <c:v>6.2547914853890045</c:v>
                </c:pt>
                <c:pt idx="801">
                  <c:v>6.2513007559190115</c:v>
                </c:pt>
                <c:pt idx="802">
                  <c:v>6.2477992137668288</c:v>
                </c:pt>
                <c:pt idx="803">
                  <c:v>6.2442868638171767</c:v>
                </c:pt>
                <c:pt idx="804">
                  <c:v>6.240763710974301</c:v>
                </c:pt>
                <c:pt idx="805">
                  <c:v>6.2372297601622924</c:v>
                </c:pt>
                <c:pt idx="806">
                  <c:v>6.2336850163246869</c:v>
                </c:pt>
                <c:pt idx="807">
                  <c:v>6.2301294844248742</c:v>
                </c:pt>
                <c:pt idx="808">
                  <c:v>6.2265631694459014</c:v>
                </c:pt>
                <c:pt idx="809">
                  <c:v>6.2229860763907912</c:v>
                </c:pt>
                <c:pt idx="810">
                  <c:v>6.2193982102821499</c:v>
                </c:pt>
                <c:pt idx="811">
                  <c:v>6.2157995761626683</c:v>
                </c:pt>
                <c:pt idx="812">
                  <c:v>6.2121901790947245</c:v>
                </c:pt>
                <c:pt idx="813">
                  <c:v>6.2085700241606698</c:v>
                </c:pt>
                <c:pt idx="814">
                  <c:v>6.2049391164630476</c:v>
                </c:pt>
                <c:pt idx="815">
                  <c:v>6.2012974611239891</c:v>
                </c:pt>
                <c:pt idx="816">
                  <c:v>6.1976450632860676</c:v>
                </c:pt>
                <c:pt idx="817">
                  <c:v>6.1939819281116932</c:v>
                </c:pt>
                <c:pt idx="818">
                  <c:v>6.1903080607832983</c:v>
                </c:pt>
                <c:pt idx="819">
                  <c:v>6.1866234665037485</c:v>
                </c:pt>
                <c:pt idx="820">
                  <c:v>6.1829281504958153</c:v>
                </c:pt>
                <c:pt idx="821">
                  <c:v>6.1792221180026887</c:v>
                </c:pt>
                <c:pt idx="822">
                  <c:v>6.1755053742875736</c:v>
                </c:pt>
                <c:pt idx="823">
                  <c:v>6.1717779246343003</c:v>
                </c:pt>
                <c:pt idx="824">
                  <c:v>6.1680397743465987</c:v>
                </c:pt>
                <c:pt idx="825">
                  <c:v>6.1642909287489935</c:v>
                </c:pt>
                <c:pt idx="826">
                  <c:v>6.1605313931860461</c:v>
                </c:pt>
                <c:pt idx="827">
                  <c:v>6.1567611730229492</c:v>
                </c:pt>
                <c:pt idx="828">
                  <c:v>6.1529802736454631</c:v>
                </c:pt>
                <c:pt idx="829">
                  <c:v>6.1491887004595407</c:v>
                </c:pt>
                <c:pt idx="830">
                  <c:v>6.1453864588920393</c:v>
                </c:pt>
                <c:pt idx="831">
                  <c:v>6.1415735543900425</c:v>
                </c:pt>
                <c:pt idx="832">
                  <c:v>6.1377499924216066</c:v>
                </c:pt>
                <c:pt idx="833">
                  <c:v>6.1339157784753073</c:v>
                </c:pt>
                <c:pt idx="834">
                  <c:v>6.1300709180602837</c:v>
                </c:pt>
                <c:pt idx="835">
                  <c:v>5.832622600999354</c:v>
                </c:pt>
                <c:pt idx="836">
                  <c:v>5.5493733682508708</c:v>
                </c:pt>
                <c:pt idx="837">
                  <c:v>5.2796454079606487</c:v>
                </c:pt>
                <c:pt idx="838">
                  <c:v>5.0227932645095619</c:v>
                </c:pt>
                <c:pt idx="839">
                  <c:v>4.7782022939463609</c:v>
                </c:pt>
                <c:pt idx="840">
                  <c:v>4.5452871931524248</c:v>
                </c:pt>
                <c:pt idx="841">
                  <c:v>4.3234905992187498</c:v>
                </c:pt>
                <c:pt idx="842">
                  <c:v>4.1122817556835196</c:v>
                </c:pt>
                <c:pt idx="843">
                  <c:v>3.9111552424385518</c:v>
                </c:pt>
                <c:pt idx="844">
                  <c:v>3.7196297662653417</c:v>
                </c:pt>
                <c:pt idx="845">
                  <c:v>3.5372470091064345</c:v>
                </c:pt>
                <c:pt idx="846">
                  <c:v>3.3635705313160709</c:v>
                </c:pt>
                <c:pt idx="847">
                  <c:v>3.1981847272656081</c:v>
                </c:pt>
                <c:pt idx="848">
                  <c:v>3.0406938308044631</c:v>
                </c:pt>
                <c:pt idx="849">
                  <c:v>2.8907209681966992</c:v>
                </c:pt>
                <c:pt idx="850">
                  <c:v>2.7479072562669007</c:v>
                </c:pt>
                <c:pt idx="851">
                  <c:v>2.6119109435972554</c:v>
                </c:pt>
                <c:pt idx="852">
                  <c:v>2.4824065927206989</c:v>
                </c:pt>
                <c:pt idx="853">
                  <c:v>2.3590843013531515</c:v>
                </c:pt>
                <c:pt idx="854">
                  <c:v>2.2416489608012418</c:v>
                </c:pt>
                <c:pt idx="855">
                  <c:v>2.1298195497709163</c:v>
                </c:pt>
                <c:pt idx="856">
                  <c:v>2.0233284618870155</c:v>
                </c:pt>
                <c:pt idx="857">
                  <c:v>1.9219208653145743</c:v>
                </c:pt>
                <c:pt idx="858">
                  <c:v>1.8253540929494514</c:v>
                </c:pt>
                <c:pt idx="859">
                  <c:v>1.7333970617189973</c:v>
                </c:pt>
                <c:pt idx="860">
                  <c:v>1.6458297196031597</c:v>
                </c:pt>
                <c:pt idx="861">
                  <c:v>1.5624425190527724</c:v>
                </c:pt>
                <c:pt idx="862">
                  <c:v>1.4830359155449002</c:v>
                </c:pt>
                <c:pt idx="863">
                  <c:v>1.4074198900753059</c:v>
                </c:pt>
                <c:pt idx="864">
                  <c:v>1.3354134944453544</c:v>
                </c:pt>
                <c:pt idx="865">
                  <c:v>1.2668444182552563</c:v>
                </c:pt>
                <c:pt idx="866">
                  <c:v>1.2015485765674412</c:v>
                </c:pt>
                <c:pt idx="867">
                  <c:v>1.1393697172533661</c:v>
                </c:pt>
                <c:pt idx="868">
                  <c:v>1.0801590470841349</c:v>
                </c:pt>
                <c:pt idx="869">
                  <c:v>1.0237748756701721</c:v>
                </c:pt>
                <c:pt idx="870">
                  <c:v>0.97008227639790179</c:v>
                </c:pt>
                <c:pt idx="871">
                  <c:v>0.91895276355205491</c:v>
                </c:pt>
                <c:pt idx="872">
                  <c:v>0.87026398485097001</c:v>
                </c:pt>
                <c:pt idx="873">
                  <c:v>0.82389942865911892</c:v>
                </c:pt>
                <c:pt idx="874">
                  <c:v>0.77974814517622892</c:v>
                </c:pt>
                <c:pt idx="875">
                  <c:v>0.73770448093580376</c:v>
                </c:pt>
                <c:pt idx="876">
                  <c:v>0.69766782597770594</c:v>
                </c:pt>
                <c:pt idx="877">
                  <c:v>0.65954237308978836</c:v>
                </c:pt>
                <c:pt idx="878">
                  <c:v>0.62323688854243808</c:v>
                </c:pt>
                <c:pt idx="879">
                  <c:v>0.58866449376740748</c:v>
                </c:pt>
                <c:pt idx="880">
                  <c:v>0.55574245745849404</c:v>
                </c:pt>
                <c:pt idx="881">
                  <c:v>0.52439199759656407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7648"/>
        <c:axId val="505516080"/>
      </c:scatterChart>
      <c:valAx>
        <c:axId val="5055176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516080"/>
        <c:crosses val="autoZero"/>
        <c:crossBetween val="midCat"/>
      </c:valAx>
      <c:valAx>
        <c:axId val="5055160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5176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5.9036810110152634E-3</c:v>
                </c:pt>
                <c:pt idx="3">
                  <c:v>7.3357427566410095E-3</c:v>
                </c:pt>
                <c:pt idx="4">
                  <c:v>8.6811382544777597E-3</c:v>
                </c:pt>
                <c:pt idx="5">
                  <c:v>9.9768989506590789E-3</c:v>
                </c:pt>
                <c:pt idx="6" formatCode="0.00000">
                  <c:v>1.1241220062319316E-2</c:v>
                </c:pt>
                <c:pt idx="7" formatCode="0.00000">
                  <c:v>1.2484447552689822E-2</c:v>
                </c:pt>
                <c:pt idx="8">
                  <c:v>1.3712989793718613E-2</c:v>
                </c:pt>
                <c:pt idx="9">
                  <c:v>1.4931040403785106E-2</c:v>
                </c:pt>
                <c:pt idx="10">
                  <c:v>1.6141447881833589E-2</c:v>
                </c:pt>
                <c:pt idx="11">
                  <c:v>1.7346198469553042E-2</c:v>
                </c:pt>
                <c:pt idx="12">
                  <c:v>1.8546703673892211E-2</c:v>
                </c:pt>
                <c:pt idx="13">
                  <c:v>1.9743980732945123E-2</c:v>
                </c:pt>
                <c:pt idx="14">
                  <c:v>2.0938770540197181E-2</c:v>
                </c:pt>
                <c:pt idx="15">
                  <c:v>2.2131617128011986E-2</c:v>
                </c:pt>
                <c:pt idx="16">
                  <c:v>2.332292254124178E-2</c:v>
                </c:pt>
                <c:pt idx="17">
                  <c:v>2.4512985431698484E-2</c:v>
                </c:pt>
                <c:pt idx="18">
                  <c:v>2.5702028598397389E-2</c:v>
                </c:pt>
                <c:pt idx="19">
                  <c:v>2.6890218862992647E-2</c:v>
                </c:pt>
                <c:pt idx="20">
                  <c:v>2.8077681541498572E-2</c:v>
                </c:pt>
                <c:pt idx="21">
                  <c:v>2.9264511055769833E-2</c:v>
                </c:pt>
                <c:pt idx="22">
                  <c:v>3.0450778758296708E-2</c:v>
                </c:pt>
                <c:pt idx="23">
                  <c:v>3.1636538728446413E-2</c:v>
                </c:pt>
                <c:pt idx="24">
                  <c:v>3.2821832082125753E-2</c:v>
                </c:pt>
                <c:pt idx="25">
                  <c:v>3.4006690186144287E-2</c:v>
                </c:pt>
                <c:pt idx="26">
                  <c:v>3.5191137062009242E-2</c:v>
                </c:pt>
                <c:pt idx="27">
                  <c:v>3.6375191187678332E-2</c:v>
                </c:pt>
                <c:pt idx="28">
                  <c:v>3.7558866850784058E-2</c:v>
                </c:pt>
                <c:pt idx="29">
                  <c:v>3.8742175166827549E-2</c:v>
                </c:pt>
                <c:pt idx="30">
                  <c:v>3.9925124846553792E-2</c:v>
                </c:pt>
                <c:pt idx="31">
                  <c:v>4.110772277517738E-2</c:v>
                </c:pt>
                <c:pt idx="32">
                  <c:v>4.2289974450216559E-2</c:v>
                </c:pt>
                <c:pt idx="33">
                  <c:v>4.3471884312899077E-2</c:v>
                </c:pt>
                <c:pt idx="34">
                  <c:v>4.4653455999336351E-2</c:v>
                </c:pt>
                <c:pt idx="35">
                  <c:v>4.5834692531128075E-2</c:v>
                </c:pt>
                <c:pt idx="36">
                  <c:v>4.7015596460179249E-2</c:v>
                </c:pt>
                <c:pt idx="37">
                  <c:v>4.8196169978859782E-2</c:v>
                </c:pt>
                <c:pt idx="38">
                  <c:v>4.937641500389793E-2</c:v>
                </c:pt>
                <c:pt idx="39">
                  <c:v>5.0556333240344052E-2</c:v>
                </c:pt>
                <c:pt idx="40">
                  <c:v>5.1735926230393817E-2</c:v>
                </c:pt>
                <c:pt idx="41">
                  <c:v>5.2915195390696786E-2</c:v>
                </c:pt>
                <c:pt idx="42">
                  <c:v>5.4094142040897131E-2</c:v>
                </c:pt>
                <c:pt idx="43">
                  <c:v>5.5272767425491642E-2</c:v>
                </c:pt>
                <c:pt idx="44">
                  <c:v>5.6451072730587672E-2</c:v>
                </c:pt>
                <c:pt idx="45">
                  <c:v>5.7629059096765425E-2</c:v>
                </c:pt>
                <c:pt idx="46">
                  <c:v>5.88067276289609E-2</c:v>
                </c:pt>
                <c:pt idx="47">
                  <c:v>5.9984079404068025E-2</c:v>
                </c:pt>
                <c:pt idx="48">
                  <c:v>6.1161115476793114E-2</c:v>
                </c:pt>
                <c:pt idx="49">
                  <c:v>6.2337836884168114E-2</c:v>
                </c:pt>
                <c:pt idx="50">
                  <c:v>6.3514244649034338E-2</c:v>
                </c:pt>
                <c:pt idx="51">
                  <c:v>6.4690339782734613E-2</c:v>
                </c:pt>
                <c:pt idx="52">
                  <c:v>6.5866123287196196E-2</c:v>
                </c:pt>
                <c:pt idx="53">
                  <c:v>6.7041596156544508E-2</c:v>
                </c:pt>
                <c:pt idx="54">
                  <c:v>6.8216759378355085E-2</c:v>
                </c:pt>
                <c:pt idx="55">
                  <c:v>6.9391613934626284E-2</c:v>
                </c:pt>
                <c:pt idx="56">
                  <c:v>7.0566160802536193E-2</c:v>
                </c:pt>
                <c:pt idx="57">
                  <c:v>7.1740400955032646E-2</c:v>
                </c:pt>
                <c:pt idx="58">
                  <c:v>7.2914335361294186E-2</c:v>
                </c:pt>
                <c:pt idx="59">
                  <c:v>7.408796498709086E-2</c:v>
                </c:pt>
                <c:pt idx="60">
                  <c:v>7.5261290795067284E-2</c:v>
                </c:pt>
                <c:pt idx="61">
                  <c:v>7.6434313744965621E-2</c:v>
                </c:pt>
                <c:pt idx="62">
                  <c:v>7.7607034793801558E-2</c:v>
                </c:pt>
                <c:pt idx="63">
                  <c:v>7.877945489600377E-2</c:v>
                </c:pt>
                <c:pt idx="64">
                  <c:v>7.9951575003525233E-2</c:v>
                </c:pt>
                <c:pt idx="65">
                  <c:v>8.1123396065932177E-2</c:v>
                </c:pt>
                <c:pt idx="66">
                  <c:v>8.2294919030475908E-2</c:v>
                </c:pt>
                <c:pt idx="67">
                  <c:v>8.346614484215098E-2</c:v>
                </c:pt>
                <c:pt idx="68">
                  <c:v>8.4637074443743049E-2</c:v>
                </c:pt>
                <c:pt idx="69">
                  <c:v>8.5807708775868297E-2</c:v>
                </c:pt>
                <c:pt idx="70">
                  <c:v>8.6978048777006364E-2</c:v>
                </c:pt>
                <c:pt idx="71">
                  <c:v>8.8148095383528413E-2</c:v>
                </c:pt>
                <c:pt idx="72">
                  <c:v>8.9317849529720841E-2</c:v>
                </c:pt>
                <c:pt idx="73">
                  <c:v>9.0487312147806198E-2</c:v>
                </c:pt>
                <c:pt idx="74">
                  <c:v>9.1656484167961447E-2</c:v>
                </c:pt>
                <c:pt idx="75">
                  <c:v>9.2825366518334271E-2</c:v>
                </c:pt>
                <c:pt idx="76">
                  <c:v>9.3993960125057827E-2</c:v>
                </c:pt>
                <c:pt idx="77">
                  <c:v>9.5162265912264413E-2</c:v>
                </c:pt>
                <c:pt idx="78">
                  <c:v>9.6330284802097918E-2</c:v>
                </c:pt>
                <c:pt idx="79">
                  <c:v>9.7498017714725729E-2</c:v>
                </c:pt>
                <c:pt idx="80">
                  <c:v>9.8665465568349861E-2</c:v>
                </c:pt>
                <c:pt idx="81">
                  <c:v>9.98326292792176E-2</c:v>
                </c:pt>
                <c:pt idx="82">
                  <c:v>0.1009995097616318</c:v>
                </c:pt>
                <c:pt idx="83">
                  <c:v>0.10216610792796087</c:v>
                </c:pt>
                <c:pt idx="84">
                  <c:v>0.10333242468864831</c:v>
                </c:pt>
                <c:pt idx="85">
                  <c:v>0.10449846095222237</c:v>
                </c:pt>
                <c:pt idx="86">
                  <c:v>0.10566421762530512</c:v>
                </c:pt>
                <c:pt idx="87">
                  <c:v>0.10682969561262165</c:v>
                </c:pt>
                <c:pt idx="88">
                  <c:v>0.10799489581700905</c:v>
                </c:pt>
                <c:pt idx="89">
                  <c:v>0.10915981913942532</c:v>
                </c:pt>
                <c:pt idx="90">
                  <c:v>0.11032446647895805</c:v>
                </c:pt>
                <c:pt idx="91">
                  <c:v>0.11148883873283322</c:v>
                </c:pt>
                <c:pt idx="92">
                  <c:v>0.11265293679642374</c:v>
                </c:pt>
                <c:pt idx="93">
                  <c:v>0.11381676156325803</c:v>
                </c:pt>
                <c:pt idx="94">
                  <c:v>0.11498031392502851</c:v>
                </c:pt>
                <c:pt idx="95">
                  <c:v>0.11614359477160005</c:v>
                </c:pt>
                <c:pt idx="96">
                  <c:v>0.11730660499101833</c:v>
                </c:pt>
                <c:pt idx="97">
                  <c:v>0.11846934546951818</c:v>
                </c:pt>
                <c:pt idx="98">
                  <c:v>0.11963181709153184</c:v>
                </c:pt>
                <c:pt idx="99">
                  <c:v>0.12079402073969728</c:v>
                </c:pt>
                <c:pt idx="100">
                  <c:v>0.12195595729486629</c:v>
                </c:pt>
                <c:pt idx="101">
                  <c:v>0.12311762763611275</c:v>
                </c:pt>
                <c:pt idx="102">
                  <c:v>0.12427903264074068</c:v>
                </c:pt>
                <c:pt idx="103">
                  <c:v>0.12544017318429232</c:v>
                </c:pt>
                <c:pt idx="104">
                  <c:v>0.12660105014055623</c:v>
                </c:pt>
                <c:pt idx="105">
                  <c:v>0.12776166438157521</c:v>
                </c:pt>
                <c:pt idx="106">
                  <c:v>0.12892201677765436</c:v>
                </c:pt>
                <c:pt idx="107">
                  <c:v>0.13008210819736893</c:v>
                </c:pt>
                <c:pt idx="108">
                  <c:v>0.13124193950757229</c:v>
                </c:pt>
                <c:pt idx="109">
                  <c:v>0.13240151157340374</c:v>
                </c:pt>
                <c:pt idx="110">
                  <c:v>0.1335608252582963</c:v>
                </c:pt>
                <c:pt idx="111">
                  <c:v>0.13471988142398464</c:v>
                </c:pt>
                <c:pt idx="112">
                  <c:v>0.13587868093051272</c:v>
                </c:pt>
                <c:pt idx="113">
                  <c:v>0.13703722463624154</c:v>
                </c:pt>
                <c:pt idx="114">
                  <c:v>0.13819551339785688</c:v>
                </c:pt>
                <c:pt idx="115">
                  <c:v>0.13935354807037684</c:v>
                </c:pt>
                <c:pt idx="116">
                  <c:v>0.14051132950715958</c:v>
                </c:pt>
                <c:pt idx="117">
                  <c:v>0.1416688585599109</c:v>
                </c:pt>
                <c:pt idx="118">
                  <c:v>0.14282613607869171</c:v>
                </c:pt>
                <c:pt idx="119">
                  <c:v>0.1439831629119257</c:v>
                </c:pt>
                <c:pt idx="120">
                  <c:v>0.14513993990640667</c:v>
                </c:pt>
                <c:pt idx="121">
                  <c:v>0.1462964679073061</c:v>
                </c:pt>
                <c:pt idx="122">
                  <c:v>0.14745274775818057</c:v>
                </c:pt>
                <c:pt idx="123">
                  <c:v>0.14860878030097915</c:v>
                </c:pt>
                <c:pt idx="124">
                  <c:v>0.14976456637605073</c:v>
                </c:pt>
                <c:pt idx="125">
                  <c:v>0.1509201068221514</c:v>
                </c:pt>
                <c:pt idx="126">
                  <c:v>0.15207540247645177</c:v>
                </c:pt>
                <c:pt idx="127">
                  <c:v>0.15323045417454417</c:v>
                </c:pt>
                <c:pt idx="128">
                  <c:v>0.15438526275044998</c:v>
                </c:pt>
                <c:pt idx="129">
                  <c:v>0.1555398290366268</c:v>
                </c:pt>
                <c:pt idx="130">
                  <c:v>0.15669415386397562</c:v>
                </c:pt>
                <c:pt idx="131">
                  <c:v>0.15784823806184803</c:v>
                </c:pt>
                <c:pt idx="132">
                  <c:v>0.15900208245805328</c:v>
                </c:pt>
                <c:pt idx="133">
                  <c:v>0.16015568787886544</c:v>
                </c:pt>
                <c:pt idx="134">
                  <c:v>0.16130905514903041</c:v>
                </c:pt>
                <c:pt idx="135">
                  <c:v>0.16246218509177293</c:v>
                </c:pt>
                <c:pt idx="136">
                  <c:v>0.16361507852880369</c:v>
                </c:pt>
                <c:pt idx="137">
                  <c:v>0.16476773628032623</c:v>
                </c:pt>
                <c:pt idx="138">
                  <c:v>0.16592015916504391</c:v>
                </c:pt>
                <c:pt idx="139">
                  <c:v>0.16707234800016685</c:v>
                </c:pt>
                <c:pt idx="140">
                  <c:v>0.16822430360141877</c:v>
                </c:pt>
                <c:pt idx="141">
                  <c:v>0.16937602678304389</c:v>
                </c:pt>
                <c:pt idx="142">
                  <c:v>0.1705275183578138</c:v>
                </c:pt>
                <c:pt idx="143">
                  <c:v>0.17167877913703417</c:v>
                </c:pt>
                <c:pt idx="144">
                  <c:v>0.17282980993055164</c:v>
                </c:pt>
                <c:pt idx="145">
                  <c:v>0.17398061154676051</c:v>
                </c:pt>
                <c:pt idx="146">
                  <c:v>0.1751311847926095</c:v>
                </c:pt>
                <c:pt idx="147">
                  <c:v>0.17628153047360839</c:v>
                </c:pt>
                <c:pt idx="148">
                  <c:v>0.17743164939383477</c:v>
                </c:pt>
                <c:pt idx="149">
                  <c:v>0.17858154235594062</c:v>
                </c:pt>
                <c:pt idx="150">
                  <c:v>0.17973121016115898</c:v>
                </c:pt>
                <c:pt idx="151">
                  <c:v>0.18088065360931052</c:v>
                </c:pt>
                <c:pt idx="152">
                  <c:v>0.18202987349881006</c:v>
                </c:pt>
                <c:pt idx="153">
                  <c:v>0.18317887062667318</c:v>
                </c:pt>
                <c:pt idx="154">
                  <c:v>0.18432764578852276</c:v>
                </c:pt>
                <c:pt idx="155">
                  <c:v>0.18547619977859531</c:v>
                </c:pt>
                <c:pt idx="156">
                  <c:v>0.1866245333897476</c:v>
                </c:pt>
                <c:pt idx="157">
                  <c:v>0.187772647413463</c:v>
                </c:pt>
                <c:pt idx="158">
                  <c:v>0.18892054263985797</c:v>
                </c:pt>
                <c:pt idx="159">
                  <c:v>0.19006821985768838</c:v>
                </c:pt>
                <c:pt idx="160">
                  <c:v>0.19121567985435586</c:v>
                </c:pt>
                <c:pt idx="161">
                  <c:v>0.19236292341591421</c:v>
                </c:pt>
                <c:pt idx="162">
                  <c:v>0.19350995132707563</c:v>
                </c:pt>
                <c:pt idx="163">
                  <c:v>0.19465676437121704</c:v>
                </c:pt>
                <c:pt idx="164">
                  <c:v>0.19580336333038637</c:v>
                </c:pt>
                <c:pt idx="165">
                  <c:v>0.19694974898530879</c:v>
                </c:pt>
                <c:pt idx="166">
                  <c:v>0.19809592211539287</c:v>
                </c:pt>
                <c:pt idx="167">
                  <c:v>0.19924188349873678</c:v>
                </c:pt>
                <c:pt idx="168">
                  <c:v>0.20038763391213457</c:v>
                </c:pt>
                <c:pt idx="169">
                  <c:v>0.20153317413108215</c:v>
                </c:pt>
                <c:pt idx="170">
                  <c:v>0.20267850492978354</c:v>
                </c:pt>
                <c:pt idx="171">
                  <c:v>0.20382362708115684</c:v>
                </c:pt>
                <c:pt idx="172">
                  <c:v>0.20496854135684039</c:v>
                </c:pt>
                <c:pt idx="173">
                  <c:v>0.20611324852719884</c:v>
                </c:pt>
                <c:pt idx="174">
                  <c:v>0.2072577493613291</c:v>
                </c:pt>
                <c:pt idx="175">
                  <c:v>0.20840204462706638</c:v>
                </c:pt>
                <c:pt idx="176">
                  <c:v>0.20954613509099015</c:v>
                </c:pt>
                <c:pt idx="177">
                  <c:v>0.21069002151843014</c:v>
                </c:pt>
                <c:pt idx="178">
                  <c:v>0.21183370467347223</c:v>
                </c:pt>
                <c:pt idx="179">
                  <c:v>0.21297718531896442</c:v>
                </c:pt>
                <c:pt idx="180">
                  <c:v>0.21412046421652264</c:v>
                </c:pt>
                <c:pt idx="181">
                  <c:v>0.21526354212653667</c:v>
                </c:pt>
                <c:pt idx="182">
                  <c:v>0.21640641980817596</c:v>
                </c:pt>
                <c:pt idx="183">
                  <c:v>0.21754909801939554</c:v>
                </c:pt>
                <c:pt idx="184">
                  <c:v>0.21869157751694165</c:v>
                </c:pt>
                <c:pt idx="185">
                  <c:v>0.21983385905635774</c:v>
                </c:pt>
                <c:pt idx="186">
                  <c:v>0.22097594339199006</c:v>
                </c:pt>
                <c:pt idx="187">
                  <c:v>0.22211783127699344</c:v>
                </c:pt>
                <c:pt idx="188">
                  <c:v>0.22325952346333705</c:v>
                </c:pt>
                <c:pt idx="189">
                  <c:v>0.22440102070181009</c:v>
                </c:pt>
                <c:pt idx="190">
                  <c:v>0.22554232374202743</c:v>
                </c:pt>
                <c:pt idx="191">
                  <c:v>0.22668343333243529</c:v>
                </c:pt>
                <c:pt idx="192">
                  <c:v>0.22782435022031686</c:v>
                </c:pt>
                <c:pt idx="193">
                  <c:v>0.22896507515179793</c:v>
                </c:pt>
                <c:pt idx="194">
                  <c:v>0.23010560887185247</c:v>
                </c:pt>
                <c:pt idx="195">
                  <c:v>0.23124595212430823</c:v>
                </c:pt>
                <c:pt idx="196">
                  <c:v>0.23238610565185228</c:v>
                </c:pt>
                <c:pt idx="197">
                  <c:v>0.23352607019603652</c:v>
                </c:pt>
                <c:pt idx="198">
                  <c:v>0.23466584649728323</c:v>
                </c:pt>
                <c:pt idx="199">
                  <c:v>0.23580543529489051</c:v>
                </c:pt>
                <c:pt idx="200">
                  <c:v>0.23694483732703789</c:v>
                </c:pt>
                <c:pt idx="201">
                  <c:v>0.23808405333079161</c:v>
                </c:pt>
                <c:pt idx="202">
                  <c:v>0.23922308404211012</c:v>
                </c:pt>
                <c:pt idx="203">
                  <c:v>0.24036193019584959</c:v>
                </c:pt>
                <c:pt idx="204">
                  <c:v>0.24150059252576916</c:v>
                </c:pt>
                <c:pt idx="205">
                  <c:v>0.24263907176453645</c:v>
                </c:pt>
                <c:pt idx="206">
                  <c:v>0.24377736864373278</c:v>
                </c:pt>
                <c:pt idx="207">
                  <c:v>0.2449154838938587</c:v>
                </c:pt>
                <c:pt idx="208">
                  <c:v>0.2460534182443391</c:v>
                </c:pt>
                <c:pt idx="209">
                  <c:v>0.24719117242352867</c:v>
                </c:pt>
                <c:pt idx="210">
                  <c:v>0.24832874715871711</c:v>
                </c:pt>
                <c:pt idx="211">
                  <c:v>0.24946614317613444</c:v>
                </c:pt>
                <c:pt idx="212">
                  <c:v>0.25060336120095622</c:v>
                </c:pt>
                <c:pt idx="213">
                  <c:v>0.25174040195730879</c:v>
                </c:pt>
                <c:pt idx="214">
                  <c:v>0.25287726616827449</c:v>
                </c:pt>
                <c:pt idx="215">
                  <c:v>0.25401395455589681</c:v>
                </c:pt>
                <c:pt idx="216">
                  <c:v>0.25515046784118567</c:v>
                </c:pt>
                <c:pt idx="217">
                  <c:v>0.25628680674412246</c:v>
                </c:pt>
                <c:pt idx="218">
                  <c:v>0.25742297198366526</c:v>
                </c:pt>
                <c:pt idx="219">
                  <c:v>0.25855896427775393</c:v>
                </c:pt>
                <c:pt idx="220">
                  <c:v>0.25969478434331522</c:v>
                </c:pt>
                <c:pt idx="221">
                  <c:v>0.26083043289626789</c:v>
                </c:pt>
                <c:pt idx="222">
                  <c:v>0.2619659106515278</c:v>
                </c:pt>
                <c:pt idx="223">
                  <c:v>0.26310121832301286</c:v>
                </c:pt>
                <c:pt idx="224">
                  <c:v>0.26423635662364819</c:v>
                </c:pt>
                <c:pt idx="225">
                  <c:v>0.26537132626537108</c:v>
                </c:pt>
                <c:pt idx="226">
                  <c:v>0.26650612795913597</c:v>
                </c:pt>
                <c:pt idx="227">
                  <c:v>0.26764076241491952</c:v>
                </c:pt>
                <c:pt idx="228">
                  <c:v>0.26877523034172557</c:v>
                </c:pt>
                <c:pt idx="229">
                  <c:v>0.26990953244758997</c:v>
                </c:pt>
                <c:pt idx="230">
                  <c:v>0.27104366943958569</c:v>
                </c:pt>
                <c:pt idx="231">
                  <c:v>0.27217764202382766</c:v>
                </c:pt>
                <c:pt idx="232">
                  <c:v>0.2733114509054777</c:v>
                </c:pt>
                <c:pt idx="233">
                  <c:v>0.27444509678874934</c:v>
                </c:pt>
                <c:pt idx="234">
                  <c:v>0.27557858037691285</c:v>
                </c:pt>
                <c:pt idx="235">
                  <c:v>0.27671190237229992</c:v>
                </c:pt>
                <c:pt idx="236">
                  <c:v>0.27784506347630866</c:v>
                </c:pt>
                <c:pt idx="237">
                  <c:v>0.27897806438940831</c:v>
                </c:pt>
                <c:pt idx="238">
                  <c:v>0.28011090581114417</c:v>
                </c:pt>
                <c:pt idx="239">
                  <c:v>0.2812435884401423</c:v>
                </c:pt>
                <c:pt idx="240">
                  <c:v>0.2823761129741143</c:v>
                </c:pt>
                <c:pt idx="241">
                  <c:v>0.28350848010986218</c:v>
                </c:pt>
                <c:pt idx="242">
                  <c:v>0.28464069054328306</c:v>
                </c:pt>
                <c:pt idx="243">
                  <c:v>0.28577274496937383</c:v>
                </c:pt>
                <c:pt idx="244">
                  <c:v>0.28690464408223604</c:v>
                </c:pt>
                <c:pt idx="245">
                  <c:v>0.28803638857508035</c:v>
                </c:pt>
                <c:pt idx="246">
                  <c:v>0.28916797914023157</c:v>
                </c:pt>
                <c:pt idx="247">
                  <c:v>0.29029941646913304</c:v>
                </c:pt>
                <c:pt idx="248">
                  <c:v>0.29143070125235143</c:v>
                </c:pt>
                <c:pt idx="249">
                  <c:v>0.29256183417958143</c:v>
                </c:pt>
                <c:pt idx="250">
                  <c:v>0.29369281593965019</c:v>
                </c:pt>
                <c:pt idx="251">
                  <c:v>0.29482364722052223</c:v>
                </c:pt>
                <c:pt idx="252">
                  <c:v>0.29595432870930383</c:v>
                </c:pt>
                <c:pt idx="253">
                  <c:v>0.29708486109224763</c:v>
                </c:pt>
                <c:pt idx="254">
                  <c:v>0.29821524505475738</c:v>
                </c:pt>
                <c:pt idx="255">
                  <c:v>0.29934548128139227</c:v>
                </c:pt>
                <c:pt idx="256">
                  <c:v>0.3004755704558717</c:v>
                </c:pt>
                <c:pt idx="257">
                  <c:v>0.30160551326107971</c:v>
                </c:pt>
                <c:pt idx="258">
                  <c:v>0.30273531037906948</c:v>
                </c:pt>
                <c:pt idx="259">
                  <c:v>0.30386496249106792</c:v>
                </c:pt>
                <c:pt idx="260">
                  <c:v>0.30499447027748011</c:v>
                </c:pt>
                <c:pt idx="261">
                  <c:v>0.30612383441789381</c:v>
                </c:pt>
                <c:pt idx="262">
                  <c:v>0.30725305559108396</c:v>
                </c:pt>
                <c:pt idx="263">
                  <c:v>0.308382134475017</c:v>
                </c:pt>
                <c:pt idx="264">
                  <c:v>0.30951107174685555</c:v>
                </c:pt>
                <c:pt idx="265">
                  <c:v>0.31063986808296262</c:v>
                </c:pt>
                <c:pt idx="266">
                  <c:v>0.3117685241589061</c:v>
                </c:pt>
                <c:pt idx="267">
                  <c:v>0.31289704064946328</c:v>
                </c:pt>
                <c:pt idx="268">
                  <c:v>0.31402541822862506</c:v>
                </c:pt>
                <c:pt idx="269">
                  <c:v>0.31515365756960051</c:v>
                </c:pt>
                <c:pt idx="270">
                  <c:v>0.31628175934482106</c:v>
                </c:pt>
                <c:pt idx="271">
                  <c:v>0.31740972422594499</c:v>
                </c:pt>
                <c:pt idx="272">
                  <c:v>0.31853755288386171</c:v>
                </c:pt>
                <c:pt idx="273">
                  <c:v>0.31966524598869611</c:v>
                </c:pt>
                <c:pt idx="274">
                  <c:v>0.32079280420981293</c:v>
                </c:pt>
                <c:pt idx="275">
                  <c:v>0.32192022821582095</c:v>
                </c:pt>
                <c:pt idx="276">
                  <c:v>0.32304751867457737</c:v>
                </c:pt>
                <c:pt idx="277">
                  <c:v>0.32417467625319207</c:v>
                </c:pt>
                <c:pt idx="278">
                  <c:v>0.32530170161803196</c:v>
                </c:pt>
                <c:pt idx="279">
                  <c:v>0.32642859543472502</c:v>
                </c:pt>
                <c:pt idx="280">
                  <c:v>0.32755535836816485</c:v>
                </c:pt>
                <c:pt idx="281">
                  <c:v>0.32868199108251456</c:v>
                </c:pt>
                <c:pt idx="282">
                  <c:v>0.32980849424121139</c:v>
                </c:pt>
                <c:pt idx="283">
                  <c:v>0.33093486850697057</c:v>
                </c:pt>
                <c:pt idx="284">
                  <c:v>0.33206111454178966</c:v>
                </c:pt>
                <c:pt idx="285">
                  <c:v>0.3331872330069528</c:v>
                </c:pt>
                <c:pt idx="286">
                  <c:v>0.33431322456303486</c:v>
                </c:pt>
                <c:pt idx="287">
                  <c:v>0.33543908986990556</c:v>
                </c:pt>
                <c:pt idx="288">
                  <c:v>0.33656482958673356</c:v>
                </c:pt>
                <c:pt idx="289">
                  <c:v>0.33769044437199081</c:v>
                </c:pt>
                <c:pt idx="290">
                  <c:v>0.33881593488345646</c:v>
                </c:pt>
                <c:pt idx="291">
                  <c:v>0.33994130177822118</c:v>
                </c:pt>
                <c:pt idx="292">
                  <c:v>0.34106654571269113</c:v>
                </c:pt>
                <c:pt idx="293">
                  <c:v>0.34219166734259215</c:v>
                </c:pt>
                <c:pt idx="294">
                  <c:v>0.34331666732297372</c:v>
                </c:pt>
                <c:pt idx="295">
                  <c:v>0.34444154630821328</c:v>
                </c:pt>
                <c:pt idx="296">
                  <c:v>0.34556630495202001</c:v>
                </c:pt>
                <c:pt idx="297">
                  <c:v>0.34669094390743915</c:v>
                </c:pt>
                <c:pt idx="298">
                  <c:v>0.34781546382685585</c:v>
                </c:pt>
                <c:pt idx="299">
                  <c:v>0.34893986536199934</c:v>
                </c:pt>
                <c:pt idx="300">
                  <c:v>0.35006414916394685</c:v>
                </c:pt>
                <c:pt idx="301">
                  <c:v>0.35118831588312777</c:v>
                </c:pt>
                <c:pt idx="302">
                  <c:v>0.35231236616932748</c:v>
                </c:pt>
                <c:pt idx="303">
                  <c:v>0.35343630067169157</c:v>
                </c:pt>
                <c:pt idx="304">
                  <c:v>0.35456012003872955</c:v>
                </c:pt>
                <c:pt idx="305">
                  <c:v>0.35568382491831912</c:v>
                </c:pt>
                <c:pt idx="306">
                  <c:v>0.35680741595770987</c:v>
                </c:pt>
                <c:pt idx="307">
                  <c:v>0.35793089380352744</c:v>
                </c:pt>
                <c:pt idx="308">
                  <c:v>0.35905425910177741</c:v>
                </c:pt>
                <c:pt idx="309">
                  <c:v>0.36017751249784918</c:v>
                </c:pt>
                <c:pt idx="310">
                  <c:v>0.36130065463652</c:v>
                </c:pt>
                <c:pt idx="311">
                  <c:v>0.3624236861619588</c:v>
                </c:pt>
                <c:pt idx="312">
                  <c:v>0.36354660771773012</c:v>
                </c:pt>
                <c:pt idx="313">
                  <c:v>0.36466941994679808</c:v>
                </c:pt>
                <c:pt idx="314">
                  <c:v>0.36579212349153012</c:v>
                </c:pt>
                <c:pt idx="315">
                  <c:v>0.36691471899370109</c:v>
                </c:pt>
                <c:pt idx="316">
                  <c:v>0.368037207094497</c:v>
                </c:pt>
                <c:pt idx="317">
                  <c:v>0.3691595884345189</c:v>
                </c:pt>
                <c:pt idx="318">
                  <c:v>0.37028186365378668</c:v>
                </c:pt>
                <c:pt idx="319">
                  <c:v>0.37140403339174305</c:v>
                </c:pt>
                <c:pt idx="320">
                  <c:v>0.3725260982872573</c:v>
                </c:pt>
                <c:pt idx="321">
                  <c:v>0.37364805897862907</c:v>
                </c:pt>
                <c:pt idx="322">
                  <c:v>0.37476991610359228</c:v>
                </c:pt>
                <c:pt idx="323">
                  <c:v>0.37589167029931891</c:v>
                </c:pt>
                <c:pt idx="324">
                  <c:v>0.37701332220242278</c:v>
                </c:pt>
                <c:pt idx="325">
                  <c:v>0.37813487244896332</c:v>
                </c:pt>
                <c:pt idx="326">
                  <c:v>0.37925632167444945</c:v>
                </c:pt>
                <c:pt idx="327">
                  <c:v>0.38037767051384325</c:v>
                </c:pt>
                <c:pt idx="328">
                  <c:v>0.38149891960156385</c:v>
                </c:pt>
                <c:pt idx="329">
                  <c:v>0.38262006957149103</c:v>
                </c:pt>
                <c:pt idx="330">
                  <c:v>0.38374112105696917</c:v>
                </c:pt>
                <c:pt idx="331">
                  <c:v>0.3848620746908108</c:v>
                </c:pt>
                <c:pt idx="332">
                  <c:v>0.38598293110530046</c:v>
                </c:pt>
                <c:pt idx="333">
                  <c:v>0.38710369093219837</c:v>
                </c:pt>
                <c:pt idx="334">
                  <c:v>0.38822435480274425</c:v>
                </c:pt>
                <c:pt idx="335">
                  <c:v>0.38934492334766091</c:v>
                </c:pt>
                <c:pt idx="336">
                  <c:v>0.390465397197158</c:v>
                </c:pt>
                <c:pt idx="337">
                  <c:v>0.39158577698093572</c:v>
                </c:pt>
                <c:pt idx="338">
                  <c:v>0.39270606332818858</c:v>
                </c:pt>
                <c:pt idx="339">
                  <c:v>0.39382625686760886</c:v>
                </c:pt>
                <c:pt idx="340">
                  <c:v>0.39494635822739055</c:v>
                </c:pt>
                <c:pt idx="341">
                  <c:v>0.39606636803523282</c:v>
                </c:pt>
                <c:pt idx="342">
                  <c:v>0.39718628691834384</c:v>
                </c:pt>
                <c:pt idx="343">
                  <c:v>0.3983061155034443</c:v>
                </c:pt>
                <c:pt idx="344">
                  <c:v>0.39942585441677109</c:v>
                </c:pt>
                <c:pt idx="345">
                  <c:v>0.40054550428408098</c:v>
                </c:pt>
                <c:pt idx="346">
                  <c:v>0.40166506573065425</c:v>
                </c:pt>
                <c:pt idx="347">
                  <c:v>0.40278453938129821</c:v>
                </c:pt>
                <c:pt idx="348">
                  <c:v>0.40390392586035095</c:v>
                </c:pt>
                <c:pt idx="349">
                  <c:v>0.40502322579168487</c:v>
                </c:pt>
                <c:pt idx="350">
                  <c:v>0.40614243979871034</c:v>
                </c:pt>
                <c:pt idx="351">
                  <c:v>0.40726156850437922</c:v>
                </c:pt>
                <c:pt idx="352">
                  <c:v>0.40838061253118851</c:v>
                </c:pt>
                <c:pt idx="353">
                  <c:v>0.40949957250118391</c:v>
                </c:pt>
                <c:pt idx="354">
                  <c:v>0.41061844903596334</c:v>
                </c:pt>
                <c:pt idx="355">
                  <c:v>0.41173724275668067</c:v>
                </c:pt>
                <c:pt idx="356">
                  <c:v>0.41285595428404903</c:v>
                </c:pt>
                <c:pt idx="357">
                  <c:v>0.41397458423834466</c:v>
                </c:pt>
                <c:pt idx="358">
                  <c:v>0.41509313323941022</c:v>
                </c:pt>
                <c:pt idx="359">
                  <c:v>0.41621160190665846</c:v>
                </c:pt>
                <c:pt idx="360">
                  <c:v>0.41732999085907563</c:v>
                </c:pt>
                <c:pt idx="361">
                  <c:v>0.41844830071522521</c:v>
                </c:pt>
                <c:pt idx="362">
                  <c:v>0.41956653209325129</c:v>
                </c:pt>
                <c:pt idx="363">
                  <c:v>0.42068468561088201</c:v>
                </c:pt>
                <c:pt idx="364">
                  <c:v>0.42180276188543331</c:v>
                </c:pt>
                <c:pt idx="365">
                  <c:v>0.42292076153381225</c:v>
                </c:pt>
                <c:pt idx="366">
                  <c:v>0.42403868517252052</c:v>
                </c:pt>
                <c:pt idx="367">
                  <c:v>0.42515653341765797</c:v>
                </c:pt>
                <c:pt idx="368">
                  <c:v>0.42627430688492618</c:v>
                </c:pt>
                <c:pt idx="369">
                  <c:v>0.42739200618963175</c:v>
                </c:pt>
                <c:pt idx="370">
                  <c:v>0.42850963194668995</c:v>
                </c:pt>
                <c:pt idx="371">
                  <c:v>0.42962718477062811</c:v>
                </c:pt>
                <c:pt idx="372">
                  <c:v>0.43074466527558908</c:v>
                </c:pt>
                <c:pt idx="373">
                  <c:v>0.43186207407533472</c:v>
                </c:pt>
                <c:pt idx="374">
                  <c:v>0.43297941178324933</c:v>
                </c:pt>
                <c:pt idx="375">
                  <c:v>0.43409667901234306</c:v>
                </c:pt>
                <c:pt idx="376">
                  <c:v>0.43521387637525538</c:v>
                </c:pt>
                <c:pt idx="377">
                  <c:v>0.4363310044842586</c:v>
                </c:pt>
                <c:pt idx="378">
                  <c:v>0.43744806395126118</c:v>
                </c:pt>
                <c:pt idx="379">
                  <c:v>0.43856505538781121</c:v>
                </c:pt>
                <c:pt idx="380">
                  <c:v>0.43968197940509984</c:v>
                </c:pt>
                <c:pt idx="381">
                  <c:v>0.44079883661396463</c:v>
                </c:pt>
                <c:pt idx="382">
                  <c:v>0.44191562762489295</c:v>
                </c:pt>
                <c:pt idx="383">
                  <c:v>0.44303235304802557</c:v>
                </c:pt>
                <c:pt idx="384">
                  <c:v>0.44414901349315983</c:v>
                </c:pt>
                <c:pt idx="385">
                  <c:v>0.4452656095697532</c:v>
                </c:pt>
                <c:pt idx="386">
                  <c:v>0.44638214188692649</c:v>
                </c:pt>
                <c:pt idx="387">
                  <c:v>0.44749861105346739</c:v>
                </c:pt>
                <c:pt idx="388">
                  <c:v>0.44861501767783385</c:v>
                </c:pt>
                <c:pt idx="389">
                  <c:v>0.44973136236815736</c:v>
                </c:pt>
                <c:pt idx="390">
                  <c:v>0.45084764573224634</c:v>
                </c:pt>
                <c:pt idx="391">
                  <c:v>0.45196386837758956</c:v>
                </c:pt>
                <c:pt idx="392">
                  <c:v>0.45308003091135945</c:v>
                </c:pt>
                <c:pt idx="393">
                  <c:v>0.45419613394041547</c:v>
                </c:pt>
                <c:pt idx="394">
                  <c:v>0.45531217807130747</c:v>
                </c:pt>
                <c:pt idx="395">
                  <c:v>0.45642816391027902</c:v>
                </c:pt>
                <c:pt idx="396">
                  <c:v>0.45754409206327074</c:v>
                </c:pt>
                <c:pt idx="397">
                  <c:v>0.45865996313592372</c:v>
                </c:pt>
                <c:pt idx="398">
                  <c:v>0.45977577773358275</c:v>
                </c:pt>
                <c:pt idx="399">
                  <c:v>0.46089153646129966</c:v>
                </c:pt>
                <c:pt idx="400">
                  <c:v>0.46200723992383674</c:v>
                </c:pt>
                <c:pt idx="401">
                  <c:v>0.46312288872566992</c:v>
                </c:pt>
                <c:pt idx="402">
                  <c:v>0.46423848347099222</c:v>
                </c:pt>
                <c:pt idx="403">
                  <c:v>0.46535402476371701</c:v>
                </c:pt>
                <c:pt idx="404">
                  <c:v>0.46646951320748126</c:v>
                </c:pt>
                <c:pt idx="405">
                  <c:v>0.46758494940564888</c:v>
                </c:pt>
                <c:pt idx="406">
                  <c:v>0.46870033396131405</c:v>
                </c:pt>
                <c:pt idx="407">
                  <c:v>0.46981566747730458</c:v>
                </c:pt>
                <c:pt idx="408">
                  <c:v>0.470930950556185</c:v>
                </c:pt>
                <c:pt idx="409">
                  <c:v>0.47204618380026009</c:v>
                </c:pt>
                <c:pt idx="410">
                  <c:v>0.47316136781157792</c:v>
                </c:pt>
                <c:pt idx="411">
                  <c:v>0.47427650319193332</c:v>
                </c:pt>
                <c:pt idx="412">
                  <c:v>0.47539159054287111</c:v>
                </c:pt>
                <c:pt idx="413">
                  <c:v>0.47650663046568936</c:v>
                </c:pt>
                <c:pt idx="414">
                  <c:v>0.47762162356144261</c:v>
                </c:pt>
                <c:pt idx="415">
                  <c:v>0.4787365704309452</c:v>
                </c:pt>
                <c:pt idx="416">
                  <c:v>0.47985147167477449</c:v>
                </c:pt>
                <c:pt idx="417">
                  <c:v>0.48096632789327426</c:v>
                </c:pt>
                <c:pt idx="418">
                  <c:v>0.48208113968655769</c:v>
                </c:pt>
                <c:pt idx="419">
                  <c:v>0.48319590765451093</c:v>
                </c:pt>
                <c:pt idx="420">
                  <c:v>0.48431063239679611</c:v>
                </c:pt>
                <c:pt idx="421">
                  <c:v>0.4854253145128547</c:v>
                </c:pt>
                <c:pt idx="422">
                  <c:v>0.48653995460191068</c:v>
                </c:pt>
                <c:pt idx="423">
                  <c:v>0.48765455326297391</c:v>
                </c:pt>
                <c:pt idx="424">
                  <c:v>0.48876911109484322</c:v>
                </c:pt>
                <c:pt idx="425">
                  <c:v>0.48988362869610969</c:v>
                </c:pt>
                <c:pt idx="426">
                  <c:v>0.49099810666515997</c:v>
                </c:pt>
                <c:pt idx="427">
                  <c:v>0.49211254560017942</c:v>
                </c:pt>
                <c:pt idx="428">
                  <c:v>0.49322694609915529</c:v>
                </c:pt>
                <c:pt idx="429">
                  <c:v>0.49434130875988014</c:v>
                </c:pt>
                <c:pt idx="430">
                  <c:v>0.49545563417995481</c:v>
                </c:pt>
                <c:pt idx="431">
                  <c:v>0.49656992295679175</c:v>
                </c:pt>
                <c:pt idx="432">
                  <c:v>0.4976841756876183</c:v>
                </c:pt>
                <c:pt idx="433">
                  <c:v>0.49879839296947986</c:v>
                </c:pt>
                <c:pt idx="434">
                  <c:v>0.499912575399243</c:v>
                </c:pt>
                <c:pt idx="435">
                  <c:v>0.50102672357359879</c:v>
                </c:pt>
                <c:pt idx="436">
                  <c:v>0.50214083808906596</c:v>
                </c:pt>
                <c:pt idx="437">
                  <c:v>0.50325491954199408</c:v>
                </c:pt>
                <c:pt idx="438">
                  <c:v>0.50436896852856694</c:v>
                </c:pt>
                <c:pt idx="439">
                  <c:v>0.50548298564480532</c:v>
                </c:pt>
                <c:pt idx="440">
                  <c:v>0.50659697148657068</c:v>
                </c:pt>
                <c:pt idx="441">
                  <c:v>0.50771092664956796</c:v>
                </c:pt>
                <c:pt idx="442">
                  <c:v>0.5088248517293491</c:v>
                </c:pt>
                <c:pt idx="443">
                  <c:v>0.50993874732131594</c:v>
                </c:pt>
                <c:pt idx="444">
                  <c:v>0.51105261402072355</c:v>
                </c:pt>
                <c:pt idx="445">
                  <c:v>0.51216645242268344</c:v>
                </c:pt>
                <c:pt idx="446">
                  <c:v>0.51328026312216668</c:v>
                </c:pt>
                <c:pt idx="447">
                  <c:v>0.51439404671400724</c:v>
                </c:pt>
                <c:pt idx="448">
                  <c:v>0.51550780379290473</c:v>
                </c:pt>
                <c:pt idx="449">
                  <c:v>0.51662153495342811</c:v>
                </c:pt>
                <c:pt idx="450">
                  <c:v>0.51773524079001854</c:v>
                </c:pt>
                <c:pt idx="451">
                  <c:v>0.51884892189699272</c:v>
                </c:pt>
                <c:pt idx="452">
                  <c:v>0.5199625788685458</c:v>
                </c:pt>
                <c:pt idx="453">
                  <c:v>0.521076212298755</c:v>
                </c:pt>
                <c:pt idx="454">
                  <c:v>0.52218982278158221</c:v>
                </c:pt>
                <c:pt idx="455">
                  <c:v>0.52330341091087773</c:v>
                </c:pt>
                <c:pt idx="456">
                  <c:v>0.52441697728038295</c:v>
                </c:pt>
                <c:pt idx="457">
                  <c:v>0.52553052248373389</c:v>
                </c:pt>
                <c:pt idx="458">
                  <c:v>0.52664404711446411</c:v>
                </c:pt>
                <c:pt idx="459">
                  <c:v>0.52775755176600792</c:v>
                </c:pt>
                <c:pt idx="460">
                  <c:v>0.52887103703170368</c:v>
                </c:pt>
                <c:pt idx="461">
                  <c:v>0.52998450350479676</c:v>
                </c:pt>
                <c:pt idx="462">
                  <c:v>0.53109795177844277</c:v>
                </c:pt>
                <c:pt idx="463">
                  <c:v>0.53221138244571076</c:v>
                </c:pt>
                <c:pt idx="464">
                  <c:v>0.53332479609958638</c:v>
                </c:pt>
                <c:pt idx="465">
                  <c:v>0.53443819333297504</c:v>
                </c:pt>
                <c:pt idx="466">
                  <c:v>0.53555157473870496</c:v>
                </c:pt>
                <c:pt idx="467">
                  <c:v>0.53666494090953032</c:v>
                </c:pt>
                <c:pt idx="468">
                  <c:v>0.53777829243813458</c:v>
                </c:pt>
                <c:pt idx="469">
                  <c:v>0.53889162991713346</c:v>
                </c:pt>
                <c:pt idx="470">
                  <c:v>0.54000495393907821</c:v>
                </c:pt>
                <c:pt idx="471">
                  <c:v>0.54111826509645855</c:v>
                </c:pt>
                <c:pt idx="472">
                  <c:v>0.54223156398170613</c:v>
                </c:pt>
                <c:pt idx="473">
                  <c:v>0.54334485118719744</c:v>
                </c:pt>
                <c:pt idx="474">
                  <c:v>0.544458127305257</c:v>
                </c:pt>
                <c:pt idx="475">
                  <c:v>0.54557139292816048</c:v>
                </c:pt>
                <c:pt idx="476">
                  <c:v>0.54668464864813793</c:v>
                </c:pt>
                <c:pt idx="477">
                  <c:v>0.54779789505737697</c:v>
                </c:pt>
                <c:pt idx="478">
                  <c:v>0.54891113274802572</c:v>
                </c:pt>
                <c:pt idx="479">
                  <c:v>0.55002436231219609</c:v>
                </c:pt>
                <c:pt idx="480">
                  <c:v>0.55113758434196691</c:v>
                </c:pt>
                <c:pt idx="481">
                  <c:v>0.55225079942938704</c:v>
                </c:pt>
                <c:pt idx="482">
                  <c:v>0.55336400816647857</c:v>
                </c:pt>
                <c:pt idx="483">
                  <c:v>0.55447721114523985</c:v>
                </c:pt>
                <c:pt idx="484">
                  <c:v>0.55559040895764877</c:v>
                </c:pt>
                <c:pt idx="485">
                  <c:v>0.55670360219566573</c:v>
                </c:pt>
                <c:pt idx="486">
                  <c:v>0.55781679145123697</c:v>
                </c:pt>
                <c:pt idx="487">
                  <c:v>0.55892997731629757</c:v>
                </c:pt>
                <c:pt idx="488">
                  <c:v>0.56004316038277469</c:v>
                </c:pt>
                <c:pt idx="489">
                  <c:v>0.56115634124259051</c:v>
                </c:pt>
                <c:pt idx="490">
                  <c:v>0.56226952048766554</c:v>
                </c:pt>
                <c:pt idx="491">
                  <c:v>0.56338269870992186</c:v>
                </c:pt>
                <c:pt idx="492">
                  <c:v>0.56449587650128608</c:v>
                </c:pt>
                <c:pt idx="493">
                  <c:v>0.56560905445369247</c:v>
                </c:pt>
                <c:pt idx="494">
                  <c:v>0.56672223315908621</c:v>
                </c:pt>
                <c:pt idx="495">
                  <c:v>0.56783541320942654</c:v>
                </c:pt>
                <c:pt idx="496">
                  <c:v>0.56894859519668961</c:v>
                </c:pt>
                <c:pt idx="497">
                  <c:v>0.57006177971287209</c:v>
                </c:pt>
                <c:pt idx="498">
                  <c:v>0.57117496734999396</c:v>
                </c:pt>
                <c:pt idx="499">
                  <c:v>0.57228815870010186</c:v>
                </c:pt>
                <c:pt idx="500">
                  <c:v>0.57340135435527195</c:v>
                </c:pt>
                <c:pt idx="501">
                  <c:v>0.57451455490761338</c:v>
                </c:pt>
                <c:pt idx="502">
                  <c:v>0.57562776094927137</c:v>
                </c:pt>
                <c:pt idx="503">
                  <c:v>0.57674097307243</c:v>
                </c:pt>
                <c:pt idx="504">
                  <c:v>0.57785419186931586</c:v>
                </c:pt>
                <c:pt idx="505">
                  <c:v>0.57896741793220086</c:v>
                </c:pt>
                <c:pt idx="506">
                  <c:v>0.58008065185340552</c:v>
                </c:pt>
                <c:pt idx="507">
                  <c:v>0.5811938942253021</c:v>
                </c:pt>
                <c:pt idx="508">
                  <c:v>0.5823071456403176</c:v>
                </c:pt>
                <c:pt idx="509">
                  <c:v>0.58342040669093709</c:v>
                </c:pt>
                <c:pt idx="510">
                  <c:v>0.5845336779697069</c:v>
                </c:pt>
                <c:pt idx="511">
                  <c:v>0.58564696006923755</c:v>
                </c:pt>
                <c:pt idx="512">
                  <c:v>0.58676025358220696</c:v>
                </c:pt>
                <c:pt idx="513">
                  <c:v>0.58787355910136385</c:v>
                </c:pt>
                <c:pt idx="514">
                  <c:v>0.58898687721953058</c:v>
                </c:pt>
                <c:pt idx="515">
                  <c:v>0.59010020852960643</c:v>
                </c:pt>
                <c:pt idx="516">
                  <c:v>0.59121355362457084</c:v>
                </c:pt>
                <c:pt idx="517">
                  <c:v>0.59232691309748631</c:v>
                </c:pt>
                <c:pt idx="518">
                  <c:v>0.59344028754150191</c:v>
                </c:pt>
                <c:pt idx="519">
                  <c:v>0.59455367754985611</c:v>
                </c:pt>
                <c:pt idx="520">
                  <c:v>0.59566708371588029</c:v>
                </c:pt>
                <c:pt idx="521">
                  <c:v>0.59678050663300142</c:v>
                </c:pt>
                <c:pt idx="522">
                  <c:v>0.59789394689474573</c:v>
                </c:pt>
                <c:pt idx="523">
                  <c:v>0.5990074050947416</c:v>
                </c:pt>
                <c:pt idx="524">
                  <c:v>0.60012088182672263</c:v>
                </c:pt>
                <c:pt idx="525">
                  <c:v>0.60123437768453114</c:v>
                </c:pt>
                <c:pt idx="526">
                  <c:v>0.60234789326212113</c:v>
                </c:pt>
                <c:pt idx="527">
                  <c:v>0.60346142915356138</c:v>
                </c:pt>
                <c:pt idx="528">
                  <c:v>0.60457498595303882</c:v>
                </c:pt>
                <c:pt idx="529">
                  <c:v>0.60568856425486151</c:v>
                </c:pt>
                <c:pt idx="530">
                  <c:v>0.60680216465346193</c:v>
                </c:pt>
                <c:pt idx="531">
                  <c:v>0.60791578774340027</c:v>
                </c:pt>
                <c:pt idx="532">
                  <c:v>0.60902943411936727</c:v>
                </c:pt>
                <c:pt idx="533">
                  <c:v>0.61014310437618791</c:v>
                </c:pt>
                <c:pt idx="534">
                  <c:v>0.61125679910882391</c:v>
                </c:pt>
                <c:pt idx="535">
                  <c:v>0.61237051891237759</c:v>
                </c:pt>
                <c:pt idx="536">
                  <c:v>0.6134842643820948</c:v>
                </c:pt>
                <c:pt idx="537">
                  <c:v>0.61459803611336783</c:v>
                </c:pt>
                <c:pt idx="538">
                  <c:v>0.61571183470173918</c:v>
                </c:pt>
                <c:pt idx="539">
                  <c:v>0.61682566074290412</c:v>
                </c:pt>
                <c:pt idx="540">
                  <c:v>0.61793951483271448</c:v>
                </c:pt>
                <c:pt idx="541">
                  <c:v>0.61905339756718147</c:v>
                </c:pt>
                <c:pt idx="542">
                  <c:v>0.6201673095424789</c:v>
                </c:pt>
                <c:pt idx="543">
                  <c:v>0.62128125135494661</c:v>
                </c:pt>
                <c:pt idx="544">
                  <c:v>0.62239522360109345</c:v>
                </c:pt>
                <c:pt idx="545">
                  <c:v>0.62350922687760069</c:v>
                </c:pt>
                <c:pt idx="546">
                  <c:v>0.62462326178132499</c:v>
                </c:pt>
                <c:pt idx="547">
                  <c:v>0.62573732890930189</c:v>
                </c:pt>
                <c:pt idx="548">
                  <c:v>0.62685142885874878</c:v>
                </c:pt>
                <c:pt idx="549">
                  <c:v>0.62796556222706823</c:v>
                </c:pt>
                <c:pt idx="550">
                  <c:v>0.62907972961185132</c:v>
                </c:pt>
                <c:pt idx="551">
                  <c:v>0.63019393161088066</c:v>
                </c:pt>
                <c:pt idx="552">
                  <c:v>0.63130816882213381</c:v>
                </c:pt>
                <c:pt idx="553">
                  <c:v>0.63242244184378638</c:v>
                </c:pt>
                <c:pt idx="554">
                  <c:v>0.63353675127421527</c:v>
                </c:pt>
                <c:pt idx="555">
                  <c:v>0.63465109771200201</c:v>
                </c:pt>
                <c:pt idx="556">
                  <c:v>0.63576548175593595</c:v>
                </c:pt>
                <c:pt idx="557">
                  <c:v>0.63687990400501748</c:v>
                </c:pt>
                <c:pt idx="558">
                  <c:v>0.63799436505846119</c:v>
                </c:pt>
                <c:pt idx="559">
                  <c:v>0.63910886551569945</c:v>
                </c:pt>
                <c:pt idx="560">
                  <c:v>0.64022340597638527</c:v>
                </c:pt>
                <c:pt idx="561">
                  <c:v>0.64133798704039569</c:v>
                </c:pt>
                <c:pt idx="562">
                  <c:v>0.64245260930783521</c:v>
                </c:pt>
                <c:pt idx="563">
                  <c:v>0.64356727337903896</c:v>
                </c:pt>
                <c:pt idx="564">
                  <c:v>0.64468197985457576</c:v>
                </c:pt>
                <c:pt idx="565">
                  <c:v>0.64579672933525167</c:v>
                </c:pt>
                <c:pt idx="566">
                  <c:v>0.64691152242211314</c:v>
                </c:pt>
                <c:pt idx="567">
                  <c:v>0.6480263597164504</c:v>
                </c:pt>
                <c:pt idx="568">
                  <c:v>0.64914124181980049</c:v>
                </c:pt>
                <c:pt idx="569">
                  <c:v>0.65025616933395081</c:v>
                </c:pt>
                <c:pt idx="570">
                  <c:v>0.65137114286094222</c:v>
                </c:pt>
                <c:pt idx="571">
                  <c:v>0.65248616300307261</c:v>
                </c:pt>
                <c:pt idx="572">
                  <c:v>0.65360123036289974</c:v>
                </c:pt>
                <c:pt idx="573">
                  <c:v>0.65471634554324509</c:v>
                </c:pt>
                <c:pt idx="574">
                  <c:v>0.65583150914719679</c:v>
                </c:pt>
                <c:pt idx="575">
                  <c:v>0.65694672177811286</c:v>
                </c:pt>
                <c:pt idx="576">
                  <c:v>0.6580619840396249</c:v>
                </c:pt>
                <c:pt idx="577">
                  <c:v>0.65917729653564117</c:v>
                </c:pt>
                <c:pt idx="578">
                  <c:v>0.66029265987034991</c:v>
                </c:pt>
                <c:pt idx="579">
                  <c:v>0.66140807464822271</c:v>
                </c:pt>
                <c:pt idx="580">
                  <c:v>0.66252354147401771</c:v>
                </c:pt>
                <c:pt idx="581">
                  <c:v>0.66363906095278324</c:v>
                </c:pt>
                <c:pt idx="582">
                  <c:v>0.66475463368986099</c:v>
                </c:pt>
                <c:pt idx="583">
                  <c:v>0.66587026029088914</c:v>
                </c:pt>
                <c:pt idx="584">
                  <c:v>0.666985941361806</c:v>
                </c:pt>
                <c:pt idx="585">
                  <c:v>0.6681016775088533</c:v>
                </c:pt>
                <c:pt idx="586">
                  <c:v>0.66921746933857951</c:v>
                </c:pt>
                <c:pt idx="587">
                  <c:v>0.67033331745784319</c:v>
                </c:pt>
                <c:pt idx="588">
                  <c:v>0.67144922247381644</c:v>
                </c:pt>
                <c:pt idx="589">
                  <c:v>0.6725651849939881</c:v>
                </c:pt>
                <c:pt idx="590">
                  <c:v>0.67368120562616729</c:v>
                </c:pt>
                <c:pt idx="591">
                  <c:v>0.67479728497848668</c:v>
                </c:pt>
                <c:pt idx="592">
                  <c:v>0.6759134236594061</c:v>
                </c:pt>
                <c:pt idx="593">
                  <c:v>0.67702962227771557</c:v>
                </c:pt>
                <c:pt idx="594">
                  <c:v>0.67814588144253907</c:v>
                </c:pt>
                <c:pt idx="595">
                  <c:v>0.67926220176333751</c:v>
                </c:pt>
                <c:pt idx="596">
                  <c:v>0.68037858384991268</c:v>
                </c:pt>
                <c:pt idx="597">
                  <c:v>0.68149502831241016</c:v>
                </c:pt>
                <c:pt idx="598">
                  <c:v>0.68261153576132305</c:v>
                </c:pt>
                <c:pt idx="599">
                  <c:v>0.68372810680749518</c:v>
                </c:pt>
                <c:pt idx="600">
                  <c:v>0.68484474206212476</c:v>
                </c:pt>
                <c:pt idx="601">
                  <c:v>0.68596144213676769</c:v>
                </c:pt>
                <c:pt idx="602">
                  <c:v>0.68707820764334093</c:v>
                </c:pt>
                <c:pt idx="603">
                  <c:v>0.68819503919412606</c:v>
                </c:pt>
                <c:pt idx="604">
                  <c:v>0.68931193740177266</c:v>
                </c:pt>
                <c:pt idx="605">
                  <c:v>0.69042890287930192</c:v>
                </c:pt>
                <c:pt idx="606">
                  <c:v>0.69154593624010974</c:v>
                </c:pt>
                <c:pt idx="607">
                  <c:v>0.6926630380979707</c:v>
                </c:pt>
                <c:pt idx="608">
                  <c:v>0.69378020906704096</c:v>
                </c:pt>
                <c:pt idx="609">
                  <c:v>0.69489744976186241</c:v>
                </c:pt>
                <c:pt idx="610">
                  <c:v>0.69601476079736546</c:v>
                </c:pt>
                <c:pt idx="611">
                  <c:v>0.69713214278887292</c:v>
                </c:pt>
                <c:pt idx="612">
                  <c:v>0.6982495963521036</c:v>
                </c:pt>
                <c:pt idx="613">
                  <c:v>0.69936712210317553</c:v>
                </c:pt>
                <c:pt idx="614">
                  <c:v>0.70048472065860945</c:v>
                </c:pt>
                <c:pt idx="615">
                  <c:v>0.70160239263533264</c:v>
                </c:pt>
                <c:pt idx="616">
                  <c:v>0.70272013865068228</c:v>
                </c:pt>
                <c:pt idx="617">
                  <c:v>0.70383795932240878</c:v>
                </c:pt>
                <c:pt idx="618">
                  <c:v>0.70495585526867954</c:v>
                </c:pt>
                <c:pt idx="619">
                  <c:v>0.70607382710808253</c:v>
                </c:pt>
                <c:pt idx="620">
                  <c:v>0.70719187545962958</c:v>
                </c:pt>
                <c:pt idx="621">
                  <c:v>0.7083100009427602</c:v>
                </c:pt>
                <c:pt idx="622">
                  <c:v>0.70942820417734498</c:v>
                </c:pt>
                <c:pt idx="623">
                  <c:v>0.71054648578368929</c:v>
                </c:pt>
                <c:pt idx="624">
                  <c:v>0.71166484638253669</c:v>
                </c:pt>
                <c:pt idx="625">
                  <c:v>0.71278328659507251</c:v>
                </c:pt>
                <c:pt idx="626">
                  <c:v>0.71390180704292772</c:v>
                </c:pt>
                <c:pt idx="627">
                  <c:v>0.71502040834818215</c:v>
                </c:pt>
                <c:pt idx="628">
                  <c:v>0.71613909113336816</c:v>
                </c:pt>
                <c:pt idx="629">
                  <c:v>0.71725785602147463</c:v>
                </c:pt>
                <c:pt idx="630">
                  <c:v>0.71837670363595008</c:v>
                </c:pt>
                <c:pt idx="631">
                  <c:v>0.71949563460070642</c:v>
                </c:pt>
                <c:pt idx="632">
                  <c:v>0.72061464954012289</c:v>
                </c:pt>
                <c:pt idx="633">
                  <c:v>0.7217337490790493</c:v>
                </c:pt>
                <c:pt idx="634">
                  <c:v>0.7228529338428098</c:v>
                </c:pt>
                <c:pt idx="635">
                  <c:v>0.72397220445720667</c:v>
                </c:pt>
                <c:pt idx="636">
                  <c:v>0.72509156154852383</c:v>
                </c:pt>
                <c:pt idx="637">
                  <c:v>0.72621100574353037</c:v>
                </c:pt>
                <c:pt idx="638">
                  <c:v>0.72733053766948463</c:v>
                </c:pt>
                <c:pt idx="639">
                  <c:v>0.72845015795413759</c:v>
                </c:pt>
                <c:pt idx="640">
                  <c:v>0.72956986722573647</c:v>
                </c:pt>
                <c:pt idx="641">
                  <c:v>0.73068966611302866</c:v>
                </c:pt>
                <c:pt idx="642">
                  <c:v>0.73180955524526525</c:v>
                </c:pt>
                <c:pt idx="643">
                  <c:v>0.73292953525220494</c:v>
                </c:pt>
                <c:pt idx="644">
                  <c:v>0.73404960676411757</c:v>
                </c:pt>
                <c:pt idx="645">
                  <c:v>0.73516977041178788</c:v>
                </c:pt>
                <c:pt idx="646">
                  <c:v>0.73629002682651934</c:v>
                </c:pt>
                <c:pt idx="647">
                  <c:v>0.73741037664013775</c:v>
                </c:pt>
                <c:pt idx="648">
                  <c:v>0.73853082048499508</c:v>
                </c:pt>
                <c:pt idx="649">
                  <c:v>0.73965135899397327</c:v>
                </c:pt>
                <c:pt idx="650">
                  <c:v>0.74077199280048789</c:v>
                </c:pt>
                <c:pt idx="651">
                  <c:v>0.74189272253849192</c:v>
                </c:pt>
                <c:pt idx="652">
                  <c:v>0.74301354884247972</c:v>
                </c:pt>
                <c:pt idx="653">
                  <c:v>0.74413447234749053</c:v>
                </c:pt>
                <c:pt idx="654">
                  <c:v>0.74525549368911248</c:v>
                </c:pt>
                <c:pt idx="655">
                  <c:v>0.74637661350348639</c:v>
                </c:pt>
                <c:pt idx="656">
                  <c:v>0.74749783242730949</c:v>
                </c:pt>
                <c:pt idx="657">
                  <c:v>0.74861915109783939</c:v>
                </c:pt>
                <c:pt idx="658">
                  <c:v>0.74974057015289763</c:v>
                </c:pt>
                <c:pt idx="659">
                  <c:v>0.75086209023087391</c:v>
                </c:pt>
                <c:pt idx="660">
                  <c:v>0.75198371197072955</c:v>
                </c:pt>
                <c:pt idx="661">
                  <c:v>0.75310543601200186</c:v>
                </c:pt>
                <c:pt idx="662">
                  <c:v>0.75422726299480736</c:v>
                </c:pt>
                <c:pt idx="663">
                  <c:v>0.7553491935598462</c:v>
                </c:pt>
                <c:pt idx="664">
                  <c:v>0.75647122834840586</c:v>
                </c:pt>
                <c:pt idx="665">
                  <c:v>0.75759336800236499</c:v>
                </c:pt>
                <c:pt idx="666">
                  <c:v>0.75871561316419733</c:v>
                </c:pt>
                <c:pt idx="667">
                  <c:v>0.75983796447697571</c:v>
                </c:pt>
                <c:pt idx="668">
                  <c:v>0.76096042258437602</c:v>
                </c:pt>
                <c:pt idx="669">
                  <c:v>0.76208298813068098</c:v>
                </c:pt>
                <c:pt idx="670">
                  <c:v>0.76320566176078419</c:v>
                </c:pt>
                <c:pt idx="671">
                  <c:v>0.76432844412019396</c:v>
                </c:pt>
                <c:pt idx="672">
                  <c:v>0.76545133585503755</c:v>
                </c:pt>
                <c:pt idx="673">
                  <c:v>0.76657433761206495</c:v>
                </c:pt>
                <c:pt idx="674">
                  <c:v>0.76769745003865275</c:v>
                </c:pt>
                <c:pt idx="675">
                  <c:v>0.76882067378280849</c:v>
                </c:pt>
                <c:pt idx="676">
                  <c:v>0.76994400949317421</c:v>
                </c:pt>
                <c:pt idx="677">
                  <c:v>0.77106745781903097</c:v>
                </c:pt>
                <c:pt idx="678">
                  <c:v>0.77219101941030233</c:v>
                </c:pt>
                <c:pt idx="679">
                  <c:v>0.773314694917559</c:v>
                </c:pt>
                <c:pt idx="680">
                  <c:v>0.77443848499202228</c:v>
                </c:pt>
                <c:pt idx="681">
                  <c:v>0.7755623902855685</c:v>
                </c:pt>
                <c:pt idx="682">
                  <c:v>0.77668641145073303</c:v>
                </c:pt>
                <c:pt idx="683">
                  <c:v>0.77781054914071424</c:v>
                </c:pt>
                <c:pt idx="684">
                  <c:v>0.77893480400937765</c:v>
                </c:pt>
                <c:pt idx="685">
                  <c:v>0.78005917671126013</c:v>
                </c:pt>
                <c:pt idx="686">
                  <c:v>0.78118366790157379</c:v>
                </c:pt>
                <c:pt idx="687">
                  <c:v>0.7823082782362103</c:v>
                </c:pt>
                <c:pt idx="688">
                  <c:v>0.78343300837174501</c:v>
                </c:pt>
                <c:pt idx="689">
                  <c:v>0.78455785896544095</c:v>
                </c:pt>
                <c:pt idx="690">
                  <c:v>0.78568283067525313</c:v>
                </c:pt>
                <c:pt idx="691">
                  <c:v>0.78680792415983258</c:v>
                </c:pt>
                <c:pt idx="692">
                  <c:v>0.78793314007853055</c:v>
                </c:pt>
                <c:pt idx="693">
                  <c:v>0.78905847909140281</c:v>
                </c:pt>
                <c:pt idx="694">
                  <c:v>0.79018394185921381</c:v>
                </c:pt>
                <c:pt idx="695">
                  <c:v>0.79130952904344076</c:v>
                </c:pt>
                <c:pt idx="696">
                  <c:v>0.79243524130627807</c:v>
                </c:pt>
                <c:pt idx="697">
                  <c:v>0.79356107931064135</c:v>
                </c:pt>
                <c:pt idx="698">
                  <c:v>0.79468704372017174</c:v>
                </c:pt>
                <c:pt idx="699">
                  <c:v>0.79581313519924035</c:v>
                </c:pt>
                <c:pt idx="700">
                  <c:v>0.79693935441295227</c:v>
                </c:pt>
                <c:pt idx="701">
                  <c:v>0.79806570202715088</c:v>
                </c:pt>
                <c:pt idx="702">
                  <c:v>0.79919217870842241</c:v>
                </c:pt>
                <c:pt idx="703">
                  <c:v>0.80031878512409993</c:v>
                </c:pt>
                <c:pt idx="704">
                  <c:v>0.8014455219422677</c:v>
                </c:pt>
                <c:pt idx="705">
                  <c:v>0.80257238983176582</c:v>
                </c:pt>
                <c:pt idx="706">
                  <c:v>0.80369938946219421</c:v>
                </c:pt>
                <c:pt idx="707">
                  <c:v>0.80482652150391698</c:v>
                </c:pt>
                <c:pt idx="708">
                  <c:v>0.80595378662806716</c:v>
                </c:pt>
                <c:pt idx="709">
                  <c:v>0.80708118550655061</c:v>
                </c:pt>
                <c:pt idx="710">
                  <c:v>0.8082087188120507</c:v>
                </c:pt>
                <c:pt idx="711">
                  <c:v>0.8093363872180328</c:v>
                </c:pt>
                <c:pt idx="712">
                  <c:v>0.81046419139874826</c:v>
                </c:pt>
                <c:pt idx="713">
                  <c:v>0.81159213202923941</c:v>
                </c:pt>
                <c:pt idx="714">
                  <c:v>0.81272020978534354</c:v>
                </c:pt>
                <c:pt idx="715">
                  <c:v>0.81384842534369761</c:v>
                </c:pt>
                <c:pt idx="716">
                  <c:v>0.81497677938174262</c:v>
                </c:pt>
                <c:pt idx="717">
                  <c:v>0.81610527257772814</c:v>
                </c:pt>
                <c:pt idx="718">
                  <c:v>0.81723390561071674</c:v>
                </c:pt>
                <c:pt idx="719">
                  <c:v>0.81836267916058858</c:v>
                </c:pt>
                <c:pt idx="720">
                  <c:v>0.81949159390804593</c:v>
                </c:pt>
                <c:pt idx="721">
                  <c:v>0.82062065053461763</c:v>
                </c:pt>
                <c:pt idx="722">
                  <c:v>0.82174984972266374</c:v>
                </c:pt>
                <c:pt idx="723">
                  <c:v>0.82287919215537997</c:v>
                </c:pt>
                <c:pt idx="724">
                  <c:v>0.82400867851680248</c:v>
                </c:pt>
                <c:pt idx="725">
                  <c:v>0.82513830949181222</c:v>
                </c:pt>
                <c:pt idx="726">
                  <c:v>0.82626808576613975</c:v>
                </c:pt>
                <c:pt idx="727">
                  <c:v>0.82739800802636965</c:v>
                </c:pt>
                <c:pt idx="728">
                  <c:v>0.82852807695994524</c:v>
                </c:pt>
                <c:pt idx="729">
                  <c:v>0.82965829325517348</c:v>
                </c:pt>
                <c:pt idx="730">
                  <c:v>0.83078865760122922</c:v>
                </c:pt>
                <c:pt idx="731">
                  <c:v>0.83191917068816001</c:v>
                </c:pt>
                <c:pt idx="732">
                  <c:v>0.83304983320689119</c:v>
                </c:pt>
                <c:pt idx="733">
                  <c:v>0.83418064584922991</c:v>
                </c:pt>
                <c:pt idx="734">
                  <c:v>0.8353116093078703</c:v>
                </c:pt>
                <c:pt idx="735">
                  <c:v>0.83644272427639821</c:v>
                </c:pt>
                <c:pt idx="736">
                  <c:v>0.8375739914492959</c:v>
                </c:pt>
                <c:pt idx="737">
                  <c:v>0.83870541152194655</c:v>
                </c:pt>
                <c:pt idx="738">
                  <c:v>0.83983698519063954</c:v>
                </c:pt>
                <c:pt idx="739">
                  <c:v>0.84096871315257482</c:v>
                </c:pt>
                <c:pt idx="740">
                  <c:v>0.84210059610586785</c:v>
                </c:pt>
                <c:pt idx="741">
                  <c:v>0.84323263474955457</c:v>
                </c:pt>
                <c:pt idx="742">
                  <c:v>0.84436482978359606</c:v>
                </c:pt>
                <c:pt idx="743">
                  <c:v>0.84549718190888346</c:v>
                </c:pt>
                <c:pt idx="744">
                  <c:v>0.84662969182724301</c:v>
                </c:pt>
                <c:pt idx="745">
                  <c:v>0.84776236024144069</c:v>
                </c:pt>
                <c:pt idx="746">
                  <c:v>0.84889518785518714</c:v>
                </c:pt>
                <c:pt idx="747">
                  <c:v>0.8500281753731429</c:v>
                </c:pt>
                <c:pt idx="748">
                  <c:v>0.85116132350092299</c:v>
                </c:pt>
                <c:pt idx="749">
                  <c:v>0.85229463294510199</c:v>
                </c:pt>
                <c:pt idx="750">
                  <c:v>0.85342810441321915</c:v>
                </c:pt>
                <c:pt idx="751">
                  <c:v>0.85456173861378315</c:v>
                </c:pt>
                <c:pt idx="752">
                  <c:v>0.85569553625627726</c:v>
                </c:pt>
                <c:pt idx="753">
                  <c:v>0.85682949805116426</c:v>
                </c:pt>
                <c:pt idx="754">
                  <c:v>0.85796362470989174</c:v>
                </c:pt>
                <c:pt idx="755">
                  <c:v>0.85909791694489679</c:v>
                </c:pt>
                <c:pt idx="756">
                  <c:v>0.86023237546961129</c:v>
                </c:pt>
                <c:pt idx="757">
                  <c:v>0.86136700099846697</c:v>
                </c:pt>
                <c:pt idx="758">
                  <c:v>0.86250179424690043</c:v>
                </c:pt>
                <c:pt idx="759">
                  <c:v>0.86363675593135847</c:v>
                </c:pt>
                <c:pt idx="760">
                  <c:v>0.86477188676930306</c:v>
                </c:pt>
                <c:pt idx="761">
                  <c:v>0.86590718747921658</c:v>
                </c:pt>
                <c:pt idx="762">
                  <c:v>0.86704265878060682</c:v>
                </c:pt>
                <c:pt idx="763">
                  <c:v>0.86817830139401253</c:v>
                </c:pt>
                <c:pt idx="764">
                  <c:v>0.86931411604100828</c:v>
                </c:pt>
                <c:pt idx="765">
                  <c:v>0.87045010344421003</c:v>
                </c:pt>
                <c:pt idx="766">
                  <c:v>0.87158626432727992</c:v>
                </c:pt>
                <c:pt idx="767">
                  <c:v>0.87272259941493213</c:v>
                </c:pt>
                <c:pt idx="768">
                  <c:v>0.87385910943293754</c:v>
                </c:pt>
                <c:pt idx="769">
                  <c:v>0.87499579510812964</c:v>
                </c:pt>
                <c:pt idx="770">
                  <c:v>0.87613265716840927</c:v>
                </c:pt>
                <c:pt idx="771">
                  <c:v>0.87726969634275054</c:v>
                </c:pt>
                <c:pt idx="772">
                  <c:v>0.8784069133612058</c:v>
                </c:pt>
                <c:pt idx="773">
                  <c:v>0.87954430895491109</c:v>
                </c:pt>
                <c:pt idx="774">
                  <c:v>0.8806818838560917</c:v>
                </c:pt>
                <c:pt idx="775">
                  <c:v>0.88181963879806735</c:v>
                </c:pt>
                <c:pt idx="776">
                  <c:v>0.8829575745152578</c:v>
                </c:pt>
                <c:pt idx="777">
                  <c:v>0.88409569174318836</c:v>
                </c:pt>
                <c:pt idx="778">
                  <c:v>0.88523399121849511</c:v>
                </c:pt>
                <c:pt idx="779">
                  <c:v>0.88637247367893068</c:v>
                </c:pt>
                <c:pt idx="780">
                  <c:v>0.8875111398633696</c:v>
                </c:pt>
                <c:pt idx="781">
                  <c:v>0.88864999051181393</c:v>
                </c:pt>
                <c:pt idx="782">
                  <c:v>0.88978902636539869</c:v>
                </c:pt>
                <c:pt idx="783">
                  <c:v>0.8909282481663976</c:v>
                </c:pt>
                <c:pt idx="784">
                  <c:v>0.89206765665822862</c:v>
                </c:pt>
                <c:pt idx="785">
                  <c:v>0.89320725258545952</c:v>
                </c:pt>
                <c:pt idx="786">
                  <c:v>0.89434703669381355</c:v>
                </c:pt>
                <c:pt idx="787">
                  <c:v>0.89548700973017503</c:v>
                </c:pt>
                <c:pt idx="788">
                  <c:v>0.89662717244259527</c:v>
                </c:pt>
                <c:pt idx="789">
                  <c:v>0.89776752558029804</c:v>
                </c:pt>
                <c:pt idx="790">
                  <c:v>0.89890806989368532</c:v>
                </c:pt>
                <c:pt idx="791">
                  <c:v>0.90004880613434313</c:v>
                </c:pt>
                <c:pt idx="792">
                  <c:v>0.90118973505504718</c:v>
                </c:pt>
                <c:pt idx="793">
                  <c:v>0.90233085740976882</c:v>
                </c:pt>
                <c:pt idx="794">
                  <c:v>0.90347217395368074</c:v>
                </c:pt>
                <c:pt idx="795">
                  <c:v>0.90461368544316267</c:v>
                </c:pt>
                <c:pt idx="796">
                  <c:v>0.90575539263580762</c:v>
                </c:pt>
                <c:pt idx="797">
                  <c:v>0.90689729629042748</c:v>
                </c:pt>
                <c:pt idx="798">
                  <c:v>0.90803939716705873</c:v>
                </c:pt>
                <c:pt idx="799">
                  <c:v>0.90918169602696886</c:v>
                </c:pt>
                <c:pt idx="800">
                  <c:v>0.91032419363266182</c:v>
                </c:pt>
                <c:pt idx="801">
                  <c:v>0.91146689074788434</c:v>
                </c:pt>
                <c:pt idx="802">
                  <c:v>0.91260978813763183</c:v>
                </c:pt>
                <c:pt idx="803">
                  <c:v>0.91375288656815412</c:v>
                </c:pt>
                <c:pt idx="804">
                  <c:v>0.91489618680696183</c:v>
                </c:pt>
                <c:pt idx="805">
                  <c:v>0.91603968962283233</c:v>
                </c:pt>
                <c:pt idx="806">
                  <c:v>0.91718339578581587</c:v>
                </c:pt>
                <c:pt idx="807">
                  <c:v>0.91832730606724144</c:v>
                </c:pt>
                <c:pt idx="808">
                  <c:v>0.91947142123972314</c:v>
                </c:pt>
                <c:pt idx="809">
                  <c:v>0.92061574207716634</c:v>
                </c:pt>
                <c:pt idx="810">
                  <c:v>0.92176026935477362</c:v>
                </c:pt>
                <c:pt idx="811">
                  <c:v>0.92290500384905128</c:v>
                </c:pt>
                <c:pt idx="812">
                  <c:v>0.92404994633781534</c:v>
                </c:pt>
                <c:pt idx="813">
                  <c:v>0.9251950976001978</c:v>
                </c:pt>
                <c:pt idx="814">
                  <c:v>0.92634045841665291</c:v>
                </c:pt>
                <c:pt idx="815">
                  <c:v>0.92748602956896375</c:v>
                </c:pt>
                <c:pt idx="816">
                  <c:v>0.92863181184024812</c:v>
                </c:pt>
                <c:pt idx="817">
                  <c:v>0.92977780601496507</c:v>
                </c:pt>
                <c:pt idx="818">
                  <c:v>0.93092401287892146</c:v>
                </c:pt>
                <c:pt idx="819">
                  <c:v>0.93207043321927807</c:v>
                </c:pt>
                <c:pt idx="820">
                  <c:v>0.93321706782455605</c:v>
                </c:pt>
                <c:pt idx="821">
                  <c:v>0.93436391748464365</c:v>
                </c:pt>
                <c:pt idx="822">
                  <c:v>0.93551098299080238</c:v>
                </c:pt>
                <c:pt idx="823">
                  <c:v>0.93665826513567352</c:v>
                </c:pt>
                <c:pt idx="824">
                  <c:v>0.93780576471328503</c:v>
                </c:pt>
                <c:pt idx="825">
                  <c:v>0.93895348251905753</c:v>
                </c:pt>
                <c:pt idx="826">
                  <c:v>0.94010141934981128</c:v>
                </c:pt>
                <c:pt idx="827">
                  <c:v>0.94124957600377279</c:v>
                </c:pt>
                <c:pt idx="828">
                  <c:v>0.94239795328058107</c:v>
                </c:pt>
                <c:pt idx="829">
                  <c:v>0.94354655198129478</c:v>
                </c:pt>
                <c:pt idx="830">
                  <c:v>0.94469537290839856</c:v>
                </c:pt>
                <c:pt idx="831">
                  <c:v>0.94584441686581</c:v>
                </c:pt>
                <c:pt idx="832">
                  <c:v>0.946993684658886</c:v>
                </c:pt>
                <c:pt idx="833">
                  <c:v>0.94814317709443008</c:v>
                </c:pt>
                <c:pt idx="834">
                  <c:v>0.94929289498069869</c:v>
                </c:pt>
                <c:pt idx="835">
                  <c:v>0.94999235637610779</c:v>
                </c:pt>
                <c:pt idx="836">
                  <c:v>0.9506918177715169</c:v>
                </c:pt>
                <c:pt idx="837">
                  <c:v>0.95139127916692601</c:v>
                </c:pt>
                <c:pt idx="838">
                  <c:v>0.95209074056233511</c:v>
                </c:pt>
                <c:pt idx="839">
                  <c:v>0.95279020195774422</c:v>
                </c:pt>
                <c:pt idx="840">
                  <c:v>0.95348966335315333</c:v>
                </c:pt>
                <c:pt idx="841">
                  <c:v>0.95418912474856243</c:v>
                </c:pt>
                <c:pt idx="842">
                  <c:v>0.95488858614397154</c:v>
                </c:pt>
                <c:pt idx="843">
                  <c:v>0.95558804753938065</c:v>
                </c:pt>
                <c:pt idx="844">
                  <c:v>0.95628750893478975</c:v>
                </c:pt>
                <c:pt idx="845">
                  <c:v>0.95698697033019886</c:v>
                </c:pt>
                <c:pt idx="846">
                  <c:v>0.95768643172560797</c:v>
                </c:pt>
                <c:pt idx="847">
                  <c:v>0.95838589312101707</c:v>
                </c:pt>
                <c:pt idx="848">
                  <c:v>0.95908535451642618</c:v>
                </c:pt>
                <c:pt idx="849">
                  <c:v>0.95978481591183529</c:v>
                </c:pt>
                <c:pt idx="850">
                  <c:v>0.96048427730724439</c:v>
                </c:pt>
                <c:pt idx="851">
                  <c:v>0.9611837387026535</c:v>
                </c:pt>
                <c:pt idx="852">
                  <c:v>0.96188320009806261</c:v>
                </c:pt>
                <c:pt idx="853">
                  <c:v>0.96258266149347171</c:v>
                </c:pt>
                <c:pt idx="854">
                  <c:v>0.96328212288888082</c:v>
                </c:pt>
                <c:pt idx="855">
                  <c:v>0.96398158428428993</c:v>
                </c:pt>
                <c:pt idx="856">
                  <c:v>0.96468104567969903</c:v>
                </c:pt>
                <c:pt idx="857">
                  <c:v>0.96538050707510814</c:v>
                </c:pt>
                <c:pt idx="858">
                  <c:v>0.96607996847051725</c:v>
                </c:pt>
                <c:pt idx="859">
                  <c:v>0.96677942986592635</c:v>
                </c:pt>
                <c:pt idx="860">
                  <c:v>0.96747889126133546</c:v>
                </c:pt>
                <c:pt idx="861">
                  <c:v>0.96817835265674457</c:v>
                </c:pt>
                <c:pt idx="862">
                  <c:v>0.96887781405215367</c:v>
                </c:pt>
                <c:pt idx="863">
                  <c:v>0.96957727544756278</c:v>
                </c:pt>
                <c:pt idx="864">
                  <c:v>0.97027673684297189</c:v>
                </c:pt>
                <c:pt idx="865">
                  <c:v>0.97097619823838099</c:v>
                </c:pt>
                <c:pt idx="866">
                  <c:v>0.9716756596337901</c:v>
                </c:pt>
                <c:pt idx="867">
                  <c:v>0.97237512102919921</c:v>
                </c:pt>
                <c:pt idx="868">
                  <c:v>0.97307458242460831</c:v>
                </c:pt>
                <c:pt idx="869">
                  <c:v>0.97377404382001742</c:v>
                </c:pt>
                <c:pt idx="870">
                  <c:v>0.97447350521542653</c:v>
                </c:pt>
                <c:pt idx="871">
                  <c:v>0.97517296661083563</c:v>
                </c:pt>
                <c:pt idx="872">
                  <c:v>0.97587242800624474</c:v>
                </c:pt>
                <c:pt idx="873">
                  <c:v>0.97657188940165385</c:v>
                </c:pt>
                <c:pt idx="874">
                  <c:v>0.97727135079706295</c:v>
                </c:pt>
                <c:pt idx="875">
                  <c:v>0.97797081219247206</c:v>
                </c:pt>
                <c:pt idx="876">
                  <c:v>0.97867027358788117</c:v>
                </c:pt>
                <c:pt idx="877">
                  <c:v>0.97936973498329027</c:v>
                </c:pt>
                <c:pt idx="878">
                  <c:v>0.98006919637869938</c:v>
                </c:pt>
                <c:pt idx="879">
                  <c:v>0.98076865777410849</c:v>
                </c:pt>
                <c:pt idx="880">
                  <c:v>0.98146811916951759</c:v>
                </c:pt>
                <c:pt idx="881">
                  <c:v>0.9821675805649267</c:v>
                </c:pt>
                <c:pt idx="882">
                  <c:v>0.98286704196033581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293.67637830943738</c:v>
                </c:pt>
                <c:pt idx="2">
                  <c:v>439.63772647890221</c:v>
                </c:pt>
                <c:pt idx="3">
                  <c:v>537.83513819427014</c:v>
                </c:pt>
                <c:pt idx="4">
                  <c:v>606.92927400562837</c:v>
                </c:pt>
                <c:pt idx="5">
                  <c:v>656.68084494881475</c:v>
                </c:pt>
                <c:pt idx="6">
                  <c:v>693.0379936970678</c:v>
                </c:pt>
                <c:pt idx="7">
                  <c:v>719.8959029880391</c:v>
                </c:pt>
                <c:pt idx="8">
                  <c:v>739.91260267461882</c:v>
                </c:pt>
                <c:pt idx="9">
                  <c:v>754.94982736546604</c:v>
                </c:pt>
                <c:pt idx="10">
                  <c:v>766.33472168993774</c:v>
                </c:pt>
                <c:pt idx="11">
                  <c:v>775.02517025921554</c:v>
                </c:pt>
                <c:pt idx="12">
                  <c:v>781.71884541543488</c:v>
                </c:pt>
                <c:pt idx="13">
                  <c:v>786.92738066886227</c:v>
                </c:pt>
                <c:pt idx="14">
                  <c:v>791.02796818266984</c:v>
                </c:pt>
                <c:pt idx="15">
                  <c:v>794.29985443051191</c:v>
                </c:pt>
                <c:pt idx="16">
                  <c:v>796.95047991332217</c:v>
                </c:pt>
                <c:pt idx="17">
                  <c:v>799.13438176791078</c:v>
                </c:pt>
                <c:pt idx="18">
                  <c:v>800.96696484319546</c:v>
                </c:pt>
                <c:pt idx="19">
                  <c:v>802.53459311976781</c:v>
                </c:pt>
                <c:pt idx="20">
                  <c:v>803.90201934976199</c:v>
                </c:pt>
                <c:pt idx="21">
                  <c:v>805.11787587738559</c:v>
                </c:pt>
                <c:pt idx="22">
                  <c:v>806.21874544106663</c:v>
                </c:pt>
                <c:pt idx="23">
                  <c:v>807.23218728506708</c:v>
                </c:pt>
                <c:pt idx="24">
                  <c:v>808.1789918874066</c:v>
                </c:pt>
                <c:pt idx="25">
                  <c:v>809.07486436023953</c:v>
                </c:pt>
                <c:pt idx="26">
                  <c:v>809.93168359075469</c:v>
                </c:pt>
                <c:pt idx="27">
                  <c:v>810.75844561855422</c:v>
                </c:pt>
                <c:pt idx="28">
                  <c:v>811.56197152888012</c:v>
                </c:pt>
                <c:pt idx="29">
                  <c:v>812.34743941359704</c:v>
                </c:pt>
                <c:pt idx="30">
                  <c:v>813.11878467619556</c:v>
                </c:pt>
                <c:pt idx="31">
                  <c:v>813.8790016618392</c:v>
                </c:pt>
                <c:pt idx="32">
                  <c:v>814.63037122611502</c:v>
                </c:pt>
                <c:pt idx="33">
                  <c:v>815.37463263923212</c:v>
                </c:pt>
                <c:pt idx="34">
                  <c:v>816.11311359929289</c:v>
                </c:pt>
                <c:pt idx="35">
                  <c:v>816.84682867906395</c:v>
                </c:pt>
                <c:pt idx="36">
                  <c:v>817.57655395660061</c:v>
                </c:pt>
                <c:pt idx="37">
                  <c:v>818.30288365749732</c:v>
                </c:pt>
                <c:pt idx="38">
                  <c:v>819.02627319135649</c:v>
                </c:pt>
                <c:pt idx="39">
                  <c:v>819.74707188898333</c:v>
                </c:pt>
                <c:pt idx="40">
                  <c:v>820.46554793093196</c:v>
                </c:pt>
                <c:pt idx="41">
                  <c:v>821.18190735260487</c:v>
                </c:pt>
                <c:pt idx="42">
                  <c:v>821.89630854681195</c:v>
                </c:pt>
                <c:pt idx="43">
                  <c:v>822.60887334477889</c:v>
                </c:pt>
                <c:pt idx="44">
                  <c:v>823.31969548987649</c:v>
                </c:pt>
                <c:pt idx="45">
                  <c:v>824.02884712572961</c:v>
                </c:pt>
                <c:pt idx="46">
                  <c:v>824.73638376858912</c:v>
                </c:pt>
                <c:pt idx="47">
                  <c:v>825.44234812172658</c:v>
                </c:pt>
                <c:pt idx="48">
                  <c:v>826.14677300581047</c:v>
                </c:pt>
                <c:pt idx="49">
                  <c:v>826.84968361084293</c:v>
                </c:pt>
                <c:pt idx="50">
                  <c:v>827.5510992293855</c:v>
                </c:pt>
                <c:pt idx="51">
                  <c:v>828.25103459212676</c:v>
                </c:pt>
                <c:pt idx="52">
                  <c:v>828.94950089726603</c:v>
                </c:pt>
                <c:pt idx="53">
                  <c:v>829.64650660532936</c:v>
                </c:pt>
                <c:pt idx="54">
                  <c:v>830.34205805316765</c:v>
                </c:pt>
                <c:pt idx="55">
                  <c:v>831.03615992897005</c:v>
                </c:pt>
                <c:pt idx="56">
                  <c:v>831.72881563990336</c:v>
                </c:pt>
                <c:pt idx="57">
                  <c:v>832.42002759690604</c:v>
                </c:pt>
                <c:pt idx="58">
                  <c:v>833.1097974356253</c:v>
                </c:pt>
                <c:pt idx="59">
                  <c:v>833.79812618833182</c:v>
                </c:pt>
                <c:pt idx="60">
                  <c:v>834.48501441671976</c:v>
                </c:pt>
                <c:pt idx="61">
                  <c:v>835.17046231595225</c:v>
                </c:pt>
                <c:pt idx="62">
                  <c:v>835.85446979551864</c:v>
                </c:pt>
                <c:pt idx="63">
                  <c:v>836.53703654167259</c:v>
                </c:pt>
                <c:pt idx="64">
                  <c:v>837.2181620670201</c:v>
                </c:pt>
                <c:pt idx="65">
                  <c:v>837.89784574852172</c:v>
                </c:pt>
                <c:pt idx="66">
                  <c:v>838.57608685767968</c:v>
                </c:pt>
                <c:pt idx="67">
                  <c:v>839.25288458366458</c:v>
                </c:pt>
                <c:pt idx="68">
                  <c:v>839.92823805180137</c:v>
                </c:pt>
                <c:pt idx="69">
                  <c:v>840.60214633807061</c:v>
                </c:pt>
                <c:pt idx="70">
                  <c:v>841.27460847998373</c:v>
                </c:pt>
                <c:pt idx="71">
                  <c:v>841.94562348594957</c:v>
                </c:pt>
                <c:pt idx="72">
                  <c:v>842.61519034170988</c:v>
                </c:pt>
                <c:pt idx="73">
                  <c:v>843.28330801604932</c:v>
                </c:pt>
                <c:pt idx="74">
                  <c:v>843.94997546513207</c:v>
                </c:pt>
                <c:pt idx="75">
                  <c:v>844.6151916358624</c:v>
                </c:pt>
                <c:pt idx="76">
                  <c:v>845.27895546825494</c:v>
                </c:pt>
                <c:pt idx="77">
                  <c:v>845.94126589803886</c:v>
                </c:pt>
                <c:pt idx="78">
                  <c:v>846.60212185784917</c:v>
                </c:pt>
                <c:pt idx="79">
                  <c:v>847.26152227876253</c:v>
                </c:pt>
                <c:pt idx="80">
                  <c:v>847.919466091441</c:v>
                </c:pt>
                <c:pt idx="81">
                  <c:v>848.57595222665555</c:v>
                </c:pt>
                <c:pt idx="82">
                  <c:v>849.23097961609369</c:v>
                </c:pt>
                <c:pt idx="83">
                  <c:v>849.88454719303184</c:v>
                </c:pt>
                <c:pt idx="84">
                  <c:v>850.53665389224363</c:v>
                </c:pt>
                <c:pt idx="85">
                  <c:v>851.18729865092723</c:v>
                </c:pt>
                <c:pt idx="86">
                  <c:v>851.83648040854666</c:v>
                </c:pt>
                <c:pt idx="87">
                  <c:v>852.48419810724192</c:v>
                </c:pt>
                <c:pt idx="88">
                  <c:v>853.13045069169266</c:v>
                </c:pt>
                <c:pt idx="89">
                  <c:v>853.77523710972594</c:v>
                </c:pt>
                <c:pt idx="90">
                  <c:v>854.41855631185831</c:v>
                </c:pt>
                <c:pt idx="91">
                  <c:v>855.06040725188097</c:v>
                </c:pt>
                <c:pt idx="92">
                  <c:v>855.70078888656269</c:v>
                </c:pt>
                <c:pt idx="93">
                  <c:v>856.33970017584966</c:v>
                </c:pt>
                <c:pt idx="94">
                  <c:v>856.97714008286187</c:v>
                </c:pt>
                <c:pt idx="95">
                  <c:v>857.61310757387662</c:v>
                </c:pt>
                <c:pt idx="96">
                  <c:v>858.24760161855352</c:v>
                </c:pt>
                <c:pt idx="97">
                  <c:v>858.88062118965297</c:v>
                </c:pt>
                <c:pt idx="98">
                  <c:v>859.51216526322639</c:v>
                </c:pt>
                <c:pt idx="99">
                  <c:v>860.1422328186685</c:v>
                </c:pt>
                <c:pt idx="100">
                  <c:v>860.77082283848881</c:v>
                </c:pt>
                <c:pt idx="101">
                  <c:v>861.39793430862392</c:v>
                </c:pt>
                <c:pt idx="102">
                  <c:v>862.02356621818615</c:v>
                </c:pt>
                <c:pt idx="103">
                  <c:v>862.64771755950358</c:v>
                </c:pt>
                <c:pt idx="104">
                  <c:v>863.27038732838867</c:v>
                </c:pt>
                <c:pt idx="105">
                  <c:v>863.89157452370819</c:v>
                </c:pt>
                <c:pt idx="106">
                  <c:v>864.51127814766403</c:v>
                </c:pt>
                <c:pt idx="107">
                  <c:v>865.12949720567747</c:v>
                </c:pt>
                <c:pt idx="108">
                  <c:v>865.74623070652729</c:v>
                </c:pt>
                <c:pt idx="109">
                  <c:v>866.36147766218448</c:v>
                </c:pt>
                <c:pt idx="110">
                  <c:v>866.97523708775043</c:v>
                </c:pt>
                <c:pt idx="111">
                  <c:v>867.58750800174676</c:v>
                </c:pt>
                <c:pt idx="112">
                  <c:v>868.19828942577726</c:v>
                </c:pt>
                <c:pt idx="113">
                  <c:v>868.80758038476699</c:v>
                </c:pt>
                <c:pt idx="114">
                  <c:v>869.41537990686447</c:v>
                </c:pt>
                <c:pt idx="115">
                  <c:v>870.02168702333449</c:v>
                </c:pt>
                <c:pt idx="116">
                  <c:v>870.62650076872012</c:v>
                </c:pt>
                <c:pt idx="117">
                  <c:v>871.22982018083735</c:v>
                </c:pt>
                <c:pt idx="118">
                  <c:v>871.83164430045451</c:v>
                </c:pt>
                <c:pt idx="119">
                  <c:v>872.43197217182478</c:v>
                </c:pt>
                <c:pt idx="120">
                  <c:v>873.03080284227099</c:v>
                </c:pt>
                <c:pt idx="121">
                  <c:v>873.62813536216629</c:v>
                </c:pt>
                <c:pt idx="122">
                  <c:v>874.22396878521965</c:v>
                </c:pt>
                <c:pt idx="123">
                  <c:v>874.81830216824142</c:v>
                </c:pt>
                <c:pt idx="124">
                  <c:v>875.41113457125584</c:v>
                </c:pt>
                <c:pt idx="125">
                  <c:v>876.00246505728819</c:v>
                </c:pt>
                <c:pt idx="126">
                  <c:v>876.59229269270247</c:v>
                </c:pt>
                <c:pt idx="127">
                  <c:v>877.18061654693065</c:v>
                </c:pt>
                <c:pt idx="128">
                  <c:v>877.76743569238761</c:v>
                </c:pt>
                <c:pt idx="129">
                  <c:v>878.35274920490212</c:v>
                </c:pt>
                <c:pt idx="130">
                  <c:v>878.93655616321814</c:v>
                </c:pt>
                <c:pt idx="131">
                  <c:v>879.51885564924896</c:v>
                </c:pt>
                <c:pt idx="132">
                  <c:v>880.09964674799664</c:v>
                </c:pt>
                <c:pt idx="133">
                  <c:v>880.67892854767388</c:v>
                </c:pt>
                <c:pt idx="134">
                  <c:v>881.25670013943579</c:v>
                </c:pt>
                <c:pt idx="135">
                  <c:v>881.83296061769465</c:v>
                </c:pt>
                <c:pt idx="136">
                  <c:v>882.40770907980004</c:v>
                </c:pt>
                <c:pt idx="137">
                  <c:v>882.98094462625136</c:v>
                </c:pt>
                <c:pt idx="138">
                  <c:v>883.55266636062515</c:v>
                </c:pt>
                <c:pt idx="139">
                  <c:v>884.1228733895407</c:v>
                </c:pt>
                <c:pt idx="140">
                  <c:v>884.69156482276901</c:v>
                </c:pt>
                <c:pt idx="141">
                  <c:v>885.25873977301092</c:v>
                </c:pt>
                <c:pt idx="142">
                  <c:v>885.82439735610342</c:v>
                </c:pt>
                <c:pt idx="143">
                  <c:v>886.38853669089508</c:v>
                </c:pt>
                <c:pt idx="144">
                  <c:v>886.95115689934585</c:v>
                </c:pt>
                <c:pt idx="145">
                  <c:v>887.51225710627784</c:v>
                </c:pt>
                <c:pt idx="146">
                  <c:v>888.07183643974486</c:v>
                </c:pt>
                <c:pt idx="147">
                  <c:v>888.62989403076085</c:v>
                </c:pt>
                <c:pt idx="148">
                  <c:v>889.18642901329406</c:v>
                </c:pt>
                <c:pt idx="149">
                  <c:v>889.7414405243336</c:v>
                </c:pt>
                <c:pt idx="150">
                  <c:v>890.29492770395939</c:v>
                </c:pt>
                <c:pt idx="151">
                  <c:v>890.84688969523609</c:v>
                </c:pt>
                <c:pt idx="152">
                  <c:v>891.39732564412316</c:v>
                </c:pt>
                <c:pt idx="153">
                  <c:v>891.94623469964938</c:v>
                </c:pt>
                <c:pt idx="154">
                  <c:v>892.4936160139099</c:v>
                </c:pt>
                <c:pt idx="155">
                  <c:v>893.03946874178189</c:v>
                </c:pt>
                <c:pt idx="156">
                  <c:v>893.58379204130699</c:v>
                </c:pt>
                <c:pt idx="157">
                  <c:v>894.12658507334743</c:v>
                </c:pt>
                <c:pt idx="158">
                  <c:v>894.66784700183621</c:v>
                </c:pt>
                <c:pt idx="159">
                  <c:v>895.20757699362969</c:v>
                </c:pt>
                <c:pt idx="160">
                  <c:v>895.7457742185029</c:v>
                </c:pt>
                <c:pt idx="161">
                  <c:v>896.28243784928986</c:v>
                </c:pt>
                <c:pt idx="162">
                  <c:v>896.81756706166357</c:v>
                </c:pt>
                <c:pt idx="163">
                  <c:v>897.35116103419182</c:v>
                </c:pt>
                <c:pt idx="164">
                  <c:v>897.88321894849025</c:v>
                </c:pt>
                <c:pt idx="165">
                  <c:v>898.41373998905158</c:v>
                </c:pt>
                <c:pt idx="166">
                  <c:v>898.94272334333505</c:v>
                </c:pt>
                <c:pt idx="167">
                  <c:v>899.47016820160843</c:v>
                </c:pt>
                <c:pt idx="168">
                  <c:v>899.99607375715482</c:v>
                </c:pt>
                <c:pt idx="169">
                  <c:v>900.52043920611538</c:v>
                </c:pt>
                <c:pt idx="170">
                  <c:v>901.04326374754737</c:v>
                </c:pt>
                <c:pt idx="171">
                  <c:v>901.56454658342795</c:v>
                </c:pt>
                <c:pt idx="172">
                  <c:v>902.0842869186182</c:v>
                </c:pt>
                <c:pt idx="173">
                  <c:v>902.60248396075986</c:v>
                </c:pt>
                <c:pt idx="174">
                  <c:v>903.11913692056146</c:v>
                </c:pt>
                <c:pt idx="175">
                  <c:v>903.63424501143925</c:v>
                </c:pt>
                <c:pt idx="176">
                  <c:v>904.14780744983352</c:v>
                </c:pt>
                <c:pt idx="177">
                  <c:v>904.65982345491636</c:v>
                </c:pt>
                <c:pt idx="178">
                  <c:v>905.17029224879525</c:v>
                </c:pt>
                <c:pt idx="179">
                  <c:v>905.67921305638367</c:v>
                </c:pt>
                <c:pt idx="180">
                  <c:v>906.18658510552234</c:v>
                </c:pt>
                <c:pt idx="181">
                  <c:v>906.69240762685752</c:v>
                </c:pt>
                <c:pt idx="182">
                  <c:v>907.19667985383057</c:v>
                </c:pt>
                <c:pt idx="183">
                  <c:v>907.69940102281885</c:v>
                </c:pt>
                <c:pt idx="184">
                  <c:v>908.2005703729875</c:v>
                </c:pt>
                <c:pt idx="185">
                  <c:v>908.70018714628247</c:v>
                </c:pt>
                <c:pt idx="186">
                  <c:v>909.19825058752076</c:v>
                </c:pt>
                <c:pt idx="187">
                  <c:v>909.69475994435402</c:v>
                </c:pt>
                <c:pt idx="188">
                  <c:v>910.18971446721127</c:v>
                </c:pt>
                <c:pt idx="189">
                  <c:v>910.68311340935975</c:v>
                </c:pt>
                <c:pt idx="190">
                  <c:v>911.17495602682379</c:v>
                </c:pt>
                <c:pt idx="191">
                  <c:v>911.66524157846698</c:v>
                </c:pt>
                <c:pt idx="192">
                  <c:v>912.15396932601323</c:v>
                </c:pt>
                <c:pt idx="193">
                  <c:v>912.64113853379899</c:v>
                </c:pt>
                <c:pt idx="194">
                  <c:v>913.12674846911591</c:v>
                </c:pt>
                <c:pt idx="195">
                  <c:v>913.61079840200534</c:v>
                </c:pt>
                <c:pt idx="196">
                  <c:v>914.09328760513961</c:v>
                </c:pt>
                <c:pt idx="197">
                  <c:v>914.57421535422134</c:v>
                </c:pt>
                <c:pt idx="198">
                  <c:v>915.05358092752442</c:v>
                </c:pt>
                <c:pt idx="199">
                  <c:v>915.53138360606442</c:v>
                </c:pt>
                <c:pt idx="200">
                  <c:v>916.00762267378082</c:v>
                </c:pt>
                <c:pt idx="201">
                  <c:v>916.48229741729699</c:v>
                </c:pt>
                <c:pt idx="202">
                  <c:v>916.95540712589013</c:v>
                </c:pt>
                <c:pt idx="203">
                  <c:v>917.42695109175008</c:v>
                </c:pt>
                <c:pt idx="204">
                  <c:v>917.89692860963805</c:v>
                </c:pt>
                <c:pt idx="205">
                  <c:v>918.36533897722325</c:v>
                </c:pt>
                <c:pt idx="206">
                  <c:v>918.83218149472441</c:v>
                </c:pt>
                <c:pt idx="207">
                  <c:v>919.29745546528466</c:v>
                </c:pt>
                <c:pt idx="208">
                  <c:v>919.76116019460665</c:v>
                </c:pt>
                <c:pt idx="209">
                  <c:v>920.22329499121452</c:v>
                </c:pt>
                <c:pt idx="210">
                  <c:v>920.68385916626687</c:v>
                </c:pt>
                <c:pt idx="211">
                  <c:v>921.14285203368445</c:v>
                </c:pt>
                <c:pt idx="212">
                  <c:v>921.60027291017457</c:v>
                </c:pt>
                <c:pt idx="213">
                  <c:v>922.05612111497612</c:v>
                </c:pt>
                <c:pt idx="214">
                  <c:v>922.51039597015051</c:v>
                </c:pt>
                <c:pt idx="215">
                  <c:v>922.96309680037825</c:v>
                </c:pt>
                <c:pt idx="216">
                  <c:v>923.41422293311859</c:v>
                </c:pt>
                <c:pt idx="217">
                  <c:v>923.86377369846787</c:v>
                </c:pt>
                <c:pt idx="218">
                  <c:v>924.3117484291472</c:v>
                </c:pt>
                <c:pt idx="219">
                  <c:v>924.75814646072956</c:v>
                </c:pt>
                <c:pt idx="220">
                  <c:v>925.20296713123594</c:v>
                </c:pt>
                <c:pt idx="221">
                  <c:v>925.64620978149196</c:v>
                </c:pt>
                <c:pt idx="222">
                  <c:v>926.08787375501345</c:v>
                </c:pt>
                <c:pt idx="223">
                  <c:v>926.52795839793168</c:v>
                </c:pt>
                <c:pt idx="224">
                  <c:v>926.96646305897229</c:v>
                </c:pt>
                <c:pt idx="225">
                  <c:v>927.40338708958791</c:v>
                </c:pt>
                <c:pt idx="226">
                  <c:v>927.83872984397215</c:v>
                </c:pt>
                <c:pt idx="227">
                  <c:v>928.27249067875243</c:v>
                </c:pt>
                <c:pt idx="228">
                  <c:v>928.70466895334437</c:v>
                </c:pt>
                <c:pt idx="229">
                  <c:v>929.13526402981176</c:v>
                </c:pt>
                <c:pt idx="230">
                  <c:v>929.56427527277879</c:v>
                </c:pt>
                <c:pt idx="231">
                  <c:v>929.99170204953305</c:v>
                </c:pt>
                <c:pt idx="232">
                  <c:v>930.41754373000538</c:v>
                </c:pt>
                <c:pt idx="233">
                  <c:v>930.8417996867131</c:v>
                </c:pt>
                <c:pt idx="234">
                  <c:v>931.26446929483984</c:v>
                </c:pt>
                <c:pt idx="235">
                  <c:v>931.68555193212057</c:v>
                </c:pt>
                <c:pt idx="236">
                  <c:v>932.10504697898818</c:v>
                </c:pt>
                <c:pt idx="237">
                  <c:v>932.52295381840986</c:v>
                </c:pt>
                <c:pt idx="238">
                  <c:v>932.93927183600908</c:v>
                </c:pt>
                <c:pt idx="239">
                  <c:v>933.35400041992807</c:v>
                </c:pt>
                <c:pt idx="240">
                  <c:v>933.76713896101887</c:v>
                </c:pt>
                <c:pt idx="241">
                  <c:v>934.17868685263852</c:v>
                </c:pt>
                <c:pt idx="242">
                  <c:v>934.58864349079556</c:v>
                </c:pt>
                <c:pt idx="243">
                  <c:v>934.99700827403046</c:v>
                </c:pt>
                <c:pt idx="244">
                  <c:v>935.40378060352862</c:v>
                </c:pt>
                <c:pt idx="245">
                  <c:v>935.80895988297198</c:v>
                </c:pt>
                <c:pt idx="246">
                  <c:v>936.21254551868356</c:v>
                </c:pt>
                <c:pt idx="247">
                  <c:v>936.6145369195134</c:v>
                </c:pt>
                <c:pt idx="248">
                  <c:v>937.01493349695431</c:v>
                </c:pt>
                <c:pt idx="249">
                  <c:v>937.41373466497305</c:v>
                </c:pt>
                <c:pt idx="250">
                  <c:v>937.81093984012273</c:v>
                </c:pt>
                <c:pt idx="251">
                  <c:v>938.20654844158139</c:v>
                </c:pt>
                <c:pt idx="252">
                  <c:v>938.60055989095645</c:v>
                </c:pt>
                <c:pt idx="253">
                  <c:v>938.9929736125481</c:v>
                </c:pt>
                <c:pt idx="254">
                  <c:v>939.38378903311013</c:v>
                </c:pt>
                <c:pt idx="255">
                  <c:v>939.77300558194702</c:v>
                </c:pt>
                <c:pt idx="256">
                  <c:v>940.16062269097404</c:v>
                </c:pt>
                <c:pt idx="257">
                  <c:v>940.54663979451493</c:v>
                </c:pt>
                <c:pt idx="258">
                  <c:v>940.93105632956713</c:v>
                </c:pt>
                <c:pt idx="259">
                  <c:v>941.31387173553253</c:v>
                </c:pt>
                <c:pt idx="260">
                  <c:v>941.69508545445206</c:v>
                </c:pt>
                <c:pt idx="261">
                  <c:v>942.07469693079258</c:v>
                </c:pt>
                <c:pt idx="262">
                  <c:v>942.45270561164557</c:v>
                </c:pt>
                <c:pt idx="263">
                  <c:v>942.82911094650865</c:v>
                </c:pt>
                <c:pt idx="264">
                  <c:v>943.2039123874448</c:v>
                </c:pt>
                <c:pt idx="265">
                  <c:v>943.57710938907576</c:v>
                </c:pt>
                <c:pt idx="266">
                  <c:v>943.94870140846172</c:v>
                </c:pt>
                <c:pt idx="267">
                  <c:v>944.31868790518172</c:v>
                </c:pt>
                <c:pt idx="268">
                  <c:v>944.68706834131331</c:v>
                </c:pt>
                <c:pt idx="269">
                  <c:v>945.05384218145525</c:v>
                </c:pt>
                <c:pt idx="270">
                  <c:v>945.4190088927038</c:v>
                </c:pt>
                <c:pt idx="271">
                  <c:v>945.78256794457161</c:v>
                </c:pt>
                <c:pt idx="272">
                  <c:v>946.14451880919569</c:v>
                </c:pt>
                <c:pt idx="273">
                  <c:v>946.50486096104578</c:v>
                </c:pt>
                <c:pt idx="274">
                  <c:v>946.86359387719097</c:v>
                </c:pt>
                <c:pt idx="275">
                  <c:v>947.22071703711151</c:v>
                </c:pt>
                <c:pt idx="276">
                  <c:v>947.57622992283018</c:v>
                </c:pt>
                <c:pt idx="277">
                  <c:v>947.93013201874476</c:v>
                </c:pt>
                <c:pt idx="278">
                  <c:v>948.28242281182838</c:v>
                </c:pt>
                <c:pt idx="279">
                  <c:v>948.63310179139546</c:v>
                </c:pt>
                <c:pt idx="280">
                  <c:v>948.98216844939179</c:v>
                </c:pt>
                <c:pt idx="281">
                  <c:v>949.32962228005806</c:v>
                </c:pt>
                <c:pt idx="282">
                  <c:v>949.67546278019643</c:v>
                </c:pt>
                <c:pt idx="283">
                  <c:v>950.01968944901296</c:v>
                </c:pt>
                <c:pt idx="284">
                  <c:v>950.3623017882469</c:v>
                </c:pt>
                <c:pt idx="285">
                  <c:v>950.70329930192429</c:v>
                </c:pt>
                <c:pt idx="286">
                  <c:v>951.04268149671384</c:v>
                </c:pt>
                <c:pt idx="287">
                  <c:v>951.38044788154377</c:v>
                </c:pt>
                <c:pt idx="288">
                  <c:v>951.71659796792608</c:v>
                </c:pt>
                <c:pt idx="289">
                  <c:v>952.05113126975925</c:v>
                </c:pt>
                <c:pt idx="290">
                  <c:v>952.38404730332138</c:v>
                </c:pt>
                <c:pt idx="291">
                  <c:v>952.71534558742553</c:v>
                </c:pt>
                <c:pt idx="292">
                  <c:v>953.04502564322001</c:v>
                </c:pt>
                <c:pt idx="293">
                  <c:v>953.37308699434243</c:v>
                </c:pt>
                <c:pt idx="294">
                  <c:v>953.69952916678812</c:v>
                </c:pt>
                <c:pt idx="295">
                  <c:v>954.02435168907562</c:v>
                </c:pt>
                <c:pt idx="296">
                  <c:v>954.34755409203058</c:v>
                </c:pt>
                <c:pt idx="297">
                  <c:v>954.66913590899344</c:v>
                </c:pt>
                <c:pt idx="298">
                  <c:v>954.98909667560281</c:v>
                </c:pt>
                <c:pt idx="299">
                  <c:v>955.30743593001318</c:v>
                </c:pt>
                <c:pt idx="300">
                  <c:v>955.62415321273329</c:v>
                </c:pt>
                <c:pt idx="301">
                  <c:v>955.93924806665689</c:v>
                </c:pt>
                <c:pt idx="302">
                  <c:v>956.25272003718351</c:v>
                </c:pt>
                <c:pt idx="303">
                  <c:v>956.56456867197141</c:v>
                </c:pt>
                <c:pt idx="304">
                  <c:v>956.87479352114053</c:v>
                </c:pt>
                <c:pt idx="305">
                  <c:v>957.1833941372123</c:v>
                </c:pt>
                <c:pt idx="306">
                  <c:v>957.49037007514096</c:v>
                </c:pt>
                <c:pt idx="307">
                  <c:v>957.79572089216185</c:v>
                </c:pt>
                <c:pt idx="308">
                  <c:v>958.099446147967</c:v>
                </c:pt>
                <c:pt idx="309">
                  <c:v>958.4015454046222</c:v>
                </c:pt>
                <c:pt idx="310">
                  <c:v>958.70201822656963</c:v>
                </c:pt>
                <c:pt idx="311">
                  <c:v>959.00086418061892</c:v>
                </c:pt>
                <c:pt idx="312">
                  <c:v>959.29808283599812</c:v>
                </c:pt>
                <c:pt idx="313">
                  <c:v>959.59367376423415</c:v>
                </c:pt>
                <c:pt idx="314">
                  <c:v>959.88763653933268</c:v>
                </c:pt>
                <c:pt idx="315">
                  <c:v>960.17997073751849</c:v>
                </c:pt>
                <c:pt idx="316">
                  <c:v>960.47067593752547</c:v>
                </c:pt>
                <c:pt idx="317">
                  <c:v>960.75975172038704</c:v>
                </c:pt>
                <c:pt idx="318">
                  <c:v>961.04719766948858</c:v>
                </c:pt>
                <c:pt idx="319">
                  <c:v>961.333013370598</c:v>
                </c:pt>
                <c:pt idx="320">
                  <c:v>961.61719841182958</c:v>
                </c:pt>
                <c:pt idx="321">
                  <c:v>961.89975238365992</c:v>
                </c:pt>
                <c:pt idx="322">
                  <c:v>962.18067487888607</c:v>
                </c:pt>
                <c:pt idx="323">
                  <c:v>962.45996549271706</c:v>
                </c:pt>
                <c:pt idx="324">
                  <c:v>962.7376238226434</c:v>
                </c:pt>
                <c:pt idx="325">
                  <c:v>963.01364946852243</c:v>
                </c:pt>
                <c:pt idx="326">
                  <c:v>963.28804203256925</c:v>
                </c:pt>
                <c:pt idx="327">
                  <c:v>963.56080111935853</c:v>
                </c:pt>
                <c:pt idx="328">
                  <c:v>963.83192633570286</c:v>
                </c:pt>
                <c:pt idx="329">
                  <c:v>964.10141729088252</c:v>
                </c:pt>
                <c:pt idx="330">
                  <c:v>964.36927359640379</c:v>
                </c:pt>
                <c:pt idx="331">
                  <c:v>964.63549486619615</c:v>
                </c:pt>
                <c:pt idx="332">
                  <c:v>964.90008071644286</c:v>
                </c:pt>
                <c:pt idx="333">
                  <c:v>965.16303076569079</c:v>
                </c:pt>
                <c:pt idx="334">
                  <c:v>965.42434463479765</c:v>
                </c:pt>
                <c:pt idx="335">
                  <c:v>965.68402194695238</c:v>
                </c:pt>
                <c:pt idx="336">
                  <c:v>965.94206232767419</c:v>
                </c:pt>
                <c:pt idx="337">
                  <c:v>966.19846540473043</c:v>
                </c:pt>
                <c:pt idx="338">
                  <c:v>966.45323080832964</c:v>
                </c:pt>
                <c:pt idx="339">
                  <c:v>966.70635817089988</c:v>
                </c:pt>
                <c:pt idx="340">
                  <c:v>966.95784712722639</c:v>
                </c:pt>
                <c:pt idx="341">
                  <c:v>967.20769731432915</c:v>
                </c:pt>
                <c:pt idx="342">
                  <c:v>967.45590837165207</c:v>
                </c:pt>
                <c:pt idx="343">
                  <c:v>967.70247994086196</c:v>
                </c:pt>
                <c:pt idx="344">
                  <c:v>967.94741166596657</c:v>
                </c:pt>
                <c:pt idx="345">
                  <c:v>968.19070319321145</c:v>
                </c:pt>
                <c:pt idx="346">
                  <c:v>968.43235417124129</c:v>
                </c:pt>
                <c:pt idx="347">
                  <c:v>968.67236425092904</c:v>
                </c:pt>
                <c:pt idx="348">
                  <c:v>968.91073308546436</c:v>
                </c:pt>
                <c:pt idx="349">
                  <c:v>969.14746033034385</c:v>
                </c:pt>
                <c:pt idx="350">
                  <c:v>969.38254564334761</c:v>
                </c:pt>
                <c:pt idx="351">
                  <c:v>969.61598868448198</c:v>
                </c:pt>
                <c:pt idx="352">
                  <c:v>969.8477891161516</c:v>
                </c:pt>
                <c:pt idx="353">
                  <c:v>970.07794660298123</c:v>
                </c:pt>
                <c:pt idx="354">
                  <c:v>970.3064608118857</c:v>
                </c:pt>
                <c:pt idx="355">
                  <c:v>970.53333141207781</c:v>
                </c:pt>
                <c:pt idx="356">
                  <c:v>970.75855807504013</c:v>
                </c:pt>
                <c:pt idx="357">
                  <c:v>970.98214047454326</c:v>
                </c:pt>
                <c:pt idx="358">
                  <c:v>971.20407828660461</c:v>
                </c:pt>
                <c:pt idx="359">
                  <c:v>971.42437118956411</c:v>
                </c:pt>
                <c:pt idx="360">
                  <c:v>971.64301886399608</c:v>
                </c:pt>
                <c:pt idx="361">
                  <c:v>971.86002099279051</c:v>
                </c:pt>
                <c:pt idx="362">
                  <c:v>972.07537726101486</c:v>
                </c:pt>
                <c:pt idx="363">
                  <c:v>972.28908735613948</c:v>
                </c:pt>
                <c:pt idx="364">
                  <c:v>972.50115096776358</c:v>
                </c:pt>
                <c:pt idx="365">
                  <c:v>972.71156778786326</c:v>
                </c:pt>
                <c:pt idx="366">
                  <c:v>972.92033751059921</c:v>
                </c:pt>
                <c:pt idx="367">
                  <c:v>973.12745983246589</c:v>
                </c:pt>
                <c:pt idx="368">
                  <c:v>973.33293445211757</c:v>
                </c:pt>
                <c:pt idx="369">
                  <c:v>973.53676107056015</c:v>
                </c:pt>
                <c:pt idx="370">
                  <c:v>973.73893939104971</c:v>
                </c:pt>
                <c:pt idx="371">
                  <c:v>973.9394691189832</c:v>
                </c:pt>
                <c:pt idx="372">
                  <c:v>974.138349962147</c:v>
                </c:pt>
                <c:pt idx="373">
                  <c:v>974.33558163053374</c:v>
                </c:pt>
                <c:pt idx="374">
                  <c:v>974.53116383633005</c:v>
                </c:pt>
                <c:pt idx="375">
                  <c:v>974.72509629406113</c:v>
                </c:pt>
                <c:pt idx="376">
                  <c:v>974.91737872047838</c:v>
                </c:pt>
                <c:pt idx="377">
                  <c:v>975.1080108344695</c:v>
                </c:pt>
                <c:pt idx="378">
                  <c:v>975.29699235731505</c:v>
                </c:pt>
                <c:pt idx="379">
                  <c:v>975.48432301245964</c:v>
                </c:pt>
                <c:pt idx="380">
                  <c:v>975.67000252559865</c:v>
                </c:pt>
                <c:pt idx="381">
                  <c:v>975.85403062465218</c:v>
                </c:pt>
                <c:pt idx="382">
                  <c:v>976.03640703982592</c:v>
                </c:pt>
                <c:pt idx="383">
                  <c:v>976.21713150351013</c:v>
                </c:pt>
                <c:pt idx="384">
                  <c:v>976.39620375036759</c:v>
                </c:pt>
                <c:pt idx="385">
                  <c:v>976.57362351725612</c:v>
                </c:pt>
                <c:pt idx="386">
                  <c:v>976.74939054328286</c:v>
                </c:pt>
                <c:pt idx="387">
                  <c:v>976.92350456979045</c:v>
                </c:pt>
                <c:pt idx="388">
                  <c:v>977.0959653403537</c:v>
                </c:pt>
                <c:pt idx="389">
                  <c:v>977.26677260076815</c:v>
                </c:pt>
                <c:pt idx="390">
                  <c:v>977.43592609906852</c:v>
                </c:pt>
                <c:pt idx="391">
                  <c:v>977.60342558546358</c:v>
                </c:pt>
                <c:pt idx="392">
                  <c:v>977.76927081243605</c:v>
                </c:pt>
                <c:pt idx="393">
                  <c:v>977.93346153467996</c:v>
                </c:pt>
                <c:pt idx="394">
                  <c:v>978.09599750909342</c:v>
                </c:pt>
                <c:pt idx="395">
                  <c:v>978.25687849483245</c:v>
                </c:pt>
                <c:pt idx="396">
                  <c:v>978.41610425323438</c:v>
                </c:pt>
                <c:pt idx="397">
                  <c:v>978.5736745478265</c:v>
                </c:pt>
                <c:pt idx="398">
                  <c:v>978.72958914444951</c:v>
                </c:pt>
                <c:pt idx="399">
                  <c:v>978.88384781106413</c:v>
                </c:pt>
                <c:pt idx="400">
                  <c:v>979.03645031787221</c:v>
                </c:pt>
                <c:pt idx="401">
                  <c:v>979.18739643729009</c:v>
                </c:pt>
                <c:pt idx="402">
                  <c:v>979.33668594395465</c:v>
                </c:pt>
                <c:pt idx="403">
                  <c:v>979.48431861471204</c:v>
                </c:pt>
                <c:pt idx="404">
                  <c:v>979.63029422859825</c:v>
                </c:pt>
                <c:pt idx="405">
                  <c:v>979.7746125668375</c:v>
                </c:pt>
                <c:pt idx="406">
                  <c:v>979.91727341294666</c:v>
                </c:pt>
                <c:pt idx="407">
                  <c:v>980.05827655253665</c:v>
                </c:pt>
                <c:pt idx="408">
                  <c:v>980.19762177350174</c:v>
                </c:pt>
                <c:pt idx="409">
                  <c:v>980.33530886589347</c:v>
                </c:pt>
                <c:pt idx="410">
                  <c:v>980.4713376219886</c:v>
                </c:pt>
                <c:pt idx="411">
                  <c:v>980.60570783625542</c:v>
                </c:pt>
                <c:pt idx="412">
                  <c:v>980.73841930536082</c:v>
                </c:pt>
                <c:pt idx="413">
                  <c:v>980.86947182815857</c:v>
                </c:pt>
                <c:pt idx="414">
                  <c:v>980.99886520572625</c:v>
                </c:pt>
                <c:pt idx="415">
                  <c:v>981.12659924131299</c:v>
                </c:pt>
                <c:pt idx="416">
                  <c:v>981.25267374038651</c:v>
                </c:pt>
                <c:pt idx="417">
                  <c:v>981.37708851056402</c:v>
                </c:pt>
                <c:pt idx="418">
                  <c:v>981.49984336172838</c:v>
                </c:pt>
                <c:pt idx="419">
                  <c:v>981.62093810585986</c:v>
                </c:pt>
                <c:pt idx="420">
                  <c:v>981.74037255721521</c:v>
                </c:pt>
                <c:pt idx="421">
                  <c:v>981.85814653218642</c:v>
                </c:pt>
                <c:pt idx="422">
                  <c:v>981.97425984936763</c:v>
                </c:pt>
                <c:pt idx="423">
                  <c:v>982.08871232957745</c:v>
                </c:pt>
                <c:pt idx="424">
                  <c:v>982.20150379578047</c:v>
                </c:pt>
                <c:pt idx="425">
                  <c:v>982.31263407313315</c:v>
                </c:pt>
                <c:pt idx="426">
                  <c:v>982.42210298897703</c:v>
                </c:pt>
                <c:pt idx="427">
                  <c:v>982.52991037284505</c:v>
                </c:pt>
                <c:pt idx="428">
                  <c:v>982.63605605644557</c:v>
                </c:pt>
                <c:pt idx="429">
                  <c:v>982.74053987369098</c:v>
                </c:pt>
                <c:pt idx="430">
                  <c:v>982.843361660651</c:v>
                </c:pt>
                <c:pt idx="431">
                  <c:v>982.9445212555687</c:v>
                </c:pt>
                <c:pt idx="432">
                  <c:v>983.04401849890701</c:v>
                </c:pt>
                <c:pt idx="433">
                  <c:v>983.14185323326728</c:v>
                </c:pt>
                <c:pt idx="434">
                  <c:v>983.23802530345449</c:v>
                </c:pt>
                <c:pt idx="435">
                  <c:v>983.33253455644251</c:v>
                </c:pt>
                <c:pt idx="436">
                  <c:v>983.42538084139437</c:v>
                </c:pt>
                <c:pt idx="437">
                  <c:v>983.51656400961792</c:v>
                </c:pt>
                <c:pt idx="438">
                  <c:v>983.60608391461676</c:v>
                </c:pt>
                <c:pt idx="439">
                  <c:v>983.69394041207363</c:v>
                </c:pt>
                <c:pt idx="440">
                  <c:v>983.78013335984099</c:v>
                </c:pt>
                <c:pt idx="441">
                  <c:v>983.86466261795545</c:v>
                </c:pt>
                <c:pt idx="442">
                  <c:v>983.94752804858433</c:v>
                </c:pt>
                <c:pt idx="443">
                  <c:v>984.02872951611607</c:v>
                </c:pt>
                <c:pt idx="444">
                  <c:v>984.10826688709562</c:v>
                </c:pt>
                <c:pt idx="445">
                  <c:v>984.18614003024379</c:v>
                </c:pt>
                <c:pt idx="446">
                  <c:v>984.26234881641005</c:v>
                </c:pt>
                <c:pt idx="447">
                  <c:v>984.33689311866601</c:v>
                </c:pt>
                <c:pt idx="448">
                  <c:v>984.40977281222706</c:v>
                </c:pt>
                <c:pt idx="449">
                  <c:v>984.48098777448581</c:v>
                </c:pt>
                <c:pt idx="450">
                  <c:v>984.55053788498867</c:v>
                </c:pt>
                <c:pt idx="451">
                  <c:v>984.61842302544244</c:v>
                </c:pt>
                <c:pt idx="452">
                  <c:v>984.68464307977308</c:v>
                </c:pt>
                <c:pt idx="453">
                  <c:v>984.7491979340067</c:v>
                </c:pt>
                <c:pt idx="454">
                  <c:v>984.81208747637288</c:v>
                </c:pt>
                <c:pt idx="455">
                  <c:v>984.87331159726375</c:v>
                </c:pt>
                <c:pt idx="456">
                  <c:v>984.9328701892033</c:v>
                </c:pt>
                <c:pt idx="457">
                  <c:v>984.99076314693718</c:v>
                </c:pt>
                <c:pt idx="458">
                  <c:v>985.04699036730312</c:v>
                </c:pt>
                <c:pt idx="459">
                  <c:v>985.10155174938313</c:v>
                </c:pt>
                <c:pt idx="460">
                  <c:v>985.15444719433935</c:v>
                </c:pt>
                <c:pt idx="461">
                  <c:v>985.20567660554946</c:v>
                </c:pt>
                <c:pt idx="462">
                  <c:v>985.25523988856162</c:v>
                </c:pt>
                <c:pt idx="463">
                  <c:v>985.30313695103996</c:v>
                </c:pt>
                <c:pt idx="464">
                  <c:v>985.34936770282957</c:v>
                </c:pt>
                <c:pt idx="465">
                  <c:v>985.39393205594615</c:v>
                </c:pt>
                <c:pt idx="466">
                  <c:v>985.43682992454694</c:v>
                </c:pt>
                <c:pt idx="467">
                  <c:v>985.47806122496854</c:v>
                </c:pt>
                <c:pt idx="468">
                  <c:v>985.51762587569829</c:v>
                </c:pt>
                <c:pt idx="469">
                  <c:v>985.55552379738219</c:v>
                </c:pt>
                <c:pt idx="470">
                  <c:v>985.59175491280826</c:v>
                </c:pt>
                <c:pt idx="471">
                  <c:v>985.6263191469651</c:v>
                </c:pt>
                <c:pt idx="472">
                  <c:v>985.65921642694548</c:v>
                </c:pt>
                <c:pt idx="473">
                  <c:v>985.69044668204901</c:v>
                </c:pt>
                <c:pt idx="474">
                  <c:v>985.72000984370334</c:v>
                </c:pt>
                <c:pt idx="475">
                  <c:v>985.74790584550828</c:v>
                </c:pt>
                <c:pt idx="476">
                  <c:v>985.77413462320146</c:v>
                </c:pt>
                <c:pt idx="477">
                  <c:v>985.79869611469678</c:v>
                </c:pt>
                <c:pt idx="478">
                  <c:v>985.82159026006411</c:v>
                </c:pt>
                <c:pt idx="479">
                  <c:v>985.84281700151007</c:v>
                </c:pt>
                <c:pt idx="480">
                  <c:v>985.86237628343213</c:v>
                </c:pt>
                <c:pt idx="481">
                  <c:v>985.88026805233881</c:v>
                </c:pt>
                <c:pt idx="482">
                  <c:v>985.89649225692608</c:v>
                </c:pt>
                <c:pt idx="483">
                  <c:v>985.9110488480427</c:v>
                </c:pt>
                <c:pt idx="484">
                  <c:v>985.92393777868244</c:v>
                </c:pt>
                <c:pt idx="485">
                  <c:v>985.93515900400894</c:v>
                </c:pt>
                <c:pt idx="486">
                  <c:v>985.94471248130151</c:v>
                </c:pt>
                <c:pt idx="487">
                  <c:v>985.95259817006354</c:v>
                </c:pt>
                <c:pt idx="488">
                  <c:v>985.95881603189332</c:v>
                </c:pt>
                <c:pt idx="489">
                  <c:v>985.96336603056704</c:v>
                </c:pt>
                <c:pt idx="490">
                  <c:v>985.96624813202254</c:v>
                </c:pt>
                <c:pt idx="491">
                  <c:v>985.9674623043561</c:v>
                </c:pt>
                <c:pt idx="492">
                  <c:v>985.96700851776791</c:v>
                </c:pt>
                <c:pt idx="493">
                  <c:v>985.96488674470027</c:v>
                </c:pt>
                <c:pt idx="494">
                  <c:v>985.96109695966481</c:v>
                </c:pt>
                <c:pt idx="495">
                  <c:v>985.95563913937701</c:v>
                </c:pt>
                <c:pt idx="496">
                  <c:v>985.94851326270543</c:v>
                </c:pt>
                <c:pt idx="497">
                  <c:v>985.93971931065994</c:v>
                </c:pt>
                <c:pt idx="498">
                  <c:v>985.92925726640226</c:v>
                </c:pt>
                <c:pt idx="499">
                  <c:v>985.9171271152602</c:v>
                </c:pt>
                <c:pt idx="500">
                  <c:v>985.90332884472002</c:v>
                </c:pt>
                <c:pt idx="501">
                  <c:v>985.88786244440405</c:v>
                </c:pt>
                <c:pt idx="502">
                  <c:v>985.87072790610068</c:v>
                </c:pt>
                <c:pt idx="503">
                  <c:v>985.85192522377235</c:v>
                </c:pt>
                <c:pt idx="504">
                  <c:v>985.83145439349607</c:v>
                </c:pt>
                <c:pt idx="505">
                  <c:v>985.80931541353766</c:v>
                </c:pt>
                <c:pt idx="506">
                  <c:v>985.78550828430775</c:v>
                </c:pt>
                <c:pt idx="507">
                  <c:v>985.7600330083834</c:v>
                </c:pt>
                <c:pt idx="508">
                  <c:v>985.73288959047704</c:v>
                </c:pt>
                <c:pt idx="509">
                  <c:v>985.70407803746787</c:v>
                </c:pt>
                <c:pt idx="510">
                  <c:v>985.6735983583917</c:v>
                </c:pt>
                <c:pt idx="511">
                  <c:v>985.64145056443635</c:v>
                </c:pt>
                <c:pt idx="512">
                  <c:v>985.60763466897208</c:v>
                </c:pt>
                <c:pt idx="513">
                  <c:v>985.57215068748394</c:v>
                </c:pt>
                <c:pt idx="514">
                  <c:v>985.53499863764534</c:v>
                </c:pt>
                <c:pt idx="515">
                  <c:v>985.49617853927566</c:v>
                </c:pt>
                <c:pt idx="516">
                  <c:v>985.45569041433907</c:v>
                </c:pt>
                <c:pt idx="517">
                  <c:v>985.41353428700495</c:v>
                </c:pt>
                <c:pt idx="518">
                  <c:v>985.36971018354564</c:v>
                </c:pt>
                <c:pt idx="519">
                  <c:v>985.32421813241626</c:v>
                </c:pt>
                <c:pt idx="520">
                  <c:v>985.27705816423725</c:v>
                </c:pt>
                <c:pt idx="521">
                  <c:v>985.22823031177393</c:v>
                </c:pt>
                <c:pt idx="522">
                  <c:v>985.17773460998114</c:v>
                </c:pt>
                <c:pt idx="523">
                  <c:v>985.12557109592672</c:v>
                </c:pt>
                <c:pt idx="524">
                  <c:v>985.07173980888524</c:v>
                </c:pt>
                <c:pt idx="525">
                  <c:v>985.01624079024839</c:v>
                </c:pt>
                <c:pt idx="526">
                  <c:v>984.95907408360779</c:v>
                </c:pt>
                <c:pt idx="527">
                  <c:v>984.90023973469738</c:v>
                </c:pt>
                <c:pt idx="528">
                  <c:v>984.83973779141377</c:v>
                </c:pt>
                <c:pt idx="529">
                  <c:v>984.77756830382714</c:v>
                </c:pt>
                <c:pt idx="530">
                  <c:v>984.71373132416454</c:v>
                </c:pt>
                <c:pt idx="531">
                  <c:v>984.64822690679773</c:v>
                </c:pt>
                <c:pt idx="532">
                  <c:v>984.58105510830296</c:v>
                </c:pt>
                <c:pt idx="533">
                  <c:v>984.51221598737231</c:v>
                </c:pt>
                <c:pt idx="534">
                  <c:v>984.44170960492227</c:v>
                </c:pt>
                <c:pt idx="535">
                  <c:v>984.36953602396397</c:v>
                </c:pt>
                <c:pt idx="536">
                  <c:v>984.2956953097364</c:v>
                </c:pt>
                <c:pt idx="537">
                  <c:v>984.22018752962367</c:v>
                </c:pt>
                <c:pt idx="538">
                  <c:v>984.14301275315449</c:v>
                </c:pt>
                <c:pt idx="539">
                  <c:v>984.06417105207106</c:v>
                </c:pt>
                <c:pt idx="540">
                  <c:v>983.98366250023071</c:v>
                </c:pt>
                <c:pt idx="541">
                  <c:v>983.90148717369539</c:v>
                </c:pt>
                <c:pt idx="542">
                  <c:v>983.81764515069551</c:v>
                </c:pt>
                <c:pt idx="543">
                  <c:v>983.73213651163542</c:v>
                </c:pt>
                <c:pt idx="544">
                  <c:v>983.64496133905345</c:v>
                </c:pt>
                <c:pt idx="545">
                  <c:v>983.55611971769542</c:v>
                </c:pt>
                <c:pt idx="546">
                  <c:v>983.46561173448481</c:v>
                </c:pt>
                <c:pt idx="547">
                  <c:v>983.37343747847433</c:v>
                </c:pt>
                <c:pt idx="548">
                  <c:v>983.27959704094803</c:v>
                </c:pt>
                <c:pt idx="549">
                  <c:v>983.18409051531205</c:v>
                </c:pt>
                <c:pt idx="550">
                  <c:v>983.08691799718781</c:v>
                </c:pt>
                <c:pt idx="551">
                  <c:v>982.98807958434725</c:v>
                </c:pt>
                <c:pt idx="552">
                  <c:v>982.88757537674314</c:v>
                </c:pt>
                <c:pt idx="553">
                  <c:v>982.78540547651016</c:v>
                </c:pt>
                <c:pt idx="554">
                  <c:v>982.68156998796462</c:v>
                </c:pt>
                <c:pt idx="555">
                  <c:v>982.5760690176013</c:v>
                </c:pt>
                <c:pt idx="556">
                  <c:v>982.46890267406206</c:v>
                </c:pt>
                <c:pt idx="557">
                  <c:v>982.36007106823251</c:v>
                </c:pt>
                <c:pt idx="558">
                  <c:v>982.24957431313396</c:v>
                </c:pt>
                <c:pt idx="559">
                  <c:v>982.13741252397028</c:v>
                </c:pt>
                <c:pt idx="560">
                  <c:v>982.0235858181378</c:v>
                </c:pt>
                <c:pt idx="561">
                  <c:v>981.90809431523451</c:v>
                </c:pt>
                <c:pt idx="562">
                  <c:v>981.79093813701502</c:v>
                </c:pt>
                <c:pt idx="563">
                  <c:v>981.67211740742459</c:v>
                </c:pt>
                <c:pt idx="564">
                  <c:v>981.55163225261163</c:v>
                </c:pt>
                <c:pt idx="565">
                  <c:v>981.42948280089024</c:v>
                </c:pt>
                <c:pt idx="566">
                  <c:v>981.30566918278157</c:v>
                </c:pt>
                <c:pt idx="567">
                  <c:v>981.18019153098396</c:v>
                </c:pt>
                <c:pt idx="568">
                  <c:v>981.05304998038218</c:v>
                </c:pt>
                <c:pt idx="569">
                  <c:v>980.9242446680812</c:v>
                </c:pt>
                <c:pt idx="570">
                  <c:v>980.79377573333784</c:v>
                </c:pt>
                <c:pt idx="571">
                  <c:v>980.66164331764276</c:v>
                </c:pt>
                <c:pt idx="572">
                  <c:v>980.52784756463802</c:v>
                </c:pt>
                <c:pt idx="573">
                  <c:v>980.39238862020011</c:v>
                </c:pt>
                <c:pt idx="574">
                  <c:v>980.25526663236099</c:v>
                </c:pt>
                <c:pt idx="575">
                  <c:v>980.11648175140363</c:v>
                </c:pt>
                <c:pt idx="576">
                  <c:v>979.97603412975707</c:v>
                </c:pt>
                <c:pt idx="577">
                  <c:v>979.83392392208043</c:v>
                </c:pt>
                <c:pt idx="578">
                  <c:v>979.6901512852188</c:v>
                </c:pt>
                <c:pt idx="579">
                  <c:v>979.5447163782228</c:v>
                </c:pt>
                <c:pt idx="580">
                  <c:v>979.3976193623688</c:v>
                </c:pt>
                <c:pt idx="581">
                  <c:v>979.24886040109902</c:v>
                </c:pt>
                <c:pt idx="582">
                  <c:v>979.09843966007463</c:v>
                </c:pt>
                <c:pt idx="583">
                  <c:v>978.94635730717198</c:v>
                </c:pt>
                <c:pt idx="584">
                  <c:v>978.79261351247737</c:v>
                </c:pt>
                <c:pt idx="585">
                  <c:v>978.63720844827401</c:v>
                </c:pt>
                <c:pt idx="586">
                  <c:v>978.48014228907152</c:v>
                </c:pt>
                <c:pt idx="587">
                  <c:v>978.32141521156257</c:v>
                </c:pt>
                <c:pt idx="588">
                  <c:v>978.16102739466533</c:v>
                </c:pt>
                <c:pt idx="589">
                  <c:v>977.99897901953011</c:v>
                </c:pt>
                <c:pt idx="590">
                  <c:v>977.83527026949241</c:v>
                </c:pt>
                <c:pt idx="591">
                  <c:v>977.66990133012541</c:v>
                </c:pt>
                <c:pt idx="592">
                  <c:v>977.50287238921123</c:v>
                </c:pt>
                <c:pt idx="593">
                  <c:v>977.33418363675548</c:v>
                </c:pt>
                <c:pt idx="594">
                  <c:v>977.16383526496406</c:v>
                </c:pt>
                <c:pt idx="595">
                  <c:v>976.99182746829831</c:v>
                </c:pt>
                <c:pt idx="596">
                  <c:v>976.81816044341429</c:v>
                </c:pt>
                <c:pt idx="597">
                  <c:v>976.6428343892112</c:v>
                </c:pt>
                <c:pt idx="598">
                  <c:v>976.46584950679392</c:v>
                </c:pt>
                <c:pt idx="599">
                  <c:v>976.28720599952476</c:v>
                </c:pt>
                <c:pt idx="600">
                  <c:v>976.10690407293396</c:v>
                </c:pt>
                <c:pt idx="601">
                  <c:v>975.92494393485686</c:v>
                </c:pt>
                <c:pt idx="602">
                  <c:v>975.74132579531135</c:v>
                </c:pt>
                <c:pt idx="603">
                  <c:v>975.55604986656851</c:v>
                </c:pt>
                <c:pt idx="604">
                  <c:v>975.36911636311481</c:v>
                </c:pt>
                <c:pt idx="605">
                  <c:v>975.18052550168886</c:v>
                </c:pt>
                <c:pt idx="606">
                  <c:v>974.99027750126561</c:v>
                </c:pt>
                <c:pt idx="607">
                  <c:v>974.79837258304667</c:v>
                </c:pt>
                <c:pt idx="608">
                  <c:v>974.60481097049444</c:v>
                </c:pt>
                <c:pt idx="609">
                  <c:v>974.40959288927218</c:v>
                </c:pt>
                <c:pt idx="610">
                  <c:v>974.21271856733119</c:v>
                </c:pt>
                <c:pt idx="611">
                  <c:v>974.01418823485517</c:v>
                </c:pt>
                <c:pt idx="612">
                  <c:v>973.81400212424671</c:v>
                </c:pt>
                <c:pt idx="613">
                  <c:v>973.61216047019241</c:v>
                </c:pt>
                <c:pt idx="614">
                  <c:v>973.40866350961414</c:v>
                </c:pt>
                <c:pt idx="615">
                  <c:v>973.20351148167765</c:v>
                </c:pt>
                <c:pt idx="616">
                  <c:v>972.99670462780023</c:v>
                </c:pt>
                <c:pt idx="617">
                  <c:v>972.78824319166904</c:v>
                </c:pt>
                <c:pt idx="618">
                  <c:v>972.57812741922783</c:v>
                </c:pt>
                <c:pt idx="619">
                  <c:v>972.36635755863426</c:v>
                </c:pt>
                <c:pt idx="620">
                  <c:v>972.15293386037661</c:v>
                </c:pt>
                <c:pt idx="621">
                  <c:v>971.93785657714773</c:v>
                </c:pt>
                <c:pt idx="622">
                  <c:v>971.72112596392788</c:v>
                </c:pt>
                <c:pt idx="623">
                  <c:v>971.50274227795512</c:v>
                </c:pt>
                <c:pt idx="624">
                  <c:v>971.28270577872263</c:v>
                </c:pt>
                <c:pt idx="625">
                  <c:v>971.06101672801174</c:v>
                </c:pt>
                <c:pt idx="626">
                  <c:v>970.83767538986262</c:v>
                </c:pt>
                <c:pt idx="627">
                  <c:v>970.61268203058455</c:v>
                </c:pt>
                <c:pt idx="628">
                  <c:v>970.38603691877574</c:v>
                </c:pt>
                <c:pt idx="629">
                  <c:v>970.15774032528736</c:v>
                </c:pt>
                <c:pt idx="630">
                  <c:v>969.92779252325067</c:v>
                </c:pt>
                <c:pt idx="631">
                  <c:v>969.69619378810853</c:v>
                </c:pt>
                <c:pt idx="632">
                  <c:v>969.46294439753183</c:v>
                </c:pt>
                <c:pt idx="633">
                  <c:v>969.22804463150658</c:v>
                </c:pt>
                <c:pt idx="634">
                  <c:v>968.99149477230708</c:v>
                </c:pt>
                <c:pt idx="635">
                  <c:v>968.75329510445761</c:v>
                </c:pt>
                <c:pt idx="636">
                  <c:v>968.51344591482393</c:v>
                </c:pt>
                <c:pt idx="637">
                  <c:v>968.27194749252237</c:v>
                </c:pt>
                <c:pt idx="638">
                  <c:v>968.02880012898368</c:v>
                </c:pt>
                <c:pt idx="639">
                  <c:v>967.78400411789926</c:v>
                </c:pt>
                <c:pt idx="640">
                  <c:v>967.53755975528622</c:v>
                </c:pt>
                <c:pt idx="641">
                  <c:v>967.28946733946191</c:v>
                </c:pt>
                <c:pt idx="642">
                  <c:v>967.03972717103261</c:v>
                </c:pt>
                <c:pt idx="643">
                  <c:v>966.78833955290031</c:v>
                </c:pt>
                <c:pt idx="644">
                  <c:v>966.53530479028109</c:v>
                </c:pt>
                <c:pt idx="645">
                  <c:v>966.28062319068533</c:v>
                </c:pt>
                <c:pt idx="646">
                  <c:v>966.0242950639506</c:v>
                </c:pt>
                <c:pt idx="647">
                  <c:v>965.76632072221332</c:v>
                </c:pt>
                <c:pt idx="648">
                  <c:v>965.50670047990889</c:v>
                </c:pt>
                <c:pt idx="649">
                  <c:v>965.24543465381805</c:v>
                </c:pt>
                <c:pt idx="650">
                  <c:v>964.98252356300588</c:v>
                </c:pt>
                <c:pt idx="651">
                  <c:v>964.7179675288819</c:v>
                </c:pt>
                <c:pt idx="652">
                  <c:v>964.45176687516062</c:v>
                </c:pt>
                <c:pt idx="653">
                  <c:v>964.18392192787928</c:v>
                </c:pt>
                <c:pt idx="654">
                  <c:v>963.91443301542495</c:v>
                </c:pt>
                <c:pt idx="655">
                  <c:v>963.6433004684626</c:v>
                </c:pt>
                <c:pt idx="656">
                  <c:v>963.37052462003123</c:v>
                </c:pt>
                <c:pt idx="657">
                  <c:v>963.09610580548213</c:v>
                </c:pt>
                <c:pt idx="658">
                  <c:v>962.82004436251611</c:v>
                </c:pt>
                <c:pt idx="659">
                  <c:v>962.54234063113631</c:v>
                </c:pt>
                <c:pt idx="660">
                  <c:v>962.26299495372973</c:v>
                </c:pt>
                <c:pt idx="661">
                  <c:v>961.98200767497906</c:v>
                </c:pt>
                <c:pt idx="662">
                  <c:v>961.69937914194895</c:v>
                </c:pt>
                <c:pt idx="663">
                  <c:v>961.41510970402669</c:v>
                </c:pt>
                <c:pt idx="664">
                  <c:v>961.12919971295446</c:v>
                </c:pt>
                <c:pt idx="665">
                  <c:v>960.84164952281435</c:v>
                </c:pt>
                <c:pt idx="666">
                  <c:v>960.55245949005655</c:v>
                </c:pt>
                <c:pt idx="667">
                  <c:v>960.26162997348104</c:v>
                </c:pt>
                <c:pt idx="668">
                  <c:v>959.96916133423792</c:v>
                </c:pt>
                <c:pt idx="669">
                  <c:v>959.67505393584202</c:v>
                </c:pt>
                <c:pt idx="670">
                  <c:v>959.37930814416745</c:v>
                </c:pt>
                <c:pt idx="671">
                  <c:v>959.08192432745659</c:v>
                </c:pt>
                <c:pt idx="672">
                  <c:v>958.78290285632522</c:v>
                </c:pt>
                <c:pt idx="673">
                  <c:v>958.48224410374439</c:v>
                </c:pt>
                <c:pt idx="674">
                  <c:v>958.17994844506779</c:v>
                </c:pt>
                <c:pt idx="675">
                  <c:v>957.8760162580071</c:v>
                </c:pt>
                <c:pt idx="676">
                  <c:v>957.57044792267607</c:v>
                </c:pt>
                <c:pt idx="677">
                  <c:v>957.26324382154178</c:v>
                </c:pt>
                <c:pt idx="678">
                  <c:v>956.9544043394859</c:v>
                </c:pt>
                <c:pt idx="679">
                  <c:v>956.64392986373832</c:v>
                </c:pt>
                <c:pt idx="680">
                  <c:v>956.33182078393281</c:v>
                </c:pt>
                <c:pt idx="681">
                  <c:v>956.01807749210832</c:v>
                </c:pt>
                <c:pt idx="682">
                  <c:v>955.70270038267165</c:v>
                </c:pt>
                <c:pt idx="683">
                  <c:v>955.38568985242512</c:v>
                </c:pt>
                <c:pt idx="684">
                  <c:v>955.06704630059812</c:v>
                </c:pt>
                <c:pt idx="685">
                  <c:v>954.74677012877578</c:v>
                </c:pt>
                <c:pt idx="686">
                  <c:v>954.42486174099542</c:v>
                </c:pt>
                <c:pt idx="687">
                  <c:v>954.10132154365976</c:v>
                </c:pt>
                <c:pt idx="688">
                  <c:v>953.77614994559735</c:v>
                </c:pt>
                <c:pt idx="689">
                  <c:v>953.44934735804566</c:v>
                </c:pt>
                <c:pt idx="690">
                  <c:v>953.12091419465776</c:v>
                </c:pt>
                <c:pt idx="691">
                  <c:v>952.79085087149122</c:v>
                </c:pt>
                <c:pt idx="692">
                  <c:v>952.4591578070515</c:v>
                </c:pt>
                <c:pt idx="693">
                  <c:v>952.1258354222465</c:v>
                </c:pt>
                <c:pt idx="694">
                  <c:v>951.79088414039791</c:v>
                </c:pt>
                <c:pt idx="695">
                  <c:v>951.45430438728124</c:v>
                </c:pt>
                <c:pt idx="696">
                  <c:v>951.11609659108569</c:v>
                </c:pt>
                <c:pt idx="697">
                  <c:v>950.77626118243279</c:v>
                </c:pt>
                <c:pt idx="698">
                  <c:v>950.43479859439822</c:v>
                </c:pt>
                <c:pt idx="699">
                  <c:v>950.09170926247657</c:v>
                </c:pt>
                <c:pt idx="700">
                  <c:v>949.74699362461456</c:v>
                </c:pt>
                <c:pt idx="701">
                  <c:v>949.40065212121533</c:v>
                </c:pt>
                <c:pt idx="702">
                  <c:v>949.0526851950998</c:v>
                </c:pt>
                <c:pt idx="703">
                  <c:v>948.70309329156487</c:v>
                </c:pt>
                <c:pt idx="704">
                  <c:v>948.35187685835899</c:v>
                </c:pt>
                <c:pt idx="705">
                  <c:v>947.99903634567818</c:v>
                </c:pt>
                <c:pt idx="706">
                  <c:v>947.64457220618135</c:v>
                </c:pt>
                <c:pt idx="707">
                  <c:v>947.28848489500399</c:v>
                </c:pt>
                <c:pt idx="708">
                  <c:v>946.93077486972925</c:v>
                </c:pt>
                <c:pt idx="709">
                  <c:v>946.571442590419</c:v>
                </c:pt>
                <c:pt idx="710">
                  <c:v>946.21048851960461</c:v>
                </c:pt>
                <c:pt idx="711">
                  <c:v>945.84791312229811</c:v>
                </c:pt>
                <c:pt idx="712">
                  <c:v>945.48371686598762</c:v>
                </c:pt>
                <c:pt idx="713">
                  <c:v>945.11790022063497</c:v>
                </c:pt>
                <c:pt idx="714">
                  <c:v>944.75046365869889</c:v>
                </c:pt>
                <c:pt idx="715">
                  <c:v>944.38140765511491</c:v>
                </c:pt>
                <c:pt idx="716">
                  <c:v>944.01073268731295</c:v>
                </c:pt>
                <c:pt idx="717">
                  <c:v>943.638439235232</c:v>
                </c:pt>
                <c:pt idx="718">
                  <c:v>943.26452778129089</c:v>
                </c:pt>
                <c:pt idx="719">
                  <c:v>942.88899881041004</c:v>
                </c:pt>
                <c:pt idx="720">
                  <c:v>942.51185281002802</c:v>
                </c:pt>
                <c:pt idx="721">
                  <c:v>942.1330902700771</c:v>
                </c:pt>
                <c:pt idx="722">
                  <c:v>941.75271168300253</c:v>
                </c:pt>
                <c:pt idx="723">
                  <c:v>941.37071754377303</c:v>
                </c:pt>
                <c:pt idx="724">
                  <c:v>940.9871083498532</c:v>
                </c:pt>
                <c:pt idx="725">
                  <c:v>940.60188460125858</c:v>
                </c:pt>
                <c:pt idx="726">
                  <c:v>940.21504680049441</c:v>
                </c:pt>
                <c:pt idx="727">
                  <c:v>939.82659545262857</c:v>
                </c:pt>
                <c:pt idx="728">
                  <c:v>939.43653106523664</c:v>
                </c:pt>
                <c:pt idx="729">
                  <c:v>939.0448541484277</c:v>
                </c:pt>
                <c:pt idx="730">
                  <c:v>938.65156521486972</c:v>
                </c:pt>
                <c:pt idx="731">
                  <c:v>938.25666477974949</c:v>
                </c:pt>
                <c:pt idx="732">
                  <c:v>937.86015336080004</c:v>
                </c:pt>
                <c:pt idx="733">
                  <c:v>937.46203147832216</c:v>
                </c:pt>
                <c:pt idx="734">
                  <c:v>937.06229965514376</c:v>
                </c:pt>
                <c:pt idx="735">
                  <c:v>936.66095841666595</c:v>
                </c:pt>
                <c:pt idx="736">
                  <c:v>936.25800829082834</c:v>
                </c:pt>
                <c:pt idx="737">
                  <c:v>935.85344980816524</c:v>
                </c:pt>
                <c:pt idx="738">
                  <c:v>935.44728350173614</c:v>
                </c:pt>
                <c:pt idx="739">
                  <c:v>935.03950990719488</c:v>
                </c:pt>
                <c:pt idx="740">
                  <c:v>934.63012956277339</c:v>
                </c:pt>
                <c:pt idx="741">
                  <c:v>934.21914300926392</c:v>
                </c:pt>
                <c:pt idx="742">
                  <c:v>933.80655079004589</c:v>
                </c:pt>
                <c:pt idx="743">
                  <c:v>933.39235345108921</c:v>
                </c:pt>
                <c:pt idx="744">
                  <c:v>932.97655154093422</c:v>
                </c:pt>
                <c:pt idx="745">
                  <c:v>932.55914561072711</c:v>
                </c:pt>
                <c:pt idx="746">
                  <c:v>932.14013621420895</c:v>
                </c:pt>
                <c:pt idx="747">
                  <c:v>931.71952390770798</c:v>
                </c:pt>
                <c:pt idx="748">
                  <c:v>931.29730925016167</c:v>
                </c:pt>
                <c:pt idx="749">
                  <c:v>930.87349280312299</c:v>
                </c:pt>
                <c:pt idx="750">
                  <c:v>930.44807513073783</c:v>
                </c:pt>
                <c:pt idx="751">
                  <c:v>930.02105679977694</c:v>
                </c:pt>
                <c:pt idx="752">
                  <c:v>929.59243837962242</c:v>
                </c:pt>
                <c:pt idx="753">
                  <c:v>929.16222044229755</c:v>
                </c:pt>
                <c:pt idx="754">
                  <c:v>928.7304035624212</c:v>
                </c:pt>
                <c:pt idx="755">
                  <c:v>928.29698831725568</c:v>
                </c:pt>
                <c:pt idx="756">
                  <c:v>927.8619752866955</c:v>
                </c:pt>
                <c:pt idx="757">
                  <c:v>927.42536505328201</c:v>
                </c:pt>
                <c:pt idx="758">
                  <c:v>926.98715820218786</c:v>
                </c:pt>
                <c:pt idx="759">
                  <c:v>926.5473553212247</c:v>
                </c:pt>
                <c:pt idx="760">
                  <c:v>926.10595700086958</c:v>
                </c:pt>
                <c:pt idx="761">
                  <c:v>925.66296383422946</c:v>
                </c:pt>
                <c:pt idx="762">
                  <c:v>925.21837641710351</c:v>
                </c:pt>
                <c:pt idx="763">
                  <c:v>924.77219534791232</c:v>
                </c:pt>
                <c:pt idx="764">
                  <c:v>924.32442122777957</c:v>
                </c:pt>
                <c:pt idx="765">
                  <c:v>923.87505466045661</c:v>
                </c:pt>
                <c:pt idx="766">
                  <c:v>923.42409625241351</c:v>
                </c:pt>
                <c:pt idx="767">
                  <c:v>922.9715466127559</c:v>
                </c:pt>
                <c:pt idx="768">
                  <c:v>922.51740635330918</c:v>
                </c:pt>
                <c:pt idx="769">
                  <c:v>922.06167608854821</c:v>
                </c:pt>
                <c:pt idx="770">
                  <c:v>921.60435643567303</c:v>
                </c:pt>
                <c:pt idx="771">
                  <c:v>921.14544801455781</c:v>
                </c:pt>
                <c:pt idx="772">
                  <c:v>920.68495144776705</c:v>
                </c:pt>
                <c:pt idx="773">
                  <c:v>920.22286736058868</c:v>
                </c:pt>
                <c:pt idx="774">
                  <c:v>919.75919638100424</c:v>
                </c:pt>
                <c:pt idx="775">
                  <c:v>919.29393913971353</c:v>
                </c:pt>
                <c:pt idx="776">
                  <c:v>918.82709627013503</c:v>
                </c:pt>
                <c:pt idx="777">
                  <c:v>918.35866840838696</c:v>
                </c:pt>
                <c:pt idx="778">
                  <c:v>917.88865619333501</c:v>
                </c:pt>
                <c:pt idx="779">
                  <c:v>917.41706026656527</c:v>
                </c:pt>
                <c:pt idx="780">
                  <c:v>916.94388127239574</c:v>
                </c:pt>
                <c:pt idx="781">
                  <c:v>916.46911985788176</c:v>
                </c:pt>
                <c:pt idx="782">
                  <c:v>915.99277667282502</c:v>
                </c:pt>
                <c:pt idx="783">
                  <c:v>915.51485236977055</c:v>
                </c:pt>
                <c:pt idx="784">
                  <c:v>915.03534760400805</c:v>
                </c:pt>
                <c:pt idx="785">
                  <c:v>914.55426303359297</c:v>
                </c:pt>
                <c:pt idx="786">
                  <c:v>914.07159931933461</c:v>
                </c:pt>
                <c:pt idx="787">
                  <c:v>913.58735712481325</c:v>
                </c:pt>
                <c:pt idx="788">
                  <c:v>913.10153711636804</c:v>
                </c:pt>
                <c:pt idx="789">
                  <c:v>912.61413996310864</c:v>
                </c:pt>
                <c:pt idx="790">
                  <c:v>912.12516633694429</c:v>
                </c:pt>
                <c:pt idx="791">
                  <c:v>911.63461691254804</c:v>
                </c:pt>
                <c:pt idx="792">
                  <c:v>911.14249236738749</c:v>
                </c:pt>
                <c:pt idx="793">
                  <c:v>910.64879338171875</c:v>
                </c:pt>
                <c:pt idx="794">
                  <c:v>910.15352063859052</c:v>
                </c:pt>
                <c:pt idx="795">
                  <c:v>909.65667482387801</c:v>
                </c:pt>
                <c:pt idx="796">
                  <c:v>909.15825662623183</c:v>
                </c:pt>
                <c:pt idx="797">
                  <c:v>908.65826673711445</c:v>
                </c:pt>
                <c:pt idx="798">
                  <c:v>908.15670585083728</c:v>
                </c:pt>
                <c:pt idx="799">
                  <c:v>907.65357466449098</c:v>
                </c:pt>
                <c:pt idx="800">
                  <c:v>907.14887387802821</c:v>
                </c:pt>
                <c:pt idx="801">
                  <c:v>906.64260419420032</c:v>
                </c:pt>
                <c:pt idx="802">
                  <c:v>906.13476631861192</c:v>
                </c:pt>
                <c:pt idx="803">
                  <c:v>905.62536095970654</c:v>
                </c:pt>
                <c:pt idx="804">
                  <c:v>905.11438882876018</c:v>
                </c:pt>
                <c:pt idx="805">
                  <c:v>904.60185063992628</c:v>
                </c:pt>
                <c:pt idx="806">
                  <c:v>904.08774711017941</c:v>
                </c:pt>
                <c:pt idx="807">
                  <c:v>903.57207895937256</c:v>
                </c:pt>
                <c:pt idx="808">
                  <c:v>903.05484691021047</c:v>
                </c:pt>
                <c:pt idx="809">
                  <c:v>902.53605168829449</c:v>
                </c:pt>
                <c:pt idx="810">
                  <c:v>902.01569402206667</c:v>
                </c:pt>
                <c:pt idx="811">
                  <c:v>901.49377464288148</c:v>
                </c:pt>
                <c:pt idx="812">
                  <c:v>900.97029428494909</c:v>
                </c:pt>
                <c:pt idx="813">
                  <c:v>900.44525368537643</c:v>
                </c:pt>
                <c:pt idx="814">
                  <c:v>899.9186535841983</c:v>
                </c:pt>
                <c:pt idx="815">
                  <c:v>899.39049472429133</c:v>
                </c:pt>
                <c:pt idx="816">
                  <c:v>898.86077785149644</c:v>
                </c:pt>
                <c:pt idx="817">
                  <c:v>898.32950371453126</c:v>
                </c:pt>
                <c:pt idx="818">
                  <c:v>897.7966730650179</c:v>
                </c:pt>
                <c:pt idx="819">
                  <c:v>897.26228665754149</c:v>
                </c:pt>
                <c:pt idx="820">
                  <c:v>896.72634524957436</c:v>
                </c:pt>
                <c:pt idx="821">
                  <c:v>896.18884960155015</c:v>
                </c:pt>
                <c:pt idx="822">
                  <c:v>895.64980047680547</c:v>
                </c:pt>
                <c:pt idx="823">
                  <c:v>895.10919864166794</c:v>
                </c:pt>
                <c:pt idx="824">
                  <c:v>894.56704486535148</c:v>
                </c:pt>
                <c:pt idx="825">
                  <c:v>894.02333992008607</c:v>
                </c:pt>
                <c:pt idx="826">
                  <c:v>893.47808458100735</c:v>
                </c:pt>
                <c:pt idx="827">
                  <c:v>892.93127962624351</c:v>
                </c:pt>
                <c:pt idx="828">
                  <c:v>892.38292583690554</c:v>
                </c:pt>
                <c:pt idx="829">
                  <c:v>891.8330239970328</c:v>
                </c:pt>
                <c:pt idx="830">
                  <c:v>891.28157489369676</c:v>
                </c:pt>
                <c:pt idx="831">
                  <c:v>890.72857931690237</c:v>
                </c:pt>
                <c:pt idx="832">
                  <c:v>890.17403805969639</c:v>
                </c:pt>
                <c:pt idx="833">
                  <c:v>889.61795191810108</c:v>
                </c:pt>
                <c:pt idx="834">
                  <c:v>889.06032169112166</c:v>
                </c:pt>
                <c:pt idx="835">
                  <c:v>845.92060928199487</c:v>
                </c:pt>
                <c:pt idx="836">
                  <c:v>804.84022744755202</c:v>
                </c:pt>
                <c:pt idx="837">
                  <c:v>765.72087135034792</c:v>
                </c:pt>
                <c:pt idx="838">
                  <c:v>728.4689288628806</c:v>
                </c:pt>
                <c:pt idx="839">
                  <c:v>692.99525655494722</c:v>
                </c:pt>
                <c:pt idx="840">
                  <c:v>659.21496637453583</c:v>
                </c:pt>
                <c:pt idx="841">
                  <c:v>627.04722251178384</c:v>
                </c:pt>
                <c:pt idx="842">
                  <c:v>596.41504795990124</c:v>
                </c:pt>
                <c:pt idx="843">
                  <c:v>567.24514031015985</c:v>
                </c:pt>
                <c:pt idx="844">
                  <c:v>539.46769634015106</c:v>
                </c:pt>
                <c:pt idx="845">
                  <c:v>513.01624497555247</c:v>
                </c:pt>
                <c:pt idx="846">
                  <c:v>487.82748822568107</c:v>
                </c:pt>
                <c:pt idx="847">
                  <c:v>463.84114971219839</c:v>
                </c:pt>
                <c:pt idx="848">
                  <c:v>440.99983042849357</c:v>
                </c:pt>
                <c:pt idx="849">
                  <c:v>419.24887138458297</c:v>
                </c:pt>
                <c:pt idx="850">
                  <c:v>398.53622280883258</c:v>
                </c:pt>
                <c:pt idx="851">
                  <c:v>378.81231959351055</c:v>
                </c:pt>
                <c:pt idx="852">
                  <c:v>360.0299626861057</c:v>
                </c:pt>
                <c:pt idx="853">
                  <c:v>342.14420614258904</c:v>
                </c:pt>
                <c:pt idx="854">
                  <c:v>325.11224957233384</c:v>
                </c:pt>
                <c:pt idx="855">
                  <c:v>308.89333571731925</c:v>
                </c:pt>
                <c:pt idx="856">
                  <c:v>293.44865292052435</c:v>
                </c:pt>
                <c:pt idx="857">
                  <c:v>278.74124225011951</c:v>
                </c:pt>
                <c:pt idx="858">
                  <c:v>264.73590905720835</c:v>
                </c:pt>
                <c:pt idx="859">
                  <c:v>251.39913875547458</c:v>
                </c:pt>
                <c:pt idx="860">
                  <c:v>238.69901662119793</c:v>
                </c:pt>
                <c:pt idx="861">
                  <c:v>226.60515142172187</c:v>
                </c:pt>
                <c:pt idx="862">
                  <c:v>215.08860268961567</c:v>
                </c:pt>
                <c:pt idx="863">
                  <c:v>204.12181146849977</c:v>
                </c:pt>
                <c:pt idx="864">
                  <c:v>193.67853436480848</c:v>
                </c:pt>
                <c:pt idx="865">
                  <c:v>183.73378074768038</c:v>
                </c:pt>
                <c:pt idx="866">
                  <c:v>174.26375294669199</c:v>
                </c:pt>
                <c:pt idx="867">
                  <c:v>165.24578930433154</c:v>
                </c:pt>
                <c:pt idx="868">
                  <c:v>156.65830994693764</c:v>
                </c:pt>
                <c:pt idx="869">
                  <c:v>148.48076514433245</c:v>
                </c:pt>
                <c:pt idx="870">
                  <c:v>140.69358613457604</c:v>
                </c:pt>
                <c:pt idx="871">
                  <c:v>133.2781382961646</c:v>
                </c:pt>
                <c:pt idx="872">
                  <c:v>126.21667655561566</c:v>
                </c:pt>
                <c:pt idx="873">
                  <c:v>119.49230292373008</c:v>
                </c:pt>
                <c:pt idx="874">
                  <c:v>113.08892605891646</c:v>
                </c:pt>
                <c:pt idx="875">
                  <c:v>106.99122276081272</c:v>
                </c:pt>
                <c:pt idx="876">
                  <c:v>101.18460130206032</c:v>
                </c:pt>
                <c:pt idx="877">
                  <c:v>95.655166510484179</c:v>
                </c:pt>
                <c:pt idx="878">
                  <c:v>90.389686518120087</c:v>
                </c:pt>
                <c:pt idx="879">
                  <c:v>85.375561097521029</c:v>
                </c:pt>
                <c:pt idx="880">
                  <c:v>80.60079150957128</c:v>
                </c:pt>
                <c:pt idx="881">
                  <c:v>76.053951790654693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3728"/>
        <c:axId val="505513336"/>
      </c:scatterChart>
      <c:valAx>
        <c:axId val="5055137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513336"/>
        <c:crosses val="autoZero"/>
        <c:crossBetween val="midCat"/>
      </c:valAx>
      <c:valAx>
        <c:axId val="5055133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5137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5.9036810110152634E-3</c:v>
                </c:pt>
                <c:pt idx="3">
                  <c:v>7.3357427566410095E-3</c:v>
                </c:pt>
                <c:pt idx="4">
                  <c:v>8.6811382544777597E-3</c:v>
                </c:pt>
                <c:pt idx="5">
                  <c:v>9.9768989506590789E-3</c:v>
                </c:pt>
                <c:pt idx="6">
                  <c:v>1.1241220062319316E-2</c:v>
                </c:pt>
                <c:pt idx="7">
                  <c:v>1.2484447552689822E-2</c:v>
                </c:pt>
                <c:pt idx="8">
                  <c:v>1.3712989793718613E-2</c:v>
                </c:pt>
                <c:pt idx="9">
                  <c:v>1.4931040403785106E-2</c:v>
                </c:pt>
                <c:pt idx="10">
                  <c:v>1.6141447881833589E-2</c:v>
                </c:pt>
                <c:pt idx="11">
                  <c:v>1.7346198469553042E-2</c:v>
                </c:pt>
                <c:pt idx="12">
                  <c:v>1.8546703673892211E-2</c:v>
                </c:pt>
                <c:pt idx="13">
                  <c:v>1.9743980732945123E-2</c:v>
                </c:pt>
                <c:pt idx="14">
                  <c:v>2.0938770540197181E-2</c:v>
                </c:pt>
                <c:pt idx="15">
                  <c:v>2.2131617128011986E-2</c:v>
                </c:pt>
                <c:pt idx="16">
                  <c:v>2.332292254124178E-2</c:v>
                </c:pt>
                <c:pt idx="17">
                  <c:v>2.4512985431698484E-2</c:v>
                </c:pt>
                <c:pt idx="18">
                  <c:v>2.5702028598397389E-2</c:v>
                </c:pt>
                <c:pt idx="19">
                  <c:v>2.6890218862992647E-2</c:v>
                </c:pt>
                <c:pt idx="20">
                  <c:v>2.8077681541498572E-2</c:v>
                </c:pt>
                <c:pt idx="21">
                  <c:v>2.9264511055769833E-2</c:v>
                </c:pt>
                <c:pt idx="22">
                  <c:v>3.0450778758296708E-2</c:v>
                </c:pt>
                <c:pt idx="23">
                  <c:v>3.1636538728446413E-2</c:v>
                </c:pt>
                <c:pt idx="24">
                  <c:v>3.2821832082125753E-2</c:v>
                </c:pt>
                <c:pt idx="25">
                  <c:v>3.4006690186144287E-2</c:v>
                </c:pt>
                <c:pt idx="26">
                  <c:v>3.5191137062009242E-2</c:v>
                </c:pt>
                <c:pt idx="27">
                  <c:v>3.6375191187678332E-2</c:v>
                </c:pt>
                <c:pt idx="28">
                  <c:v>3.7558866850784058E-2</c:v>
                </c:pt>
                <c:pt idx="29">
                  <c:v>3.8742175166827549E-2</c:v>
                </c:pt>
                <c:pt idx="30">
                  <c:v>3.9925124846553792E-2</c:v>
                </c:pt>
                <c:pt idx="31">
                  <c:v>4.110772277517738E-2</c:v>
                </c:pt>
                <c:pt idx="32">
                  <c:v>4.2289974450216559E-2</c:v>
                </c:pt>
                <c:pt idx="33">
                  <c:v>4.3471884312899077E-2</c:v>
                </c:pt>
                <c:pt idx="34">
                  <c:v>4.4653455999336351E-2</c:v>
                </c:pt>
                <c:pt idx="35">
                  <c:v>4.5834692531128075E-2</c:v>
                </c:pt>
                <c:pt idx="36">
                  <c:v>4.7015596460179249E-2</c:v>
                </c:pt>
                <c:pt idx="37">
                  <c:v>4.8196169978859782E-2</c:v>
                </c:pt>
                <c:pt idx="38">
                  <c:v>4.937641500389793E-2</c:v>
                </c:pt>
                <c:pt idx="39">
                  <c:v>5.0556333240344052E-2</c:v>
                </c:pt>
                <c:pt idx="40">
                  <c:v>5.1735926230393817E-2</c:v>
                </c:pt>
                <c:pt idx="41">
                  <c:v>5.2915195390696786E-2</c:v>
                </c:pt>
                <c:pt idx="42">
                  <c:v>5.4094142040897131E-2</c:v>
                </c:pt>
                <c:pt idx="43">
                  <c:v>5.5272767425491642E-2</c:v>
                </c:pt>
                <c:pt idx="44">
                  <c:v>5.6451072730587672E-2</c:v>
                </c:pt>
                <c:pt idx="45">
                  <c:v>5.7629059096765425E-2</c:v>
                </c:pt>
                <c:pt idx="46">
                  <c:v>5.88067276289609E-2</c:v>
                </c:pt>
                <c:pt idx="47">
                  <c:v>5.9984079404068025E-2</c:v>
                </c:pt>
                <c:pt idx="48">
                  <c:v>6.1161115476793114E-2</c:v>
                </c:pt>
                <c:pt idx="49">
                  <c:v>6.2337836884168114E-2</c:v>
                </c:pt>
                <c:pt idx="50">
                  <c:v>6.3514244649034338E-2</c:v>
                </c:pt>
                <c:pt idx="51">
                  <c:v>6.4690339782734613E-2</c:v>
                </c:pt>
                <c:pt idx="52">
                  <c:v>6.5866123287196196E-2</c:v>
                </c:pt>
                <c:pt idx="53">
                  <c:v>6.7041596156544508E-2</c:v>
                </c:pt>
                <c:pt idx="54">
                  <c:v>6.8216759378355085E-2</c:v>
                </c:pt>
                <c:pt idx="55">
                  <c:v>6.9391613934626284E-2</c:v>
                </c:pt>
                <c:pt idx="56">
                  <c:v>7.0566160802536193E-2</c:v>
                </c:pt>
                <c:pt idx="57">
                  <c:v>7.1740400955032646E-2</c:v>
                </c:pt>
                <c:pt idx="58">
                  <c:v>7.2914335361294186E-2</c:v>
                </c:pt>
                <c:pt idx="59">
                  <c:v>7.408796498709086E-2</c:v>
                </c:pt>
                <c:pt idx="60">
                  <c:v>7.5261290795067284E-2</c:v>
                </c:pt>
                <c:pt idx="61">
                  <c:v>7.6434313744965621E-2</c:v>
                </c:pt>
                <c:pt idx="62">
                  <c:v>7.7607034793801558E-2</c:v>
                </c:pt>
                <c:pt idx="63">
                  <c:v>7.877945489600377E-2</c:v>
                </c:pt>
                <c:pt idx="64">
                  <c:v>7.9951575003525233E-2</c:v>
                </c:pt>
                <c:pt idx="65">
                  <c:v>8.1123396065932177E-2</c:v>
                </c:pt>
                <c:pt idx="66">
                  <c:v>8.2294919030475908E-2</c:v>
                </c:pt>
                <c:pt idx="67">
                  <c:v>8.346614484215098E-2</c:v>
                </c:pt>
                <c:pt idx="68">
                  <c:v>8.4637074443743049E-2</c:v>
                </c:pt>
                <c:pt idx="69">
                  <c:v>8.5807708775868297E-2</c:v>
                </c:pt>
                <c:pt idx="70">
                  <c:v>8.6978048777006364E-2</c:v>
                </c:pt>
                <c:pt idx="71">
                  <c:v>8.8148095383528413E-2</c:v>
                </c:pt>
                <c:pt idx="72">
                  <c:v>8.9317849529720841E-2</c:v>
                </c:pt>
                <c:pt idx="73">
                  <c:v>9.0487312147806198E-2</c:v>
                </c:pt>
                <c:pt idx="74">
                  <c:v>9.1656484167961447E-2</c:v>
                </c:pt>
                <c:pt idx="75">
                  <c:v>9.2825366518334271E-2</c:v>
                </c:pt>
                <c:pt idx="76">
                  <c:v>9.3993960125057827E-2</c:v>
                </c:pt>
                <c:pt idx="77">
                  <c:v>9.5162265912264413E-2</c:v>
                </c:pt>
                <c:pt idx="78">
                  <c:v>9.6330284802097918E-2</c:v>
                </c:pt>
                <c:pt idx="79">
                  <c:v>9.7498017714725729E-2</c:v>
                </c:pt>
                <c:pt idx="80">
                  <c:v>9.8665465568349861E-2</c:v>
                </c:pt>
                <c:pt idx="81">
                  <c:v>9.98326292792176E-2</c:v>
                </c:pt>
                <c:pt idx="82">
                  <c:v>0.1009995097616318</c:v>
                </c:pt>
                <c:pt idx="83">
                  <c:v>0.10216610792796087</c:v>
                </c:pt>
                <c:pt idx="84">
                  <c:v>0.10333242468864831</c:v>
                </c:pt>
                <c:pt idx="85">
                  <c:v>0.10449846095222237</c:v>
                </c:pt>
                <c:pt idx="86">
                  <c:v>0.10566421762530512</c:v>
                </c:pt>
                <c:pt idx="87">
                  <c:v>0.10682969561262165</c:v>
                </c:pt>
                <c:pt idx="88">
                  <c:v>0.10799489581700905</c:v>
                </c:pt>
                <c:pt idx="89">
                  <c:v>0.10915981913942532</c:v>
                </c:pt>
                <c:pt idx="90">
                  <c:v>0.11032446647895805</c:v>
                </c:pt>
                <c:pt idx="91">
                  <c:v>0.11148883873283322</c:v>
                </c:pt>
                <c:pt idx="92">
                  <c:v>0.11265293679642374</c:v>
                </c:pt>
                <c:pt idx="93">
                  <c:v>0.11381676156325803</c:v>
                </c:pt>
                <c:pt idx="94">
                  <c:v>0.11498031392502851</c:v>
                </c:pt>
                <c:pt idx="95">
                  <c:v>0.11614359477160005</c:v>
                </c:pt>
                <c:pt idx="96">
                  <c:v>0.11730660499101833</c:v>
                </c:pt>
                <c:pt idx="97">
                  <c:v>0.11846934546951818</c:v>
                </c:pt>
                <c:pt idx="98">
                  <c:v>0.11963181709153184</c:v>
                </c:pt>
                <c:pt idx="99">
                  <c:v>0.12079402073969728</c:v>
                </c:pt>
                <c:pt idx="100">
                  <c:v>0.12195595729486629</c:v>
                </c:pt>
                <c:pt idx="101">
                  <c:v>0.12311762763611275</c:v>
                </c:pt>
                <c:pt idx="102">
                  <c:v>0.12427903264074068</c:v>
                </c:pt>
                <c:pt idx="103">
                  <c:v>0.12544017318429232</c:v>
                </c:pt>
                <c:pt idx="104">
                  <c:v>0.12660105014055623</c:v>
                </c:pt>
                <c:pt idx="105">
                  <c:v>0.12776166438157521</c:v>
                </c:pt>
                <c:pt idx="106">
                  <c:v>0.12892201677765436</c:v>
                </c:pt>
                <c:pt idx="107">
                  <c:v>0.13008210819736893</c:v>
                </c:pt>
                <c:pt idx="108">
                  <c:v>0.13124193950757229</c:v>
                </c:pt>
                <c:pt idx="109">
                  <c:v>0.13240151157340374</c:v>
                </c:pt>
                <c:pt idx="110">
                  <c:v>0.1335608252582963</c:v>
                </c:pt>
                <c:pt idx="111">
                  <c:v>0.13471988142398464</c:v>
                </c:pt>
                <c:pt idx="112">
                  <c:v>0.13587868093051272</c:v>
                </c:pt>
                <c:pt idx="113">
                  <c:v>0.13703722463624154</c:v>
                </c:pt>
                <c:pt idx="114">
                  <c:v>0.13819551339785688</c:v>
                </c:pt>
                <c:pt idx="115">
                  <c:v>0.13935354807037684</c:v>
                </c:pt>
                <c:pt idx="116">
                  <c:v>0.14051132950715958</c:v>
                </c:pt>
                <c:pt idx="117">
                  <c:v>0.1416688585599109</c:v>
                </c:pt>
                <c:pt idx="118">
                  <c:v>0.14282613607869171</c:v>
                </c:pt>
                <c:pt idx="119">
                  <c:v>0.1439831629119257</c:v>
                </c:pt>
                <c:pt idx="120">
                  <c:v>0.14513993990640667</c:v>
                </c:pt>
                <c:pt idx="121">
                  <c:v>0.1462964679073061</c:v>
                </c:pt>
                <c:pt idx="122">
                  <c:v>0.14745274775818057</c:v>
                </c:pt>
                <c:pt idx="123">
                  <c:v>0.14860878030097915</c:v>
                </c:pt>
                <c:pt idx="124">
                  <c:v>0.14976456637605073</c:v>
                </c:pt>
                <c:pt idx="125">
                  <c:v>0.1509201068221514</c:v>
                </c:pt>
                <c:pt idx="126">
                  <c:v>0.15207540247645177</c:v>
                </c:pt>
                <c:pt idx="127">
                  <c:v>0.15323045417454417</c:v>
                </c:pt>
                <c:pt idx="128">
                  <c:v>0.15438526275044998</c:v>
                </c:pt>
                <c:pt idx="129">
                  <c:v>0.1555398290366268</c:v>
                </c:pt>
                <c:pt idx="130">
                  <c:v>0.15669415386397562</c:v>
                </c:pt>
                <c:pt idx="131">
                  <c:v>0.15784823806184803</c:v>
                </c:pt>
                <c:pt idx="132">
                  <c:v>0.15900208245805328</c:v>
                </c:pt>
                <c:pt idx="133">
                  <c:v>0.16015568787886544</c:v>
                </c:pt>
                <c:pt idx="134">
                  <c:v>0.16130905514903041</c:v>
                </c:pt>
                <c:pt idx="135">
                  <c:v>0.16246218509177293</c:v>
                </c:pt>
                <c:pt idx="136">
                  <c:v>0.16361507852880369</c:v>
                </c:pt>
                <c:pt idx="137">
                  <c:v>0.16476773628032623</c:v>
                </c:pt>
                <c:pt idx="138">
                  <c:v>0.16592015916504391</c:v>
                </c:pt>
                <c:pt idx="139">
                  <c:v>0.16707234800016685</c:v>
                </c:pt>
                <c:pt idx="140">
                  <c:v>0.16822430360141877</c:v>
                </c:pt>
                <c:pt idx="141">
                  <c:v>0.16937602678304389</c:v>
                </c:pt>
                <c:pt idx="142">
                  <c:v>0.1705275183578138</c:v>
                </c:pt>
                <c:pt idx="143">
                  <c:v>0.17167877913703417</c:v>
                </c:pt>
                <c:pt idx="144">
                  <c:v>0.17282980993055164</c:v>
                </c:pt>
                <c:pt idx="145">
                  <c:v>0.17398061154676051</c:v>
                </c:pt>
                <c:pt idx="146">
                  <c:v>0.1751311847926095</c:v>
                </c:pt>
                <c:pt idx="147">
                  <c:v>0.17628153047360839</c:v>
                </c:pt>
                <c:pt idx="148">
                  <c:v>0.17743164939383477</c:v>
                </c:pt>
                <c:pt idx="149">
                  <c:v>0.17858154235594062</c:v>
                </c:pt>
                <c:pt idx="150">
                  <c:v>0.17973121016115898</c:v>
                </c:pt>
                <c:pt idx="151">
                  <c:v>0.18088065360931052</c:v>
                </c:pt>
                <c:pt idx="152">
                  <c:v>0.18202987349881006</c:v>
                </c:pt>
                <c:pt idx="153">
                  <c:v>0.18317887062667318</c:v>
                </c:pt>
                <c:pt idx="154">
                  <c:v>0.18432764578852276</c:v>
                </c:pt>
                <c:pt idx="155">
                  <c:v>0.18547619977859531</c:v>
                </c:pt>
                <c:pt idx="156">
                  <c:v>0.1866245333897476</c:v>
                </c:pt>
                <c:pt idx="157">
                  <c:v>0.187772647413463</c:v>
                </c:pt>
                <c:pt idx="158">
                  <c:v>0.18892054263985797</c:v>
                </c:pt>
                <c:pt idx="159">
                  <c:v>0.19006821985768838</c:v>
                </c:pt>
                <c:pt idx="160">
                  <c:v>0.19121567985435586</c:v>
                </c:pt>
                <c:pt idx="161">
                  <c:v>0.19236292341591421</c:v>
                </c:pt>
                <c:pt idx="162">
                  <c:v>0.19350995132707563</c:v>
                </c:pt>
                <c:pt idx="163">
                  <c:v>0.19465676437121704</c:v>
                </c:pt>
                <c:pt idx="164">
                  <c:v>0.19580336333038637</c:v>
                </c:pt>
                <c:pt idx="165">
                  <c:v>0.19694974898530879</c:v>
                </c:pt>
                <c:pt idx="166">
                  <c:v>0.19809592211539287</c:v>
                </c:pt>
                <c:pt idx="167">
                  <c:v>0.19924188349873678</c:v>
                </c:pt>
                <c:pt idx="168">
                  <c:v>0.20038763391213457</c:v>
                </c:pt>
                <c:pt idx="169">
                  <c:v>0.20153317413108215</c:v>
                </c:pt>
                <c:pt idx="170">
                  <c:v>0.20267850492978354</c:v>
                </c:pt>
                <c:pt idx="171">
                  <c:v>0.20382362708115684</c:v>
                </c:pt>
                <c:pt idx="172">
                  <c:v>0.20496854135684039</c:v>
                </c:pt>
                <c:pt idx="173">
                  <c:v>0.20611324852719884</c:v>
                </c:pt>
                <c:pt idx="174">
                  <c:v>0.2072577493613291</c:v>
                </c:pt>
                <c:pt idx="175">
                  <c:v>0.20840204462706638</c:v>
                </c:pt>
                <c:pt idx="176">
                  <c:v>0.20954613509099015</c:v>
                </c:pt>
                <c:pt idx="177">
                  <c:v>0.21069002151843014</c:v>
                </c:pt>
                <c:pt idx="178">
                  <c:v>0.21183370467347223</c:v>
                </c:pt>
                <c:pt idx="179">
                  <c:v>0.21297718531896442</c:v>
                </c:pt>
                <c:pt idx="180">
                  <c:v>0.21412046421652264</c:v>
                </c:pt>
                <c:pt idx="181">
                  <c:v>0.21526354212653667</c:v>
                </c:pt>
                <c:pt idx="182">
                  <c:v>0.21640641980817596</c:v>
                </c:pt>
                <c:pt idx="183">
                  <c:v>0.21754909801939554</c:v>
                </c:pt>
                <c:pt idx="184">
                  <c:v>0.21869157751694165</c:v>
                </c:pt>
                <c:pt idx="185">
                  <c:v>0.21983385905635774</c:v>
                </c:pt>
                <c:pt idx="186">
                  <c:v>0.22097594339199006</c:v>
                </c:pt>
                <c:pt idx="187">
                  <c:v>0.22211783127699344</c:v>
                </c:pt>
                <c:pt idx="188">
                  <c:v>0.22325952346333705</c:v>
                </c:pt>
                <c:pt idx="189">
                  <c:v>0.22440102070181009</c:v>
                </c:pt>
                <c:pt idx="190">
                  <c:v>0.22554232374202743</c:v>
                </c:pt>
                <c:pt idx="191">
                  <c:v>0.22668343333243529</c:v>
                </c:pt>
                <c:pt idx="192">
                  <c:v>0.22782435022031686</c:v>
                </c:pt>
                <c:pt idx="193">
                  <c:v>0.22896507515179793</c:v>
                </c:pt>
                <c:pt idx="194">
                  <c:v>0.23010560887185247</c:v>
                </c:pt>
                <c:pt idx="195">
                  <c:v>0.23124595212430823</c:v>
                </c:pt>
                <c:pt idx="196">
                  <c:v>0.23238610565185228</c:v>
                </c:pt>
                <c:pt idx="197">
                  <c:v>0.23352607019603652</c:v>
                </c:pt>
                <c:pt idx="198">
                  <c:v>0.23466584649728323</c:v>
                </c:pt>
                <c:pt idx="199">
                  <c:v>0.23580543529489051</c:v>
                </c:pt>
                <c:pt idx="200">
                  <c:v>0.23694483732703789</c:v>
                </c:pt>
                <c:pt idx="201">
                  <c:v>0.23808405333079161</c:v>
                </c:pt>
                <c:pt idx="202">
                  <c:v>0.23922308404211012</c:v>
                </c:pt>
                <c:pt idx="203">
                  <c:v>0.24036193019584959</c:v>
                </c:pt>
                <c:pt idx="204">
                  <c:v>0.24150059252576916</c:v>
                </c:pt>
                <c:pt idx="205">
                  <c:v>0.24263907176453645</c:v>
                </c:pt>
                <c:pt idx="206">
                  <c:v>0.24377736864373278</c:v>
                </c:pt>
                <c:pt idx="207">
                  <c:v>0.2449154838938587</c:v>
                </c:pt>
                <c:pt idx="208">
                  <c:v>0.2460534182443391</c:v>
                </c:pt>
                <c:pt idx="209">
                  <c:v>0.24719117242352867</c:v>
                </c:pt>
                <c:pt idx="210">
                  <c:v>0.24832874715871711</c:v>
                </c:pt>
                <c:pt idx="211">
                  <c:v>0.24946614317613444</c:v>
                </c:pt>
                <c:pt idx="212">
                  <c:v>0.25060336120095622</c:v>
                </c:pt>
                <c:pt idx="213">
                  <c:v>0.25174040195730879</c:v>
                </c:pt>
                <c:pt idx="214">
                  <c:v>0.25287726616827449</c:v>
                </c:pt>
                <c:pt idx="215">
                  <c:v>0.25401395455589681</c:v>
                </c:pt>
                <c:pt idx="216">
                  <c:v>0.25515046784118567</c:v>
                </c:pt>
                <c:pt idx="217">
                  <c:v>0.25628680674412246</c:v>
                </c:pt>
                <c:pt idx="218">
                  <c:v>0.25742297198366526</c:v>
                </c:pt>
                <c:pt idx="219">
                  <c:v>0.25855896427775393</c:v>
                </c:pt>
                <c:pt idx="220">
                  <c:v>0.25969478434331522</c:v>
                </c:pt>
                <c:pt idx="221">
                  <c:v>0.26083043289626789</c:v>
                </c:pt>
                <c:pt idx="222">
                  <c:v>0.2619659106515278</c:v>
                </c:pt>
                <c:pt idx="223">
                  <c:v>0.26310121832301286</c:v>
                </c:pt>
                <c:pt idx="224">
                  <c:v>0.26423635662364819</c:v>
                </c:pt>
                <c:pt idx="225">
                  <c:v>0.26537132626537108</c:v>
                </c:pt>
                <c:pt idx="226">
                  <c:v>0.26650612795913597</c:v>
                </c:pt>
                <c:pt idx="227">
                  <c:v>0.26764076241491952</c:v>
                </c:pt>
                <c:pt idx="228">
                  <c:v>0.26877523034172557</c:v>
                </c:pt>
                <c:pt idx="229">
                  <c:v>0.26990953244758997</c:v>
                </c:pt>
                <c:pt idx="230">
                  <c:v>0.27104366943958569</c:v>
                </c:pt>
                <c:pt idx="231">
                  <c:v>0.27217764202382766</c:v>
                </c:pt>
                <c:pt idx="232">
                  <c:v>0.2733114509054777</c:v>
                </c:pt>
                <c:pt idx="233">
                  <c:v>0.27444509678874934</c:v>
                </c:pt>
                <c:pt idx="234">
                  <c:v>0.27557858037691285</c:v>
                </c:pt>
                <c:pt idx="235">
                  <c:v>0.27671190237229992</c:v>
                </c:pt>
                <c:pt idx="236">
                  <c:v>0.27784506347630866</c:v>
                </c:pt>
                <c:pt idx="237">
                  <c:v>0.27897806438940831</c:v>
                </c:pt>
                <c:pt idx="238">
                  <c:v>0.28011090581114417</c:v>
                </c:pt>
                <c:pt idx="239">
                  <c:v>0.2812435884401423</c:v>
                </c:pt>
                <c:pt idx="240">
                  <c:v>0.2823761129741143</c:v>
                </c:pt>
                <c:pt idx="241">
                  <c:v>0.28350848010986218</c:v>
                </c:pt>
                <c:pt idx="242">
                  <c:v>0.28464069054328306</c:v>
                </c:pt>
                <c:pt idx="243">
                  <c:v>0.28577274496937383</c:v>
                </c:pt>
                <c:pt idx="244">
                  <c:v>0.28690464408223604</c:v>
                </c:pt>
                <c:pt idx="245">
                  <c:v>0.28803638857508035</c:v>
                </c:pt>
                <c:pt idx="246">
                  <c:v>0.28916797914023157</c:v>
                </c:pt>
                <c:pt idx="247">
                  <c:v>0.29029941646913304</c:v>
                </c:pt>
                <c:pt idx="248">
                  <c:v>0.29143070125235143</c:v>
                </c:pt>
                <c:pt idx="249">
                  <c:v>0.29256183417958143</c:v>
                </c:pt>
                <c:pt idx="250">
                  <c:v>0.29369281593965019</c:v>
                </c:pt>
                <c:pt idx="251">
                  <c:v>0.29482364722052223</c:v>
                </c:pt>
                <c:pt idx="252">
                  <c:v>0.29595432870930383</c:v>
                </c:pt>
                <c:pt idx="253">
                  <c:v>0.29708486109224763</c:v>
                </c:pt>
                <c:pt idx="254">
                  <c:v>0.29821524505475738</c:v>
                </c:pt>
                <c:pt idx="255">
                  <c:v>0.29934548128139227</c:v>
                </c:pt>
                <c:pt idx="256">
                  <c:v>0.3004755704558717</c:v>
                </c:pt>
                <c:pt idx="257">
                  <c:v>0.30160551326107971</c:v>
                </c:pt>
                <c:pt idx="258">
                  <c:v>0.30273531037906948</c:v>
                </c:pt>
                <c:pt idx="259">
                  <c:v>0.30386496249106792</c:v>
                </c:pt>
                <c:pt idx="260">
                  <c:v>0.30499447027748011</c:v>
                </c:pt>
                <c:pt idx="261">
                  <c:v>0.30612383441789381</c:v>
                </c:pt>
                <c:pt idx="262">
                  <c:v>0.30725305559108396</c:v>
                </c:pt>
                <c:pt idx="263">
                  <c:v>0.308382134475017</c:v>
                </c:pt>
                <c:pt idx="264">
                  <c:v>0.30951107174685555</c:v>
                </c:pt>
                <c:pt idx="265">
                  <c:v>0.31063986808296262</c:v>
                </c:pt>
                <c:pt idx="266">
                  <c:v>0.3117685241589061</c:v>
                </c:pt>
                <c:pt idx="267">
                  <c:v>0.31289704064946328</c:v>
                </c:pt>
                <c:pt idx="268">
                  <c:v>0.31402541822862506</c:v>
                </c:pt>
                <c:pt idx="269">
                  <c:v>0.31515365756960051</c:v>
                </c:pt>
                <c:pt idx="270">
                  <c:v>0.31628175934482106</c:v>
                </c:pt>
                <c:pt idx="271">
                  <c:v>0.31740972422594499</c:v>
                </c:pt>
                <c:pt idx="272">
                  <c:v>0.31853755288386171</c:v>
                </c:pt>
                <c:pt idx="273">
                  <c:v>0.31966524598869611</c:v>
                </c:pt>
                <c:pt idx="274">
                  <c:v>0.32079280420981293</c:v>
                </c:pt>
                <c:pt idx="275">
                  <c:v>0.32192022821582095</c:v>
                </c:pt>
                <c:pt idx="276">
                  <c:v>0.32304751867457737</c:v>
                </c:pt>
                <c:pt idx="277">
                  <c:v>0.32417467625319207</c:v>
                </c:pt>
                <c:pt idx="278">
                  <c:v>0.32530170161803196</c:v>
                </c:pt>
                <c:pt idx="279">
                  <c:v>0.32642859543472502</c:v>
                </c:pt>
                <c:pt idx="280">
                  <c:v>0.32755535836816485</c:v>
                </c:pt>
                <c:pt idx="281">
                  <c:v>0.32868199108251456</c:v>
                </c:pt>
                <c:pt idx="282">
                  <c:v>0.32980849424121139</c:v>
                </c:pt>
                <c:pt idx="283">
                  <c:v>0.33093486850697057</c:v>
                </c:pt>
                <c:pt idx="284">
                  <c:v>0.33206111454178966</c:v>
                </c:pt>
                <c:pt idx="285">
                  <c:v>0.3331872330069528</c:v>
                </c:pt>
                <c:pt idx="286">
                  <c:v>0.33431322456303486</c:v>
                </c:pt>
                <c:pt idx="287">
                  <c:v>0.33543908986990556</c:v>
                </c:pt>
                <c:pt idx="288">
                  <c:v>0.33656482958673356</c:v>
                </c:pt>
                <c:pt idx="289">
                  <c:v>0.33769044437199081</c:v>
                </c:pt>
                <c:pt idx="290">
                  <c:v>0.33881593488345646</c:v>
                </c:pt>
                <c:pt idx="291">
                  <c:v>0.33994130177822118</c:v>
                </c:pt>
                <c:pt idx="292">
                  <c:v>0.34106654571269113</c:v>
                </c:pt>
                <c:pt idx="293">
                  <c:v>0.34219166734259215</c:v>
                </c:pt>
                <c:pt idx="294">
                  <c:v>0.34331666732297372</c:v>
                </c:pt>
                <c:pt idx="295">
                  <c:v>0.34444154630821328</c:v>
                </c:pt>
                <c:pt idx="296">
                  <c:v>0.34556630495202001</c:v>
                </c:pt>
                <c:pt idx="297">
                  <c:v>0.34669094390743915</c:v>
                </c:pt>
                <c:pt idx="298">
                  <c:v>0.34781546382685585</c:v>
                </c:pt>
                <c:pt idx="299">
                  <c:v>0.34893986536199934</c:v>
                </c:pt>
                <c:pt idx="300">
                  <c:v>0.35006414916394685</c:v>
                </c:pt>
                <c:pt idx="301">
                  <c:v>0.35118831588312777</c:v>
                </c:pt>
                <c:pt idx="302">
                  <c:v>0.35231236616932748</c:v>
                </c:pt>
                <c:pt idx="303">
                  <c:v>0.35343630067169157</c:v>
                </c:pt>
                <c:pt idx="304">
                  <c:v>0.35456012003872955</c:v>
                </c:pt>
                <c:pt idx="305">
                  <c:v>0.35568382491831912</c:v>
                </c:pt>
                <c:pt idx="306">
                  <c:v>0.35680741595770987</c:v>
                </c:pt>
                <c:pt idx="307">
                  <c:v>0.35793089380352744</c:v>
                </c:pt>
                <c:pt idx="308">
                  <c:v>0.35905425910177741</c:v>
                </c:pt>
                <c:pt idx="309">
                  <c:v>0.36017751249784918</c:v>
                </c:pt>
                <c:pt idx="310">
                  <c:v>0.36130065463652</c:v>
                </c:pt>
                <c:pt idx="311">
                  <c:v>0.3624236861619588</c:v>
                </c:pt>
                <c:pt idx="312">
                  <c:v>0.36354660771773012</c:v>
                </c:pt>
                <c:pt idx="313">
                  <c:v>0.36466941994679808</c:v>
                </c:pt>
                <c:pt idx="314">
                  <c:v>0.36579212349153012</c:v>
                </c:pt>
                <c:pt idx="315">
                  <c:v>0.36691471899370109</c:v>
                </c:pt>
                <c:pt idx="316">
                  <c:v>0.368037207094497</c:v>
                </c:pt>
                <c:pt idx="317">
                  <c:v>0.3691595884345189</c:v>
                </c:pt>
                <c:pt idx="318">
                  <c:v>0.37028186365378668</c:v>
                </c:pt>
                <c:pt idx="319">
                  <c:v>0.37140403339174305</c:v>
                </c:pt>
                <c:pt idx="320">
                  <c:v>0.3725260982872573</c:v>
                </c:pt>
                <c:pt idx="321">
                  <c:v>0.37364805897862907</c:v>
                </c:pt>
                <c:pt idx="322">
                  <c:v>0.37476991610359228</c:v>
                </c:pt>
                <c:pt idx="323">
                  <c:v>0.37589167029931891</c:v>
                </c:pt>
                <c:pt idx="324">
                  <c:v>0.37701332220242278</c:v>
                </c:pt>
                <c:pt idx="325">
                  <c:v>0.37813487244896332</c:v>
                </c:pt>
                <c:pt idx="326">
                  <c:v>0.37925632167444945</c:v>
                </c:pt>
                <c:pt idx="327">
                  <c:v>0.38037767051384325</c:v>
                </c:pt>
                <c:pt idx="328">
                  <c:v>0.38149891960156385</c:v>
                </c:pt>
                <c:pt idx="329">
                  <c:v>0.38262006957149103</c:v>
                </c:pt>
                <c:pt idx="330">
                  <c:v>0.38374112105696917</c:v>
                </c:pt>
                <c:pt idx="331">
                  <c:v>0.3848620746908108</c:v>
                </c:pt>
                <c:pt idx="332">
                  <c:v>0.38598293110530046</c:v>
                </c:pt>
                <c:pt idx="333">
                  <c:v>0.38710369093219837</c:v>
                </c:pt>
                <c:pt idx="334">
                  <c:v>0.38822435480274425</c:v>
                </c:pt>
                <c:pt idx="335">
                  <c:v>0.38934492334766091</c:v>
                </c:pt>
                <c:pt idx="336">
                  <c:v>0.390465397197158</c:v>
                </c:pt>
                <c:pt idx="337">
                  <c:v>0.39158577698093572</c:v>
                </c:pt>
                <c:pt idx="338">
                  <c:v>0.39270606332818858</c:v>
                </c:pt>
                <c:pt idx="339">
                  <c:v>0.39382625686760886</c:v>
                </c:pt>
                <c:pt idx="340">
                  <c:v>0.39494635822739055</c:v>
                </c:pt>
                <c:pt idx="341">
                  <c:v>0.39606636803523282</c:v>
                </c:pt>
                <c:pt idx="342">
                  <c:v>0.39718628691834384</c:v>
                </c:pt>
                <c:pt idx="343">
                  <c:v>0.3983061155034443</c:v>
                </c:pt>
                <c:pt idx="344">
                  <c:v>0.39942585441677109</c:v>
                </c:pt>
                <c:pt idx="345">
                  <c:v>0.40054550428408098</c:v>
                </c:pt>
                <c:pt idx="346">
                  <c:v>0.40166506573065425</c:v>
                </c:pt>
                <c:pt idx="347">
                  <c:v>0.40278453938129821</c:v>
                </c:pt>
                <c:pt idx="348">
                  <c:v>0.40390392586035095</c:v>
                </c:pt>
                <c:pt idx="349">
                  <c:v>0.40502322579168487</c:v>
                </c:pt>
                <c:pt idx="350">
                  <c:v>0.40614243979871034</c:v>
                </c:pt>
                <c:pt idx="351">
                  <c:v>0.40726156850437922</c:v>
                </c:pt>
                <c:pt idx="352">
                  <c:v>0.40838061253118851</c:v>
                </c:pt>
                <c:pt idx="353">
                  <c:v>0.40949957250118391</c:v>
                </c:pt>
                <c:pt idx="354">
                  <c:v>0.41061844903596334</c:v>
                </c:pt>
                <c:pt idx="355">
                  <c:v>0.41173724275668067</c:v>
                </c:pt>
                <c:pt idx="356">
                  <c:v>0.41285595428404903</c:v>
                </c:pt>
                <c:pt idx="357">
                  <c:v>0.41397458423834466</c:v>
                </c:pt>
                <c:pt idx="358">
                  <c:v>0.41509313323941022</c:v>
                </c:pt>
                <c:pt idx="359">
                  <c:v>0.41621160190665846</c:v>
                </c:pt>
                <c:pt idx="360">
                  <c:v>0.41732999085907563</c:v>
                </c:pt>
                <c:pt idx="361">
                  <c:v>0.41844830071522521</c:v>
                </c:pt>
                <c:pt idx="362">
                  <c:v>0.41956653209325129</c:v>
                </c:pt>
                <c:pt idx="363">
                  <c:v>0.42068468561088201</c:v>
                </c:pt>
                <c:pt idx="364">
                  <c:v>0.42180276188543331</c:v>
                </c:pt>
                <c:pt idx="365">
                  <c:v>0.42292076153381225</c:v>
                </c:pt>
                <c:pt idx="366">
                  <c:v>0.42403868517252052</c:v>
                </c:pt>
                <c:pt idx="367">
                  <c:v>0.42515653341765797</c:v>
                </c:pt>
                <c:pt idx="368">
                  <c:v>0.42627430688492618</c:v>
                </c:pt>
                <c:pt idx="369">
                  <c:v>0.42739200618963175</c:v>
                </c:pt>
                <c:pt idx="370">
                  <c:v>0.42850963194668995</c:v>
                </c:pt>
                <c:pt idx="371">
                  <c:v>0.42962718477062811</c:v>
                </c:pt>
                <c:pt idx="372">
                  <c:v>0.43074466527558908</c:v>
                </c:pt>
                <c:pt idx="373">
                  <c:v>0.43186207407533472</c:v>
                </c:pt>
                <c:pt idx="374">
                  <c:v>0.43297941178324933</c:v>
                </c:pt>
                <c:pt idx="375">
                  <c:v>0.43409667901234306</c:v>
                </c:pt>
                <c:pt idx="376">
                  <c:v>0.43521387637525538</c:v>
                </c:pt>
                <c:pt idx="377">
                  <c:v>0.4363310044842586</c:v>
                </c:pt>
                <c:pt idx="378">
                  <c:v>0.43744806395126118</c:v>
                </c:pt>
                <c:pt idx="379">
                  <c:v>0.43856505538781121</c:v>
                </c:pt>
                <c:pt idx="380">
                  <c:v>0.43968197940509984</c:v>
                </c:pt>
                <c:pt idx="381">
                  <c:v>0.44079883661396463</c:v>
                </c:pt>
                <c:pt idx="382">
                  <c:v>0.44191562762489295</c:v>
                </c:pt>
                <c:pt idx="383">
                  <c:v>0.44303235304802557</c:v>
                </c:pt>
                <c:pt idx="384">
                  <c:v>0.44414901349315983</c:v>
                </c:pt>
                <c:pt idx="385">
                  <c:v>0.4452656095697532</c:v>
                </c:pt>
                <c:pt idx="386">
                  <c:v>0.44638214188692649</c:v>
                </c:pt>
                <c:pt idx="387">
                  <c:v>0.44749861105346739</c:v>
                </c:pt>
                <c:pt idx="388">
                  <c:v>0.44861501767783385</c:v>
                </c:pt>
                <c:pt idx="389">
                  <c:v>0.44973136236815736</c:v>
                </c:pt>
                <c:pt idx="390">
                  <c:v>0.45084764573224634</c:v>
                </c:pt>
                <c:pt idx="391">
                  <c:v>0.45196386837758956</c:v>
                </c:pt>
                <c:pt idx="392">
                  <c:v>0.45308003091135945</c:v>
                </c:pt>
                <c:pt idx="393">
                  <c:v>0.45419613394041547</c:v>
                </c:pt>
                <c:pt idx="394">
                  <c:v>0.45531217807130747</c:v>
                </c:pt>
                <c:pt idx="395">
                  <c:v>0.45642816391027902</c:v>
                </c:pt>
                <c:pt idx="396">
                  <c:v>0.45754409206327074</c:v>
                </c:pt>
                <c:pt idx="397">
                  <c:v>0.45865996313592372</c:v>
                </c:pt>
                <c:pt idx="398">
                  <c:v>0.45977577773358275</c:v>
                </c:pt>
                <c:pt idx="399">
                  <c:v>0.46089153646129966</c:v>
                </c:pt>
                <c:pt idx="400">
                  <c:v>0.46200723992383674</c:v>
                </c:pt>
                <c:pt idx="401">
                  <c:v>0.46312288872566992</c:v>
                </c:pt>
                <c:pt idx="402">
                  <c:v>0.46423848347099222</c:v>
                </c:pt>
                <c:pt idx="403">
                  <c:v>0.46535402476371701</c:v>
                </c:pt>
                <c:pt idx="404">
                  <c:v>0.46646951320748126</c:v>
                </c:pt>
                <c:pt idx="405">
                  <c:v>0.46758494940564888</c:v>
                </c:pt>
                <c:pt idx="406">
                  <c:v>0.46870033396131405</c:v>
                </c:pt>
                <c:pt idx="407">
                  <c:v>0.46981566747730458</c:v>
                </c:pt>
                <c:pt idx="408">
                  <c:v>0.470930950556185</c:v>
                </c:pt>
                <c:pt idx="409">
                  <c:v>0.47204618380026009</c:v>
                </c:pt>
                <c:pt idx="410">
                  <c:v>0.47316136781157792</c:v>
                </c:pt>
                <c:pt idx="411">
                  <c:v>0.47427650319193332</c:v>
                </c:pt>
                <c:pt idx="412">
                  <c:v>0.47539159054287111</c:v>
                </c:pt>
                <c:pt idx="413">
                  <c:v>0.47650663046568936</c:v>
                </c:pt>
                <c:pt idx="414">
                  <c:v>0.47762162356144261</c:v>
                </c:pt>
                <c:pt idx="415">
                  <c:v>0.4787365704309452</c:v>
                </c:pt>
                <c:pt idx="416">
                  <c:v>0.47985147167477449</c:v>
                </c:pt>
                <c:pt idx="417">
                  <c:v>0.48096632789327426</c:v>
                </c:pt>
                <c:pt idx="418">
                  <c:v>0.48208113968655769</c:v>
                </c:pt>
                <c:pt idx="419">
                  <c:v>0.48319590765451093</c:v>
                </c:pt>
                <c:pt idx="420">
                  <c:v>0.48431063239679611</c:v>
                </c:pt>
                <c:pt idx="421">
                  <c:v>0.4854253145128547</c:v>
                </c:pt>
                <c:pt idx="422">
                  <c:v>0.48653995460191068</c:v>
                </c:pt>
                <c:pt idx="423">
                  <c:v>0.48765455326297391</c:v>
                </c:pt>
                <c:pt idx="424">
                  <c:v>0.48876911109484322</c:v>
                </c:pt>
                <c:pt idx="425">
                  <c:v>0.48988362869610969</c:v>
                </c:pt>
                <c:pt idx="426">
                  <c:v>0.49099810666515997</c:v>
                </c:pt>
                <c:pt idx="427">
                  <c:v>0.49211254560017942</c:v>
                </c:pt>
                <c:pt idx="428">
                  <c:v>0.49322694609915529</c:v>
                </c:pt>
                <c:pt idx="429">
                  <c:v>0.49434130875988014</c:v>
                </c:pt>
                <c:pt idx="430">
                  <c:v>0.49545563417995481</c:v>
                </c:pt>
                <c:pt idx="431">
                  <c:v>0.49656992295679175</c:v>
                </c:pt>
                <c:pt idx="432">
                  <c:v>0.4976841756876183</c:v>
                </c:pt>
                <c:pt idx="433">
                  <c:v>0.49879839296947986</c:v>
                </c:pt>
                <c:pt idx="434">
                  <c:v>0.499912575399243</c:v>
                </c:pt>
                <c:pt idx="435">
                  <c:v>0.50102672357359879</c:v>
                </c:pt>
                <c:pt idx="436">
                  <c:v>0.50214083808906596</c:v>
                </c:pt>
                <c:pt idx="437">
                  <c:v>0.50325491954199408</c:v>
                </c:pt>
                <c:pt idx="438">
                  <c:v>0.50436896852856694</c:v>
                </c:pt>
                <c:pt idx="439">
                  <c:v>0.50548298564480532</c:v>
                </c:pt>
                <c:pt idx="440">
                  <c:v>0.50659697148657068</c:v>
                </c:pt>
                <c:pt idx="441">
                  <c:v>0.50771092664956796</c:v>
                </c:pt>
                <c:pt idx="442">
                  <c:v>0.5088248517293491</c:v>
                </c:pt>
                <c:pt idx="443">
                  <c:v>0.50993874732131594</c:v>
                </c:pt>
                <c:pt idx="444">
                  <c:v>0.51105261402072355</c:v>
                </c:pt>
                <c:pt idx="445">
                  <c:v>0.51216645242268344</c:v>
                </c:pt>
                <c:pt idx="446">
                  <c:v>0.51328026312216668</c:v>
                </c:pt>
                <c:pt idx="447">
                  <c:v>0.51439404671400724</c:v>
                </c:pt>
                <c:pt idx="448">
                  <c:v>0.51550780379290473</c:v>
                </c:pt>
                <c:pt idx="449">
                  <c:v>0.51662153495342811</c:v>
                </c:pt>
                <c:pt idx="450">
                  <c:v>0.51773524079001854</c:v>
                </c:pt>
                <c:pt idx="451">
                  <c:v>0.51884892189699272</c:v>
                </c:pt>
                <c:pt idx="452">
                  <c:v>0.5199625788685458</c:v>
                </c:pt>
                <c:pt idx="453">
                  <c:v>0.521076212298755</c:v>
                </c:pt>
                <c:pt idx="454">
                  <c:v>0.52218982278158221</c:v>
                </c:pt>
                <c:pt idx="455">
                  <c:v>0.52330341091087773</c:v>
                </c:pt>
                <c:pt idx="456">
                  <c:v>0.52441697728038295</c:v>
                </c:pt>
                <c:pt idx="457">
                  <c:v>0.52553052248373389</c:v>
                </c:pt>
                <c:pt idx="458">
                  <c:v>0.52664404711446411</c:v>
                </c:pt>
                <c:pt idx="459">
                  <c:v>0.52775755176600792</c:v>
                </c:pt>
                <c:pt idx="460">
                  <c:v>0.52887103703170368</c:v>
                </c:pt>
                <c:pt idx="461">
                  <c:v>0.52998450350479676</c:v>
                </c:pt>
                <c:pt idx="462">
                  <c:v>0.53109795177844277</c:v>
                </c:pt>
                <c:pt idx="463">
                  <c:v>0.53221138244571076</c:v>
                </c:pt>
                <c:pt idx="464">
                  <c:v>0.53332479609958638</c:v>
                </c:pt>
                <c:pt idx="465">
                  <c:v>0.53443819333297504</c:v>
                </c:pt>
                <c:pt idx="466">
                  <c:v>0.53555157473870496</c:v>
                </c:pt>
                <c:pt idx="467">
                  <c:v>0.53666494090953032</c:v>
                </c:pt>
                <c:pt idx="468">
                  <c:v>0.53777829243813458</c:v>
                </c:pt>
                <c:pt idx="469">
                  <c:v>0.53889162991713346</c:v>
                </c:pt>
                <c:pt idx="470">
                  <c:v>0.54000495393907821</c:v>
                </c:pt>
                <c:pt idx="471">
                  <c:v>0.54111826509645855</c:v>
                </c:pt>
                <c:pt idx="472">
                  <c:v>0.54223156398170613</c:v>
                </c:pt>
                <c:pt idx="473">
                  <c:v>0.54334485118719744</c:v>
                </c:pt>
                <c:pt idx="474">
                  <c:v>0.544458127305257</c:v>
                </c:pt>
                <c:pt idx="475">
                  <c:v>0.54557139292816048</c:v>
                </c:pt>
                <c:pt idx="476">
                  <c:v>0.54668464864813793</c:v>
                </c:pt>
                <c:pt idx="477">
                  <c:v>0.54779789505737697</c:v>
                </c:pt>
                <c:pt idx="478">
                  <c:v>0.54891113274802572</c:v>
                </c:pt>
                <c:pt idx="479">
                  <c:v>0.55002436231219609</c:v>
                </c:pt>
                <c:pt idx="480">
                  <c:v>0.55113758434196691</c:v>
                </c:pt>
                <c:pt idx="481">
                  <c:v>0.55225079942938704</c:v>
                </c:pt>
                <c:pt idx="482">
                  <c:v>0.55336400816647857</c:v>
                </c:pt>
                <c:pt idx="483">
                  <c:v>0.55447721114523985</c:v>
                </c:pt>
                <c:pt idx="484">
                  <c:v>0.55559040895764877</c:v>
                </c:pt>
                <c:pt idx="485">
                  <c:v>0.55670360219566573</c:v>
                </c:pt>
                <c:pt idx="486">
                  <c:v>0.55781679145123697</c:v>
                </c:pt>
                <c:pt idx="487">
                  <c:v>0.55892997731629757</c:v>
                </c:pt>
                <c:pt idx="488">
                  <c:v>0.56004316038277469</c:v>
                </c:pt>
                <c:pt idx="489">
                  <c:v>0.56115634124259051</c:v>
                </c:pt>
                <c:pt idx="490">
                  <c:v>0.56226952048766554</c:v>
                </c:pt>
                <c:pt idx="491">
                  <c:v>0.56338269870992186</c:v>
                </c:pt>
                <c:pt idx="492">
                  <c:v>0.56449587650128608</c:v>
                </c:pt>
                <c:pt idx="493">
                  <c:v>0.56560905445369247</c:v>
                </c:pt>
                <c:pt idx="494">
                  <c:v>0.56672223315908621</c:v>
                </c:pt>
                <c:pt idx="495">
                  <c:v>0.56783541320942654</c:v>
                </c:pt>
                <c:pt idx="496">
                  <c:v>0.56894859519668961</c:v>
                </c:pt>
                <c:pt idx="497">
                  <c:v>0.57006177971287209</c:v>
                </c:pt>
                <c:pt idx="498">
                  <c:v>0.57117496734999396</c:v>
                </c:pt>
                <c:pt idx="499">
                  <c:v>0.57228815870010186</c:v>
                </c:pt>
                <c:pt idx="500">
                  <c:v>0.57340135435527195</c:v>
                </c:pt>
                <c:pt idx="501">
                  <c:v>0.57451455490761338</c:v>
                </c:pt>
                <c:pt idx="502">
                  <c:v>0.57562776094927137</c:v>
                </c:pt>
                <c:pt idx="503">
                  <c:v>0.57674097307243</c:v>
                </c:pt>
                <c:pt idx="504">
                  <c:v>0.57785419186931586</c:v>
                </c:pt>
                <c:pt idx="505">
                  <c:v>0.57896741793220086</c:v>
                </c:pt>
                <c:pt idx="506">
                  <c:v>0.58008065185340552</c:v>
                </c:pt>
                <c:pt idx="507">
                  <c:v>0.5811938942253021</c:v>
                </c:pt>
                <c:pt idx="508">
                  <c:v>0.5823071456403176</c:v>
                </c:pt>
                <c:pt idx="509">
                  <c:v>0.58342040669093709</c:v>
                </c:pt>
                <c:pt idx="510">
                  <c:v>0.5845336779697069</c:v>
                </c:pt>
                <c:pt idx="511">
                  <c:v>0.58564696006923755</c:v>
                </c:pt>
                <c:pt idx="512">
                  <c:v>0.58676025358220696</c:v>
                </c:pt>
                <c:pt idx="513">
                  <c:v>0.58787355910136385</c:v>
                </c:pt>
                <c:pt idx="514">
                  <c:v>0.58898687721953058</c:v>
                </c:pt>
                <c:pt idx="515">
                  <c:v>0.59010020852960643</c:v>
                </c:pt>
                <c:pt idx="516">
                  <c:v>0.59121355362457084</c:v>
                </c:pt>
                <c:pt idx="517">
                  <c:v>0.59232691309748631</c:v>
                </c:pt>
                <c:pt idx="518">
                  <c:v>0.59344028754150191</c:v>
                </c:pt>
                <c:pt idx="519">
                  <c:v>0.59455367754985611</c:v>
                </c:pt>
                <c:pt idx="520">
                  <c:v>0.59566708371588029</c:v>
                </c:pt>
                <c:pt idx="521">
                  <c:v>0.59678050663300142</c:v>
                </c:pt>
                <c:pt idx="522">
                  <c:v>0.59789394689474573</c:v>
                </c:pt>
                <c:pt idx="523">
                  <c:v>0.5990074050947416</c:v>
                </c:pt>
                <c:pt idx="524">
                  <c:v>0.60012088182672263</c:v>
                </c:pt>
                <c:pt idx="525">
                  <c:v>0.60123437768453114</c:v>
                </c:pt>
                <c:pt idx="526">
                  <c:v>0.60234789326212113</c:v>
                </c:pt>
                <c:pt idx="527">
                  <c:v>0.60346142915356138</c:v>
                </c:pt>
                <c:pt idx="528">
                  <c:v>0.60457498595303882</c:v>
                </c:pt>
                <c:pt idx="529">
                  <c:v>0.60568856425486151</c:v>
                </c:pt>
                <c:pt idx="530">
                  <c:v>0.60680216465346193</c:v>
                </c:pt>
                <c:pt idx="531">
                  <c:v>0.60791578774340027</c:v>
                </c:pt>
                <c:pt idx="532">
                  <c:v>0.60902943411936727</c:v>
                </c:pt>
                <c:pt idx="533">
                  <c:v>0.61014310437618791</c:v>
                </c:pt>
                <c:pt idx="534">
                  <c:v>0.61125679910882391</c:v>
                </c:pt>
                <c:pt idx="535">
                  <c:v>0.61237051891237759</c:v>
                </c:pt>
                <c:pt idx="536">
                  <c:v>0.6134842643820948</c:v>
                </c:pt>
                <c:pt idx="537">
                  <c:v>0.61459803611336783</c:v>
                </c:pt>
                <c:pt idx="538">
                  <c:v>0.61571183470173918</c:v>
                </c:pt>
                <c:pt idx="539">
                  <c:v>0.61682566074290412</c:v>
                </c:pt>
                <c:pt idx="540">
                  <c:v>0.61793951483271448</c:v>
                </c:pt>
                <c:pt idx="541">
                  <c:v>0.61905339756718147</c:v>
                </c:pt>
                <c:pt idx="542">
                  <c:v>0.6201673095424789</c:v>
                </c:pt>
                <c:pt idx="543">
                  <c:v>0.62128125135494661</c:v>
                </c:pt>
                <c:pt idx="544">
                  <c:v>0.62239522360109345</c:v>
                </c:pt>
                <c:pt idx="545">
                  <c:v>0.62350922687760069</c:v>
                </c:pt>
                <c:pt idx="546">
                  <c:v>0.62462326178132499</c:v>
                </c:pt>
                <c:pt idx="547">
                  <c:v>0.62573732890930189</c:v>
                </c:pt>
                <c:pt idx="548">
                  <c:v>0.62685142885874878</c:v>
                </c:pt>
                <c:pt idx="549">
                  <c:v>0.62796556222706823</c:v>
                </c:pt>
                <c:pt idx="550">
                  <c:v>0.62907972961185132</c:v>
                </c:pt>
                <c:pt idx="551">
                  <c:v>0.63019393161088066</c:v>
                </c:pt>
                <c:pt idx="552">
                  <c:v>0.63130816882213381</c:v>
                </c:pt>
                <c:pt idx="553">
                  <c:v>0.63242244184378638</c:v>
                </c:pt>
                <c:pt idx="554">
                  <c:v>0.63353675127421527</c:v>
                </c:pt>
                <c:pt idx="555">
                  <c:v>0.63465109771200201</c:v>
                </c:pt>
                <c:pt idx="556">
                  <c:v>0.63576548175593595</c:v>
                </c:pt>
                <c:pt idx="557">
                  <c:v>0.63687990400501748</c:v>
                </c:pt>
                <c:pt idx="558">
                  <c:v>0.63799436505846119</c:v>
                </c:pt>
                <c:pt idx="559">
                  <c:v>0.63910886551569945</c:v>
                </c:pt>
                <c:pt idx="560">
                  <c:v>0.64022340597638527</c:v>
                </c:pt>
                <c:pt idx="561">
                  <c:v>0.64133798704039569</c:v>
                </c:pt>
                <c:pt idx="562">
                  <c:v>0.64245260930783521</c:v>
                </c:pt>
                <c:pt idx="563">
                  <c:v>0.64356727337903896</c:v>
                </c:pt>
                <c:pt idx="564">
                  <c:v>0.64468197985457576</c:v>
                </c:pt>
                <c:pt idx="565">
                  <c:v>0.64579672933525167</c:v>
                </c:pt>
                <c:pt idx="566">
                  <c:v>0.64691152242211314</c:v>
                </c:pt>
                <c:pt idx="567">
                  <c:v>0.6480263597164504</c:v>
                </c:pt>
                <c:pt idx="568">
                  <c:v>0.64914124181980049</c:v>
                </c:pt>
                <c:pt idx="569">
                  <c:v>0.65025616933395081</c:v>
                </c:pt>
                <c:pt idx="570">
                  <c:v>0.65137114286094222</c:v>
                </c:pt>
                <c:pt idx="571">
                  <c:v>0.65248616300307261</c:v>
                </c:pt>
                <c:pt idx="572">
                  <c:v>0.65360123036289974</c:v>
                </c:pt>
                <c:pt idx="573">
                  <c:v>0.65471634554324509</c:v>
                </c:pt>
                <c:pt idx="574">
                  <c:v>0.65583150914719679</c:v>
                </c:pt>
                <c:pt idx="575">
                  <c:v>0.65694672177811286</c:v>
                </c:pt>
                <c:pt idx="576">
                  <c:v>0.6580619840396249</c:v>
                </c:pt>
                <c:pt idx="577">
                  <c:v>0.65917729653564117</c:v>
                </c:pt>
                <c:pt idx="578">
                  <c:v>0.66029265987034991</c:v>
                </c:pt>
                <c:pt idx="579">
                  <c:v>0.66140807464822271</c:v>
                </c:pt>
                <c:pt idx="580">
                  <c:v>0.66252354147401771</c:v>
                </c:pt>
                <c:pt idx="581">
                  <c:v>0.66363906095278324</c:v>
                </c:pt>
                <c:pt idx="582">
                  <c:v>0.66475463368986099</c:v>
                </c:pt>
                <c:pt idx="583">
                  <c:v>0.66587026029088914</c:v>
                </c:pt>
                <c:pt idx="584">
                  <c:v>0.666985941361806</c:v>
                </c:pt>
                <c:pt idx="585">
                  <c:v>0.6681016775088533</c:v>
                </c:pt>
                <c:pt idx="586">
                  <c:v>0.66921746933857951</c:v>
                </c:pt>
                <c:pt idx="587">
                  <c:v>0.67033331745784319</c:v>
                </c:pt>
                <c:pt idx="588">
                  <c:v>0.67144922247381644</c:v>
                </c:pt>
                <c:pt idx="589">
                  <c:v>0.6725651849939881</c:v>
                </c:pt>
                <c:pt idx="590">
                  <c:v>0.67368120562616729</c:v>
                </c:pt>
                <c:pt idx="591">
                  <c:v>0.67479728497848668</c:v>
                </c:pt>
                <c:pt idx="592">
                  <c:v>0.6759134236594061</c:v>
                </c:pt>
                <c:pt idx="593">
                  <c:v>0.67702962227771557</c:v>
                </c:pt>
                <c:pt idx="594">
                  <c:v>0.67814588144253907</c:v>
                </c:pt>
                <c:pt idx="595">
                  <c:v>0.67926220176333751</c:v>
                </c:pt>
                <c:pt idx="596">
                  <c:v>0.68037858384991268</c:v>
                </c:pt>
                <c:pt idx="597">
                  <c:v>0.68149502831241016</c:v>
                </c:pt>
                <c:pt idx="598">
                  <c:v>0.68261153576132305</c:v>
                </c:pt>
                <c:pt idx="599">
                  <c:v>0.68372810680749518</c:v>
                </c:pt>
                <c:pt idx="600">
                  <c:v>0.68484474206212476</c:v>
                </c:pt>
                <c:pt idx="601">
                  <c:v>0.68596144213676769</c:v>
                </c:pt>
                <c:pt idx="602">
                  <c:v>0.68707820764334093</c:v>
                </c:pt>
                <c:pt idx="603">
                  <c:v>0.68819503919412606</c:v>
                </c:pt>
                <c:pt idx="604">
                  <c:v>0.68931193740177266</c:v>
                </c:pt>
                <c:pt idx="605">
                  <c:v>0.69042890287930192</c:v>
                </c:pt>
                <c:pt idx="606">
                  <c:v>0.69154593624010974</c:v>
                </c:pt>
                <c:pt idx="607">
                  <c:v>0.6926630380979707</c:v>
                </c:pt>
                <c:pt idx="608">
                  <c:v>0.69378020906704096</c:v>
                </c:pt>
                <c:pt idx="609">
                  <c:v>0.69489744976186241</c:v>
                </c:pt>
                <c:pt idx="610">
                  <c:v>0.69601476079736546</c:v>
                </c:pt>
                <c:pt idx="611">
                  <c:v>0.69713214278887292</c:v>
                </c:pt>
                <c:pt idx="612">
                  <c:v>0.6982495963521036</c:v>
                </c:pt>
                <c:pt idx="613">
                  <c:v>0.69936712210317553</c:v>
                </c:pt>
                <c:pt idx="614">
                  <c:v>0.70048472065860945</c:v>
                </c:pt>
                <c:pt idx="615">
                  <c:v>0.70160239263533264</c:v>
                </c:pt>
                <c:pt idx="616">
                  <c:v>0.70272013865068228</c:v>
                </c:pt>
                <c:pt idx="617">
                  <c:v>0.70383795932240878</c:v>
                </c:pt>
                <c:pt idx="618">
                  <c:v>0.70495585526867954</c:v>
                </c:pt>
                <c:pt idx="619">
                  <c:v>0.70607382710808253</c:v>
                </c:pt>
                <c:pt idx="620">
                  <c:v>0.70719187545962958</c:v>
                </c:pt>
                <c:pt idx="621">
                  <c:v>0.7083100009427602</c:v>
                </c:pt>
                <c:pt idx="622">
                  <c:v>0.70942820417734498</c:v>
                </c:pt>
                <c:pt idx="623">
                  <c:v>0.71054648578368929</c:v>
                </c:pt>
                <c:pt idx="624">
                  <c:v>0.71166484638253669</c:v>
                </c:pt>
                <c:pt idx="625">
                  <c:v>0.71278328659507251</c:v>
                </c:pt>
                <c:pt idx="626">
                  <c:v>0.71390180704292772</c:v>
                </c:pt>
                <c:pt idx="627">
                  <c:v>0.71502040834818215</c:v>
                </c:pt>
                <c:pt idx="628">
                  <c:v>0.71613909113336816</c:v>
                </c:pt>
                <c:pt idx="629">
                  <c:v>0.71725785602147463</c:v>
                </c:pt>
                <c:pt idx="630">
                  <c:v>0.71837670363595008</c:v>
                </c:pt>
                <c:pt idx="631">
                  <c:v>0.71949563460070642</c:v>
                </c:pt>
                <c:pt idx="632">
                  <c:v>0.72061464954012289</c:v>
                </c:pt>
                <c:pt idx="633">
                  <c:v>0.7217337490790493</c:v>
                </c:pt>
                <c:pt idx="634">
                  <c:v>0.7228529338428098</c:v>
                </c:pt>
                <c:pt idx="635">
                  <c:v>0.72397220445720667</c:v>
                </c:pt>
                <c:pt idx="636">
                  <c:v>0.72509156154852383</c:v>
                </c:pt>
                <c:pt idx="637">
                  <c:v>0.72621100574353037</c:v>
                </c:pt>
                <c:pt idx="638">
                  <c:v>0.72733053766948463</c:v>
                </c:pt>
                <c:pt idx="639">
                  <c:v>0.72845015795413759</c:v>
                </c:pt>
                <c:pt idx="640">
                  <c:v>0.72956986722573647</c:v>
                </c:pt>
                <c:pt idx="641">
                  <c:v>0.73068966611302866</c:v>
                </c:pt>
                <c:pt idx="642">
                  <c:v>0.73180955524526525</c:v>
                </c:pt>
                <c:pt idx="643">
                  <c:v>0.73292953525220494</c:v>
                </c:pt>
                <c:pt idx="644">
                  <c:v>0.73404960676411757</c:v>
                </c:pt>
                <c:pt idx="645">
                  <c:v>0.73516977041178788</c:v>
                </c:pt>
                <c:pt idx="646">
                  <c:v>0.73629002682651934</c:v>
                </c:pt>
                <c:pt idx="647">
                  <c:v>0.73741037664013775</c:v>
                </c:pt>
                <c:pt idx="648">
                  <c:v>0.73853082048499508</c:v>
                </c:pt>
                <c:pt idx="649">
                  <c:v>0.73965135899397327</c:v>
                </c:pt>
                <c:pt idx="650">
                  <c:v>0.74077199280048789</c:v>
                </c:pt>
                <c:pt idx="651">
                  <c:v>0.74189272253849192</c:v>
                </c:pt>
                <c:pt idx="652">
                  <c:v>0.74301354884247972</c:v>
                </c:pt>
                <c:pt idx="653">
                  <c:v>0.74413447234749053</c:v>
                </c:pt>
                <c:pt idx="654">
                  <c:v>0.74525549368911248</c:v>
                </c:pt>
                <c:pt idx="655">
                  <c:v>0.74637661350348639</c:v>
                </c:pt>
                <c:pt idx="656">
                  <c:v>0.74749783242730949</c:v>
                </c:pt>
                <c:pt idx="657">
                  <c:v>0.74861915109783939</c:v>
                </c:pt>
                <c:pt idx="658">
                  <c:v>0.74974057015289763</c:v>
                </c:pt>
                <c:pt idx="659">
                  <c:v>0.75086209023087391</c:v>
                </c:pt>
                <c:pt idx="660">
                  <c:v>0.75198371197072955</c:v>
                </c:pt>
                <c:pt idx="661">
                  <c:v>0.75310543601200186</c:v>
                </c:pt>
                <c:pt idx="662">
                  <c:v>0.75422726299480736</c:v>
                </c:pt>
                <c:pt idx="663">
                  <c:v>0.7553491935598462</c:v>
                </c:pt>
                <c:pt idx="664">
                  <c:v>0.75647122834840586</c:v>
                </c:pt>
                <c:pt idx="665">
                  <c:v>0.75759336800236499</c:v>
                </c:pt>
                <c:pt idx="666">
                  <c:v>0.75871561316419733</c:v>
                </c:pt>
                <c:pt idx="667">
                  <c:v>0.75983796447697571</c:v>
                </c:pt>
                <c:pt idx="668">
                  <c:v>0.76096042258437602</c:v>
                </c:pt>
                <c:pt idx="669">
                  <c:v>0.76208298813068098</c:v>
                </c:pt>
                <c:pt idx="670">
                  <c:v>0.76320566176078419</c:v>
                </c:pt>
                <c:pt idx="671">
                  <c:v>0.76432844412019396</c:v>
                </c:pt>
                <c:pt idx="672">
                  <c:v>0.76545133585503755</c:v>
                </c:pt>
                <c:pt idx="673">
                  <c:v>0.76657433761206495</c:v>
                </c:pt>
                <c:pt idx="674">
                  <c:v>0.76769745003865275</c:v>
                </c:pt>
                <c:pt idx="675">
                  <c:v>0.76882067378280849</c:v>
                </c:pt>
                <c:pt idx="676">
                  <c:v>0.76994400949317421</c:v>
                </c:pt>
                <c:pt idx="677">
                  <c:v>0.77106745781903097</c:v>
                </c:pt>
                <c:pt idx="678">
                  <c:v>0.77219101941030233</c:v>
                </c:pt>
                <c:pt idx="679">
                  <c:v>0.773314694917559</c:v>
                </c:pt>
                <c:pt idx="680">
                  <c:v>0.77443848499202228</c:v>
                </c:pt>
                <c:pt idx="681">
                  <c:v>0.7755623902855685</c:v>
                </c:pt>
                <c:pt idx="682">
                  <c:v>0.77668641145073303</c:v>
                </c:pt>
                <c:pt idx="683">
                  <c:v>0.77781054914071424</c:v>
                </c:pt>
                <c:pt idx="684">
                  <c:v>0.77893480400937765</c:v>
                </c:pt>
                <c:pt idx="685">
                  <c:v>0.78005917671126013</c:v>
                </c:pt>
                <c:pt idx="686">
                  <c:v>0.78118366790157379</c:v>
                </c:pt>
                <c:pt idx="687">
                  <c:v>0.7823082782362103</c:v>
                </c:pt>
                <c:pt idx="688">
                  <c:v>0.78343300837174501</c:v>
                </c:pt>
                <c:pt idx="689">
                  <c:v>0.78455785896544095</c:v>
                </c:pt>
                <c:pt idx="690">
                  <c:v>0.78568283067525313</c:v>
                </c:pt>
                <c:pt idx="691">
                  <c:v>0.78680792415983258</c:v>
                </c:pt>
                <c:pt idx="692">
                  <c:v>0.78793314007853055</c:v>
                </c:pt>
                <c:pt idx="693">
                  <c:v>0.78905847909140281</c:v>
                </c:pt>
                <c:pt idx="694">
                  <c:v>0.79018394185921381</c:v>
                </c:pt>
                <c:pt idx="695">
                  <c:v>0.79130952904344076</c:v>
                </c:pt>
                <c:pt idx="696">
                  <c:v>0.79243524130627807</c:v>
                </c:pt>
                <c:pt idx="697">
                  <c:v>0.79356107931064135</c:v>
                </c:pt>
                <c:pt idx="698">
                  <c:v>0.79468704372017174</c:v>
                </c:pt>
                <c:pt idx="699">
                  <c:v>0.79581313519924035</c:v>
                </c:pt>
                <c:pt idx="700">
                  <c:v>0.79693935441295227</c:v>
                </c:pt>
                <c:pt idx="701">
                  <c:v>0.79806570202715088</c:v>
                </c:pt>
                <c:pt idx="702">
                  <c:v>0.79919217870842241</c:v>
                </c:pt>
                <c:pt idx="703">
                  <c:v>0.80031878512409993</c:v>
                </c:pt>
                <c:pt idx="704">
                  <c:v>0.8014455219422677</c:v>
                </c:pt>
                <c:pt idx="705">
                  <c:v>0.80257238983176582</c:v>
                </c:pt>
                <c:pt idx="706">
                  <c:v>0.80369938946219421</c:v>
                </c:pt>
                <c:pt idx="707">
                  <c:v>0.80482652150391698</c:v>
                </c:pt>
                <c:pt idx="708">
                  <c:v>0.80595378662806716</c:v>
                </c:pt>
                <c:pt idx="709">
                  <c:v>0.80708118550655061</c:v>
                </c:pt>
                <c:pt idx="710">
                  <c:v>0.8082087188120507</c:v>
                </c:pt>
                <c:pt idx="711">
                  <c:v>0.8093363872180328</c:v>
                </c:pt>
                <c:pt idx="712">
                  <c:v>0.81046419139874826</c:v>
                </c:pt>
                <c:pt idx="713">
                  <c:v>0.81159213202923941</c:v>
                </c:pt>
                <c:pt idx="714">
                  <c:v>0.81272020978534354</c:v>
                </c:pt>
                <c:pt idx="715">
                  <c:v>0.81384842534369761</c:v>
                </c:pt>
                <c:pt idx="716">
                  <c:v>0.81497677938174262</c:v>
                </c:pt>
                <c:pt idx="717">
                  <c:v>0.81610527257772814</c:v>
                </c:pt>
                <c:pt idx="718">
                  <c:v>0.81723390561071674</c:v>
                </c:pt>
                <c:pt idx="719">
                  <c:v>0.81836267916058858</c:v>
                </c:pt>
                <c:pt idx="720">
                  <c:v>0.81949159390804593</c:v>
                </c:pt>
                <c:pt idx="721">
                  <c:v>0.82062065053461763</c:v>
                </c:pt>
                <c:pt idx="722">
                  <c:v>0.82174984972266374</c:v>
                </c:pt>
                <c:pt idx="723">
                  <c:v>0.82287919215537997</c:v>
                </c:pt>
                <c:pt idx="724">
                  <c:v>0.82400867851680248</c:v>
                </c:pt>
                <c:pt idx="725">
                  <c:v>0.82513830949181222</c:v>
                </c:pt>
                <c:pt idx="726">
                  <c:v>0.82626808576613975</c:v>
                </c:pt>
                <c:pt idx="727">
                  <c:v>0.82739800802636965</c:v>
                </c:pt>
                <c:pt idx="728">
                  <c:v>0.82852807695994524</c:v>
                </c:pt>
                <c:pt idx="729">
                  <c:v>0.82965829325517348</c:v>
                </c:pt>
                <c:pt idx="730">
                  <c:v>0.83078865760122922</c:v>
                </c:pt>
                <c:pt idx="731">
                  <c:v>0.83191917068816001</c:v>
                </c:pt>
                <c:pt idx="732">
                  <c:v>0.83304983320689119</c:v>
                </c:pt>
                <c:pt idx="733">
                  <c:v>0.83418064584922991</c:v>
                </c:pt>
                <c:pt idx="734">
                  <c:v>0.8353116093078703</c:v>
                </c:pt>
                <c:pt idx="735">
                  <c:v>0.83644272427639821</c:v>
                </c:pt>
                <c:pt idx="736">
                  <c:v>0.8375739914492959</c:v>
                </c:pt>
                <c:pt idx="737">
                  <c:v>0.83870541152194655</c:v>
                </c:pt>
                <c:pt idx="738">
                  <c:v>0.83983698519063954</c:v>
                </c:pt>
                <c:pt idx="739">
                  <c:v>0.84096871315257482</c:v>
                </c:pt>
                <c:pt idx="740">
                  <c:v>0.84210059610586785</c:v>
                </c:pt>
                <c:pt idx="741">
                  <c:v>0.84323263474955457</c:v>
                </c:pt>
                <c:pt idx="742">
                  <c:v>0.84436482978359606</c:v>
                </c:pt>
                <c:pt idx="743">
                  <c:v>0.84549718190888346</c:v>
                </c:pt>
                <c:pt idx="744">
                  <c:v>0.84662969182724301</c:v>
                </c:pt>
                <c:pt idx="745">
                  <c:v>0.84776236024144069</c:v>
                </c:pt>
                <c:pt idx="746">
                  <c:v>0.84889518785518714</c:v>
                </c:pt>
                <c:pt idx="747">
                  <c:v>0.8500281753731429</c:v>
                </c:pt>
                <c:pt idx="748">
                  <c:v>0.85116132350092299</c:v>
                </c:pt>
                <c:pt idx="749">
                  <c:v>0.85229463294510199</c:v>
                </c:pt>
                <c:pt idx="750">
                  <c:v>0.85342810441321915</c:v>
                </c:pt>
                <c:pt idx="751">
                  <c:v>0.85456173861378315</c:v>
                </c:pt>
                <c:pt idx="752">
                  <c:v>0.85569553625627726</c:v>
                </c:pt>
                <c:pt idx="753">
                  <c:v>0.85682949805116426</c:v>
                </c:pt>
                <c:pt idx="754">
                  <c:v>0.85796362470989174</c:v>
                </c:pt>
                <c:pt idx="755">
                  <c:v>0.85909791694489679</c:v>
                </c:pt>
                <c:pt idx="756">
                  <c:v>0.86023237546961129</c:v>
                </c:pt>
                <c:pt idx="757">
                  <c:v>0.86136700099846697</c:v>
                </c:pt>
                <c:pt idx="758">
                  <c:v>0.86250179424690043</c:v>
                </c:pt>
                <c:pt idx="759">
                  <c:v>0.86363675593135847</c:v>
                </c:pt>
                <c:pt idx="760">
                  <c:v>0.86477188676930306</c:v>
                </c:pt>
                <c:pt idx="761">
                  <c:v>0.86590718747921658</c:v>
                </c:pt>
                <c:pt idx="762">
                  <c:v>0.86704265878060682</c:v>
                </c:pt>
                <c:pt idx="763">
                  <c:v>0.86817830139401253</c:v>
                </c:pt>
                <c:pt idx="764">
                  <c:v>0.86931411604100828</c:v>
                </c:pt>
                <c:pt idx="765">
                  <c:v>0.87045010344421003</c:v>
                </c:pt>
                <c:pt idx="766">
                  <c:v>0.87158626432727992</c:v>
                </c:pt>
                <c:pt idx="767">
                  <c:v>0.87272259941493213</c:v>
                </c:pt>
                <c:pt idx="768">
                  <c:v>0.87385910943293754</c:v>
                </c:pt>
                <c:pt idx="769">
                  <c:v>0.87499579510812964</c:v>
                </c:pt>
                <c:pt idx="770">
                  <c:v>0.87613265716840927</c:v>
                </c:pt>
                <c:pt idx="771">
                  <c:v>0.87726969634275054</c:v>
                </c:pt>
                <c:pt idx="772">
                  <c:v>0.8784069133612058</c:v>
                </c:pt>
                <c:pt idx="773">
                  <c:v>0.87954430895491109</c:v>
                </c:pt>
                <c:pt idx="774">
                  <c:v>0.8806818838560917</c:v>
                </c:pt>
                <c:pt idx="775">
                  <c:v>0.88181963879806735</c:v>
                </c:pt>
                <c:pt idx="776">
                  <c:v>0.8829575745152578</c:v>
                </c:pt>
                <c:pt idx="777">
                  <c:v>0.88409569174318836</c:v>
                </c:pt>
                <c:pt idx="778">
                  <c:v>0.88523399121849511</c:v>
                </c:pt>
                <c:pt idx="779">
                  <c:v>0.88637247367893068</c:v>
                </c:pt>
                <c:pt idx="780">
                  <c:v>0.8875111398633696</c:v>
                </c:pt>
                <c:pt idx="781">
                  <c:v>0.88864999051181393</c:v>
                </c:pt>
                <c:pt idx="782">
                  <c:v>0.88978902636539869</c:v>
                </c:pt>
                <c:pt idx="783">
                  <c:v>0.8909282481663976</c:v>
                </c:pt>
                <c:pt idx="784">
                  <c:v>0.89206765665822862</c:v>
                </c:pt>
                <c:pt idx="785">
                  <c:v>0.89320725258545952</c:v>
                </c:pt>
                <c:pt idx="786">
                  <c:v>0.89434703669381355</c:v>
                </c:pt>
                <c:pt idx="787">
                  <c:v>0.89548700973017503</c:v>
                </c:pt>
                <c:pt idx="788">
                  <c:v>0.89662717244259527</c:v>
                </c:pt>
                <c:pt idx="789">
                  <c:v>0.89776752558029804</c:v>
                </c:pt>
                <c:pt idx="790">
                  <c:v>0.89890806989368532</c:v>
                </c:pt>
                <c:pt idx="791">
                  <c:v>0.90004880613434313</c:v>
                </c:pt>
                <c:pt idx="792">
                  <c:v>0.90118973505504718</c:v>
                </c:pt>
                <c:pt idx="793">
                  <c:v>0.90233085740976882</c:v>
                </c:pt>
                <c:pt idx="794">
                  <c:v>0.90347217395368074</c:v>
                </c:pt>
                <c:pt idx="795">
                  <c:v>0.90461368544316267</c:v>
                </c:pt>
                <c:pt idx="796">
                  <c:v>0.90575539263580762</c:v>
                </c:pt>
                <c:pt idx="797">
                  <c:v>0.90689729629042748</c:v>
                </c:pt>
                <c:pt idx="798">
                  <c:v>0.90803939716705873</c:v>
                </c:pt>
                <c:pt idx="799">
                  <c:v>0.90918169602696886</c:v>
                </c:pt>
                <c:pt idx="800">
                  <c:v>0.91032419363266182</c:v>
                </c:pt>
                <c:pt idx="801">
                  <c:v>0.91146689074788434</c:v>
                </c:pt>
                <c:pt idx="802">
                  <c:v>0.91260978813763183</c:v>
                </c:pt>
                <c:pt idx="803">
                  <c:v>0.91375288656815412</c:v>
                </c:pt>
                <c:pt idx="804">
                  <c:v>0.91489618680696183</c:v>
                </c:pt>
                <c:pt idx="805">
                  <c:v>0.91603968962283233</c:v>
                </c:pt>
                <c:pt idx="806">
                  <c:v>0.91718339578581587</c:v>
                </c:pt>
                <c:pt idx="807">
                  <c:v>0.91832730606724144</c:v>
                </c:pt>
                <c:pt idx="808">
                  <c:v>0.91947142123972314</c:v>
                </c:pt>
                <c:pt idx="809">
                  <c:v>0.92061574207716634</c:v>
                </c:pt>
                <c:pt idx="810">
                  <c:v>0.92176026935477362</c:v>
                </c:pt>
                <c:pt idx="811">
                  <c:v>0.92290500384905128</c:v>
                </c:pt>
                <c:pt idx="812">
                  <c:v>0.92404994633781534</c:v>
                </c:pt>
                <c:pt idx="813">
                  <c:v>0.9251950976001978</c:v>
                </c:pt>
                <c:pt idx="814">
                  <c:v>0.92634045841665291</c:v>
                </c:pt>
                <c:pt idx="815">
                  <c:v>0.92748602956896375</c:v>
                </c:pt>
                <c:pt idx="816">
                  <c:v>0.92863181184024812</c:v>
                </c:pt>
                <c:pt idx="817">
                  <c:v>0.92977780601496507</c:v>
                </c:pt>
                <c:pt idx="818">
                  <c:v>0.93092401287892146</c:v>
                </c:pt>
                <c:pt idx="819">
                  <c:v>0.93207043321927807</c:v>
                </c:pt>
                <c:pt idx="820">
                  <c:v>0.93321706782455605</c:v>
                </c:pt>
                <c:pt idx="821">
                  <c:v>0.93436391748464365</c:v>
                </c:pt>
                <c:pt idx="822">
                  <c:v>0.93551098299080238</c:v>
                </c:pt>
                <c:pt idx="823">
                  <c:v>0.93665826513567352</c:v>
                </c:pt>
                <c:pt idx="824">
                  <c:v>0.93780576471328503</c:v>
                </c:pt>
                <c:pt idx="825">
                  <c:v>0.93895348251905753</c:v>
                </c:pt>
                <c:pt idx="826">
                  <c:v>0.94010141934981128</c:v>
                </c:pt>
                <c:pt idx="827">
                  <c:v>0.94124957600377279</c:v>
                </c:pt>
                <c:pt idx="828">
                  <c:v>0.94239795328058107</c:v>
                </c:pt>
                <c:pt idx="829">
                  <c:v>0.94354655198129478</c:v>
                </c:pt>
                <c:pt idx="830">
                  <c:v>0.94469537290839856</c:v>
                </c:pt>
                <c:pt idx="831">
                  <c:v>0.94584441686581</c:v>
                </c:pt>
                <c:pt idx="832">
                  <c:v>0.946993684658886</c:v>
                </c:pt>
                <c:pt idx="833">
                  <c:v>0.94814317709443008</c:v>
                </c:pt>
                <c:pt idx="834">
                  <c:v>0.94929289498069869</c:v>
                </c:pt>
                <c:pt idx="835">
                  <c:v>0.94999235637610779</c:v>
                </c:pt>
                <c:pt idx="836">
                  <c:v>0.9506918177715169</c:v>
                </c:pt>
                <c:pt idx="837">
                  <c:v>0.95139127916692601</c:v>
                </c:pt>
                <c:pt idx="838">
                  <c:v>0.95209074056233511</c:v>
                </c:pt>
                <c:pt idx="839">
                  <c:v>0.95279020195774422</c:v>
                </c:pt>
                <c:pt idx="840">
                  <c:v>0.95348966335315333</c:v>
                </c:pt>
                <c:pt idx="841">
                  <c:v>0.95418912474856243</c:v>
                </c:pt>
                <c:pt idx="842">
                  <c:v>0.95488858614397154</c:v>
                </c:pt>
                <c:pt idx="843">
                  <c:v>0.95558804753938065</c:v>
                </c:pt>
                <c:pt idx="844">
                  <c:v>0.95628750893478975</c:v>
                </c:pt>
                <c:pt idx="845">
                  <c:v>0.95698697033019886</c:v>
                </c:pt>
                <c:pt idx="846">
                  <c:v>0.95768643172560797</c:v>
                </c:pt>
                <c:pt idx="847">
                  <c:v>0.95838589312101707</c:v>
                </c:pt>
                <c:pt idx="848">
                  <c:v>0.95908535451642618</c:v>
                </c:pt>
                <c:pt idx="849">
                  <c:v>0.95978481591183529</c:v>
                </c:pt>
                <c:pt idx="850">
                  <c:v>0.96048427730724439</c:v>
                </c:pt>
                <c:pt idx="851">
                  <c:v>0.9611837387026535</c:v>
                </c:pt>
                <c:pt idx="852">
                  <c:v>0.96188320009806261</c:v>
                </c:pt>
                <c:pt idx="853">
                  <c:v>0.96258266149347171</c:v>
                </c:pt>
                <c:pt idx="854">
                  <c:v>0.96328212288888082</c:v>
                </c:pt>
                <c:pt idx="855">
                  <c:v>0.96398158428428993</c:v>
                </c:pt>
                <c:pt idx="856">
                  <c:v>0.96468104567969903</c:v>
                </c:pt>
                <c:pt idx="857">
                  <c:v>0.96538050707510814</c:v>
                </c:pt>
                <c:pt idx="858">
                  <c:v>0.96607996847051725</c:v>
                </c:pt>
                <c:pt idx="859">
                  <c:v>0.96677942986592635</c:v>
                </c:pt>
                <c:pt idx="860">
                  <c:v>0.96747889126133546</c:v>
                </c:pt>
                <c:pt idx="861">
                  <c:v>0.96817835265674457</c:v>
                </c:pt>
                <c:pt idx="862">
                  <c:v>0.96887781405215367</c:v>
                </c:pt>
                <c:pt idx="863">
                  <c:v>0.96957727544756278</c:v>
                </c:pt>
                <c:pt idx="864">
                  <c:v>0.97027673684297189</c:v>
                </c:pt>
                <c:pt idx="865">
                  <c:v>0.97097619823838099</c:v>
                </c:pt>
                <c:pt idx="866">
                  <c:v>0.9716756596337901</c:v>
                </c:pt>
                <c:pt idx="867">
                  <c:v>0.97237512102919921</c:v>
                </c:pt>
                <c:pt idx="868">
                  <c:v>0.97307458242460831</c:v>
                </c:pt>
                <c:pt idx="869">
                  <c:v>0.97377404382001742</c:v>
                </c:pt>
                <c:pt idx="870">
                  <c:v>0.97447350521542653</c:v>
                </c:pt>
                <c:pt idx="871">
                  <c:v>0.97517296661083563</c:v>
                </c:pt>
                <c:pt idx="872">
                  <c:v>0.97587242800624474</c:v>
                </c:pt>
                <c:pt idx="873">
                  <c:v>0.97657188940165385</c:v>
                </c:pt>
                <c:pt idx="874">
                  <c:v>0.97727135079706295</c:v>
                </c:pt>
                <c:pt idx="875">
                  <c:v>0.97797081219247206</c:v>
                </c:pt>
                <c:pt idx="876">
                  <c:v>0.97867027358788117</c:v>
                </c:pt>
                <c:pt idx="877">
                  <c:v>0.97936973498329027</c:v>
                </c:pt>
                <c:pt idx="878">
                  <c:v>0.98006919637869938</c:v>
                </c:pt>
                <c:pt idx="879">
                  <c:v>0.98076865777410849</c:v>
                </c:pt>
                <c:pt idx="880">
                  <c:v>0.98146811916951759</c:v>
                </c:pt>
                <c:pt idx="881">
                  <c:v>0.9821675805649267</c:v>
                </c:pt>
                <c:pt idx="882">
                  <c:v>0.98286704196033581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379.76978645687257</c:v>
                </c:pt>
                <c:pt idx="2">
                  <c:v>590.34370317961111</c:v>
                </c:pt>
                <c:pt idx="3">
                  <c:v>733.21006312035036</c:v>
                </c:pt>
                <c:pt idx="4">
                  <c:v>833.73437943565466</c:v>
                </c:pt>
                <c:pt idx="5">
                  <c:v>906.11740580898766</c:v>
                </c:pt>
                <c:pt idx="6">
                  <c:v>959.01303114932455</c:v>
                </c:pt>
                <c:pt idx="7">
                  <c:v>998.08831499837027</c:v>
                </c:pt>
                <c:pt idx="8">
                  <c:v>1027.2103964493324</c:v>
                </c:pt>
                <c:pt idx="9">
                  <c:v>1049.0878931945558</c:v>
                </c:pt>
                <c:pt idx="10">
                  <c:v>1065.6516537054931</c:v>
                </c:pt>
                <c:pt idx="11">
                  <c:v>1078.2952940179659</c:v>
                </c:pt>
                <c:pt idx="12">
                  <c:v>1088.0338501315093</c:v>
                </c:pt>
                <c:pt idx="13">
                  <c:v>1095.6116921467049</c:v>
                </c:pt>
                <c:pt idx="14">
                  <c:v>1101.5775928917694</c:v>
                </c:pt>
                <c:pt idx="15">
                  <c:v>1106.3378250629012</c:v>
                </c:pt>
                <c:pt idx="16">
                  <c:v>1110.1941916175811</c:v>
                </c:pt>
                <c:pt idx="17">
                  <c:v>1113.37152697686</c:v>
                </c:pt>
                <c:pt idx="18">
                  <c:v>1116.0377324163048</c:v>
                </c:pt>
                <c:pt idx="19">
                  <c:v>1118.3184579639726</c:v>
                </c:pt>
                <c:pt idx="20">
                  <c:v>1120.3079117036802</c:v>
                </c:pt>
                <c:pt idx="21">
                  <c:v>1122.0768483108409</c:v>
                </c:pt>
                <c:pt idx="22">
                  <c:v>1123.6784916187985</c:v>
                </c:pt>
                <c:pt idx="23">
                  <c:v>1125.1529372761204</c:v>
                </c:pt>
                <c:pt idx="24">
                  <c:v>1126.5304331260461</c:v>
                </c:pt>
                <c:pt idx="25">
                  <c:v>1127.8338283676208</c:v>
                </c:pt>
                <c:pt idx="26">
                  <c:v>1129.0804054662694</c:v>
                </c:pt>
                <c:pt idx="27">
                  <c:v>1130.2832526634165</c:v>
                </c:pt>
                <c:pt idx="28">
                  <c:v>1131.4522938827422</c:v>
                </c:pt>
                <c:pt idx="29">
                  <c:v>1132.5950626745012</c:v>
                </c:pt>
                <c:pt idx="30">
                  <c:v>1133.7172846149776</c:v>
                </c:pt>
                <c:pt idx="31">
                  <c:v>1134.8233161447988</c:v>
                </c:pt>
                <c:pt idx="32">
                  <c:v>1135.9164756562684</c:v>
                </c:pt>
                <c:pt idx="33">
                  <c:v>1136.9992935949385</c:v>
                </c:pt>
                <c:pt idx="34">
                  <c:v>1138.0737016145231</c:v>
                </c:pt>
                <c:pt idx="35">
                  <c:v>1139.1411758060462</c:v>
                </c:pt>
                <c:pt idx="36">
                  <c:v>1140.2028452771376</c:v>
                </c:pt>
                <c:pt idx="37">
                  <c:v>1141.2595745602343</c:v>
                </c:pt>
                <c:pt idx="38">
                  <c:v>1142.3120262258776</c:v>
                </c:pt>
                <c:pt idx="39">
                  <c:v>1143.3607085117046</c:v>
                </c:pt>
                <c:pt idx="40">
                  <c:v>1144.4060115907246</c:v>
                </c:pt>
                <c:pt idx="41">
                  <c:v>1145.4482352216314</c:v>
                </c:pt>
                <c:pt idx="42">
                  <c:v>1146.4876098484244</c:v>
                </c:pt>
                <c:pt idx="43">
                  <c:v>1147.5243127220451</c:v>
                </c:pt>
                <c:pt idx="44">
                  <c:v>1148.5584802287174</c:v>
                </c:pt>
                <c:pt idx="45">
                  <c:v>1149.5902173294264</c:v>
                </c:pt>
                <c:pt idx="46">
                  <c:v>1150.6196047941698</c:v>
                </c:pt>
                <c:pt idx="47">
                  <c:v>1151.6467047514786</c:v>
                </c:pt>
                <c:pt idx="48">
                  <c:v>1152.6715649517905</c:v>
                </c:pt>
                <c:pt idx="49">
                  <c:v>1153.6942220437697</c:v>
                </c:pt>
                <c:pt idx="50">
                  <c:v>1154.7147040959569</c:v>
                </c:pt>
                <c:pt idx="51">
                  <c:v>1155.7330325398725</c:v>
                </c:pt>
                <c:pt idx="52">
                  <c:v>1156.7492236676562</c:v>
                </c:pt>
                <c:pt idx="53">
                  <c:v>1157.7632897884373</c:v>
                </c:pt>
                <c:pt idx="54">
                  <c:v>1158.7752401216314</c:v>
                </c:pt>
                <c:pt idx="55">
                  <c:v>1159.7850814880348</c:v>
                </c:pt>
                <c:pt idx="56">
                  <c:v>1160.7928188446979</c:v>
                </c:pt>
                <c:pt idx="57">
                  <c:v>1161.7984556992694</c:v>
                </c:pt>
                <c:pt idx="58">
                  <c:v>1162.8019944314344</c:v>
                </c:pt>
                <c:pt idx="59">
                  <c:v>1163.8034365430328</c:v>
                </c:pt>
                <c:pt idx="60">
                  <c:v>1164.802782851267</c:v>
                </c:pt>
                <c:pt idx="61">
                  <c:v>1165.8000336400785</c:v>
                </c:pt>
                <c:pt idx="62">
                  <c:v>1166.7951887777836</c:v>
                </c:pt>
                <c:pt idx="63">
                  <c:v>1167.7882478079162</c:v>
                </c:pt>
                <c:pt idx="64">
                  <c:v>1168.7792100213721</c:v>
                </c:pt>
                <c:pt idx="65">
                  <c:v>1169.7680745116984</c:v>
                </c:pt>
                <c:pt idx="66">
                  <c:v>1170.7548402190107</c:v>
                </c:pt>
                <c:pt idx="67">
                  <c:v>1171.7395059636426</c:v>
                </c:pt>
                <c:pt idx="68">
                  <c:v>1172.7220704730385</c:v>
                </c:pt>
                <c:pt idx="69">
                  <c:v>1173.7025324028525</c:v>
                </c:pt>
                <c:pt idx="70">
                  <c:v>1174.6808903527703</c:v>
                </c:pt>
                <c:pt idx="71">
                  <c:v>1175.6571428801365</c:v>
                </c:pt>
                <c:pt idx="72">
                  <c:v>1176.6312885093178</c:v>
                </c:pt>
                <c:pt idx="73">
                  <c:v>1177.6033257400102</c:v>
                </c:pt>
                <c:pt idx="74">
                  <c:v>1178.5732530535477</c:v>
                </c:pt>
                <c:pt idx="75">
                  <c:v>1179.5410689177929</c:v>
                </c:pt>
                <c:pt idx="76">
                  <c:v>1180.5067717905845</c:v>
                </c:pt>
                <c:pt idx="77">
                  <c:v>1181.4703601235265</c:v>
                </c:pt>
                <c:pt idx="78">
                  <c:v>1182.4318323637206</c:v>
                </c:pt>
                <c:pt idx="79">
                  <c:v>1183.391186956002</c:v>
                </c:pt>
                <c:pt idx="80">
                  <c:v>1184.3484223446021</c:v>
                </c:pt>
                <c:pt idx="81">
                  <c:v>1185.3035369739116</c:v>
                </c:pt>
                <c:pt idx="82">
                  <c:v>1186.2565292896538</c:v>
                </c:pt>
                <c:pt idx="83">
                  <c:v>1187.2073977398638</c:v>
                </c:pt>
                <c:pt idx="84">
                  <c:v>1188.1561407747558</c:v>
                </c:pt>
                <c:pt idx="85">
                  <c:v>1189.1027568480702</c:v>
                </c:pt>
                <c:pt idx="86">
                  <c:v>1190.0472444168452</c:v>
                </c:pt>
                <c:pt idx="87">
                  <c:v>1190.9896019420107</c:v>
                </c:pt>
                <c:pt idx="88">
                  <c:v>1191.9298278881936</c:v>
                </c:pt>
                <c:pt idx="89">
                  <c:v>1192.8679207245978</c:v>
                </c:pt>
                <c:pt idx="90">
                  <c:v>1193.8038789243419</c:v>
                </c:pt>
                <c:pt idx="91">
                  <c:v>1194.7377009653076</c:v>
                </c:pt>
                <c:pt idx="92">
                  <c:v>1195.6693853297086</c:v>
                </c:pt>
                <c:pt idx="93">
                  <c:v>1196.5989305043825</c:v>
                </c:pt>
                <c:pt idx="94">
                  <c:v>1197.5263349807831</c:v>
                </c:pt>
                <c:pt idx="95">
                  <c:v>1198.4515972549589</c:v>
                </c:pt>
                <c:pt idx="96">
                  <c:v>1199.3747158278779</c:v>
                </c:pt>
                <c:pt idx="97">
                  <c:v>1200.2956892050213</c:v>
                </c:pt>
                <c:pt idx="98">
                  <c:v>1201.2145158966568</c:v>
                </c:pt>
                <c:pt idx="99">
                  <c:v>1202.1311944179165</c:v>
                </c:pt>
                <c:pt idx="100">
                  <c:v>1203.0457232884646</c:v>
                </c:pt>
                <c:pt idx="101">
                  <c:v>1203.9581010329512</c:v>
                </c:pt>
                <c:pt idx="102">
                  <c:v>1204.8683261806466</c:v>
                </c:pt>
                <c:pt idx="103">
                  <c:v>1205.7763972654998</c:v>
                </c:pt>
                <c:pt idx="104">
                  <c:v>1206.6823128265291</c:v>
                </c:pt>
                <c:pt idx="105">
                  <c:v>1207.5860714071966</c:v>
                </c:pt>
                <c:pt idx="106">
                  <c:v>1208.4876715558162</c:v>
                </c:pt>
                <c:pt idx="107">
                  <c:v>1209.3871118253865</c:v>
                </c:pt>
                <c:pt idx="108">
                  <c:v>1210.2843907737902</c:v>
                </c:pt>
                <c:pt idx="109">
                  <c:v>1211.1795069635543</c:v>
                </c:pt>
                <c:pt idx="110">
                  <c:v>1212.072458961761</c:v>
                </c:pt>
                <c:pt idx="111">
                  <c:v>1212.9632453404668</c:v>
                </c:pt>
                <c:pt idx="112">
                  <c:v>1213.8518646762147</c:v>
                </c:pt>
                <c:pt idx="113">
                  <c:v>1214.7383155503778</c:v>
                </c:pt>
                <c:pt idx="114">
                  <c:v>1215.6225965490205</c:v>
                </c:pt>
                <c:pt idx="115">
                  <c:v>1216.50470626274</c:v>
                </c:pt>
                <c:pt idx="116">
                  <c:v>1217.3846432869036</c:v>
                </c:pt>
                <c:pt idx="117">
                  <c:v>1218.2624062216396</c:v>
                </c:pt>
                <c:pt idx="118">
                  <c:v>1219.1379936713724</c:v>
                </c:pt>
                <c:pt idx="119">
                  <c:v>1220.0114042455966</c:v>
                </c:pt>
                <c:pt idx="120">
                  <c:v>1220.8826365582722</c:v>
                </c:pt>
                <c:pt idx="121">
                  <c:v>1221.7516892277972</c:v>
                </c:pt>
                <c:pt idx="122">
                  <c:v>1222.6185608774226</c:v>
                </c:pt>
                <c:pt idx="123">
                  <c:v>1223.4832501349124</c:v>
                </c:pt>
                <c:pt idx="124">
                  <c:v>1224.345755632706</c:v>
                </c:pt>
                <c:pt idx="125">
                  <c:v>1225.2060760076085</c:v>
                </c:pt>
                <c:pt idx="126">
                  <c:v>1226.0642099012832</c:v>
                </c:pt>
                <c:pt idx="127">
                  <c:v>1226.9201559598569</c:v>
                </c:pt>
                <c:pt idx="128">
                  <c:v>1227.7739128337953</c:v>
                </c:pt>
                <c:pt idx="129">
                  <c:v>1228.6254791785323</c:v>
                </c:pt>
                <c:pt idx="130">
                  <c:v>1229.4748536537418</c:v>
                </c:pt>
                <c:pt idx="131">
                  <c:v>1230.3220349237097</c:v>
                </c:pt>
                <c:pt idx="132">
                  <c:v>1231.1670216572152</c:v>
                </c:pt>
                <c:pt idx="133">
                  <c:v>1232.0098125277088</c:v>
                </c:pt>
                <c:pt idx="134">
                  <c:v>1232.8504062129216</c:v>
                </c:pt>
                <c:pt idx="135">
                  <c:v>1233.6888013953242</c:v>
                </c:pt>
                <c:pt idx="136">
                  <c:v>1234.5249967616594</c:v>
                </c:pt>
                <c:pt idx="137">
                  <c:v>1235.3589910032545</c:v>
                </c:pt>
                <c:pt idx="138">
                  <c:v>1236.1907828159119</c:v>
                </c:pt>
                <c:pt idx="139">
                  <c:v>1237.0203708998617</c:v>
                </c:pt>
                <c:pt idx="140">
                  <c:v>1237.8477539599196</c:v>
                </c:pt>
                <c:pt idx="141">
                  <c:v>1238.672930705163</c:v>
                </c:pt>
                <c:pt idx="142">
                  <c:v>1239.4958998492332</c:v>
                </c:pt>
                <c:pt idx="143">
                  <c:v>1240.3166601101523</c:v>
                </c:pt>
                <c:pt idx="144">
                  <c:v>1241.1352102104688</c:v>
                </c:pt>
                <c:pt idx="145">
                  <c:v>1241.9515488768966</c:v>
                </c:pt>
                <c:pt idx="146">
                  <c:v>1242.7656748408501</c:v>
                </c:pt>
                <c:pt idx="147">
                  <c:v>1243.5775868380506</c:v>
                </c:pt>
                <c:pt idx="148">
                  <c:v>1244.3872836085179</c:v>
                </c:pt>
                <c:pt idx="149">
                  <c:v>1245.1947638966674</c:v>
                </c:pt>
                <c:pt idx="150">
                  <c:v>1246.0000264514097</c:v>
                </c:pt>
                <c:pt idx="151">
                  <c:v>1246.8030700259992</c:v>
                </c:pt>
                <c:pt idx="152">
                  <c:v>1247.6038933779014</c:v>
                </c:pt>
                <c:pt idx="153">
                  <c:v>1248.4024952690474</c:v>
                </c:pt>
                <c:pt idx="154">
                  <c:v>1249.1988744658297</c:v>
                </c:pt>
                <c:pt idx="155">
                  <c:v>1249.9930297386879</c:v>
                </c:pt>
                <c:pt idx="156">
                  <c:v>1250.784959862666</c:v>
                </c:pt>
                <c:pt idx="157">
                  <c:v>1251.5746636169115</c:v>
                </c:pt>
                <c:pt idx="158">
                  <c:v>1252.3621397850393</c:v>
                </c:pt>
                <c:pt idx="159">
                  <c:v>1253.1473871549181</c:v>
                </c:pt>
                <c:pt idx="160">
                  <c:v>1253.9304045186618</c:v>
                </c:pt>
                <c:pt idx="161">
                  <c:v>1254.7111906728364</c:v>
                </c:pt>
                <c:pt idx="162">
                  <c:v>1255.4897444181363</c:v>
                </c:pt>
                <c:pt idx="163">
                  <c:v>1256.2660645594699</c:v>
                </c:pt>
                <c:pt idx="164">
                  <c:v>1257.0401499061772</c:v>
                </c:pt>
                <c:pt idx="165">
                  <c:v>1257.8119992717866</c:v>
                </c:pt>
                <c:pt idx="166">
                  <c:v>1258.5816114741403</c:v>
                </c:pt>
                <c:pt idx="167">
                  <c:v>1259.3489853351684</c:v>
                </c:pt>
                <c:pt idx="168">
                  <c:v>1260.1141196811866</c:v>
                </c:pt>
                <c:pt idx="169">
                  <c:v>1260.8770133426697</c:v>
                </c:pt>
                <c:pt idx="170">
                  <c:v>1261.6376651543344</c:v>
                </c:pt>
                <c:pt idx="171">
                  <c:v>1262.3960739551458</c:v>
                </c:pt>
                <c:pt idx="172">
                  <c:v>1263.1522385882649</c:v>
                </c:pt>
                <c:pt idx="173">
                  <c:v>1263.9061579008985</c:v>
                </c:pt>
                <c:pt idx="174">
                  <c:v>1264.6578307447146</c:v>
                </c:pt>
                <c:pt idx="175">
                  <c:v>1265.4072559753208</c:v>
                </c:pt>
                <c:pt idx="176">
                  <c:v>1266.1544324527249</c:v>
                </c:pt>
                <c:pt idx="177">
                  <c:v>1266.8993590409082</c:v>
                </c:pt>
                <c:pt idx="178">
                  <c:v>1267.642034608124</c:v>
                </c:pt>
                <c:pt idx="179">
                  <c:v>1268.3824580267067</c:v>
                </c:pt>
                <c:pt idx="180">
                  <c:v>1269.12062817325</c:v>
                </c:pt>
                <c:pt idx="181">
                  <c:v>1269.8565439284296</c:v>
                </c:pt>
                <c:pt idx="182">
                  <c:v>1270.5902041769878</c:v>
                </c:pt>
                <c:pt idx="183">
                  <c:v>1271.3216078079379</c:v>
                </c:pt>
                <c:pt idx="184">
                  <c:v>1272.0507537143492</c:v>
                </c:pt>
                <c:pt idx="185">
                  <c:v>1272.7776407933372</c:v>
                </c:pt>
                <c:pt idx="186">
                  <c:v>1273.5022679461949</c:v>
                </c:pt>
                <c:pt idx="187">
                  <c:v>1274.2246340783377</c:v>
                </c:pt>
                <c:pt idx="188">
                  <c:v>1274.9447380992237</c:v>
                </c:pt>
                <c:pt idx="189">
                  <c:v>1275.6625789224388</c:v>
                </c:pt>
                <c:pt idx="190">
                  <c:v>1276.3781554655814</c:v>
                </c:pt>
                <c:pt idx="191">
                  <c:v>1277.0914666503795</c:v>
                </c:pt>
                <c:pt idx="192">
                  <c:v>1277.8025114027232</c:v>
                </c:pt>
                <c:pt idx="193">
                  <c:v>1278.5112886523041</c:v>
                </c:pt>
                <c:pt idx="194">
                  <c:v>1279.217797333112</c:v>
                </c:pt>
                <c:pt idx="195">
                  <c:v>1279.9220363831382</c:v>
                </c:pt>
                <c:pt idx="196">
                  <c:v>1280.6240047442018</c:v>
                </c:pt>
                <c:pt idx="197">
                  <c:v>1281.3237013625298</c:v>
                </c:pt>
                <c:pt idx="198">
                  <c:v>1282.0211251880905</c:v>
                </c:pt>
                <c:pt idx="199">
                  <c:v>1282.7162751748419</c:v>
                </c:pt>
                <c:pt idx="200">
                  <c:v>1283.4091502809945</c:v>
                </c:pt>
                <c:pt idx="201">
                  <c:v>1284.0997494686651</c:v>
                </c:pt>
                <c:pt idx="202">
                  <c:v>1284.7880717038297</c:v>
                </c:pt>
                <c:pt idx="203">
                  <c:v>1285.4741159567036</c:v>
                </c:pt>
                <c:pt idx="204">
                  <c:v>1286.1578812012426</c:v>
                </c:pt>
                <c:pt idx="205">
                  <c:v>1286.8393664156329</c:v>
                </c:pt>
                <c:pt idx="206">
                  <c:v>1287.5185705817698</c:v>
                </c:pt>
                <c:pt idx="207">
                  <c:v>1288.1954926858045</c:v>
                </c:pt>
                <c:pt idx="208">
                  <c:v>1288.8701317176108</c:v>
                </c:pt>
                <c:pt idx="209">
                  <c:v>1289.542486671168</c:v>
                </c:pt>
                <c:pt idx="210">
                  <c:v>1290.212556544288</c:v>
                </c:pt>
                <c:pt idx="211">
                  <c:v>1290.8803403388017</c:v>
                </c:pt>
                <c:pt idx="212">
                  <c:v>1291.5458370605938</c:v>
                </c:pt>
                <c:pt idx="213">
                  <c:v>1292.2090457192323</c:v>
                </c:pt>
                <c:pt idx="214">
                  <c:v>1292.8699653283918</c:v>
                </c:pt>
                <c:pt idx="215">
                  <c:v>1293.5285949055565</c:v>
                </c:pt>
                <c:pt idx="216">
                  <c:v>1294.1849334722549</c:v>
                </c:pt>
                <c:pt idx="217">
                  <c:v>1294.8389800538512</c:v>
                </c:pt>
                <c:pt idx="218">
                  <c:v>1295.4907336795281</c:v>
                </c:pt>
                <c:pt idx="219">
                  <c:v>1296.1401933826182</c:v>
                </c:pt>
                <c:pt idx="220">
                  <c:v>1296.7873582000152</c:v>
                </c:pt>
                <c:pt idx="221">
                  <c:v>1297.4322271726937</c:v>
                </c:pt>
                <c:pt idx="222">
                  <c:v>1298.0747993455414</c:v>
                </c:pt>
                <c:pt idx="223">
                  <c:v>1298.7150737672523</c:v>
                </c:pt>
                <c:pt idx="224">
                  <c:v>1299.3530494902939</c:v>
                </c:pt>
                <c:pt idx="225">
                  <c:v>1299.9887255711017</c:v>
                </c:pt>
                <c:pt idx="226">
                  <c:v>1300.6221010700988</c:v>
                </c:pt>
                <c:pt idx="227">
                  <c:v>1301.2531750512496</c:v>
                </c:pt>
                <c:pt idx="228">
                  <c:v>1301.8819465825743</c:v>
                </c:pt>
                <c:pt idx="229">
                  <c:v>1302.5084147359471</c:v>
                </c:pt>
                <c:pt idx="230">
                  <c:v>1303.132578586966</c:v>
                </c:pt>
                <c:pt idx="231">
                  <c:v>1303.7544372151046</c:v>
                </c:pt>
                <c:pt idx="232">
                  <c:v>1304.3739897036819</c:v>
                </c:pt>
                <c:pt idx="233">
                  <c:v>1304.9912351397807</c:v>
                </c:pt>
                <c:pt idx="234">
                  <c:v>1305.6061726143619</c:v>
                </c:pt>
                <c:pt idx="235">
                  <c:v>1306.2188012220986</c:v>
                </c:pt>
                <c:pt idx="236">
                  <c:v>1306.8291200615897</c:v>
                </c:pt>
                <c:pt idx="237">
                  <c:v>1307.4371282351203</c:v>
                </c:pt>
                <c:pt idx="238">
                  <c:v>1308.0428248488413</c:v>
                </c:pt>
                <c:pt idx="239">
                  <c:v>1308.6462090125667</c:v>
                </c:pt>
                <c:pt idx="240">
                  <c:v>1309.247279840054</c:v>
                </c:pt>
                <c:pt idx="241">
                  <c:v>1309.846036448705</c:v>
                </c:pt>
                <c:pt idx="242">
                  <c:v>1310.4424779597787</c:v>
                </c:pt>
                <c:pt idx="243">
                  <c:v>1311.0366034982183</c:v>
                </c:pt>
                <c:pt idx="244">
                  <c:v>1311.6284121928145</c:v>
                </c:pt>
                <c:pt idx="245">
                  <c:v>1312.2179031759911</c:v>
                </c:pt>
                <c:pt idx="246">
                  <c:v>1312.8050755840136</c:v>
                </c:pt>
                <c:pt idx="247">
                  <c:v>1313.3899285568241</c:v>
                </c:pt>
                <c:pt idx="248">
                  <c:v>1313.9724612382101</c:v>
                </c:pt>
                <c:pt idx="249">
                  <c:v>1314.5526727755578</c:v>
                </c:pt>
                <c:pt idx="250">
                  <c:v>1315.1305623200171</c:v>
                </c:pt>
                <c:pt idx="251">
                  <c:v>1315.7061290265558</c:v>
                </c:pt>
                <c:pt idx="252">
                  <c:v>1316.279372053677</c:v>
                </c:pt>
                <c:pt idx="253">
                  <c:v>1316.8502905638013</c:v>
                </c:pt>
                <c:pt idx="254">
                  <c:v>1317.4188837229187</c:v>
                </c:pt>
                <c:pt idx="255">
                  <c:v>1317.9851507007306</c:v>
                </c:pt>
                <c:pt idx="256">
                  <c:v>1318.5490906707369</c:v>
                </c:pt>
                <c:pt idx="257">
                  <c:v>1319.1107028099411</c:v>
                </c:pt>
                <c:pt idx="258">
                  <c:v>1319.6699862992361</c:v>
                </c:pt>
                <c:pt idx="259">
                  <c:v>1320.2269403230148</c:v>
                </c:pt>
                <c:pt idx="260">
                  <c:v>1320.781564069508</c:v>
                </c:pt>
                <c:pt idx="261">
                  <c:v>1321.3338567304761</c:v>
                </c:pt>
                <c:pt idx="262">
                  <c:v>1321.8838175014996</c:v>
                </c:pt>
                <c:pt idx="263">
                  <c:v>1322.4314455816577</c:v>
                </c:pt>
                <c:pt idx="264">
                  <c:v>1322.9767401737624</c:v>
                </c:pt>
                <c:pt idx="265">
                  <c:v>1323.5197004843492</c:v>
                </c:pt>
                <c:pt idx="266">
                  <c:v>1324.0603257235009</c:v>
                </c:pt>
                <c:pt idx="267">
                  <c:v>1324.5986151049647</c:v>
                </c:pt>
                <c:pt idx="268">
                  <c:v>1325.134567846123</c:v>
                </c:pt>
                <c:pt idx="269">
                  <c:v>1325.6681831680264</c:v>
                </c:pt>
                <c:pt idx="270">
                  <c:v>1326.1994602953589</c:v>
                </c:pt>
                <c:pt idx="271">
                  <c:v>1326.7283984563198</c:v>
                </c:pt>
                <c:pt idx="272">
                  <c:v>1327.2549968829276</c:v>
                </c:pt>
                <c:pt idx="273">
                  <c:v>1327.7792548105931</c:v>
                </c:pt>
                <c:pt idx="274">
                  <c:v>1328.3011714785102</c:v>
                </c:pt>
                <c:pt idx="275">
                  <c:v>1328.8207461293807</c:v>
                </c:pt>
                <c:pt idx="276">
                  <c:v>1329.3379780096047</c:v>
                </c:pt>
                <c:pt idx="277">
                  <c:v>1329.8528663690379</c:v>
                </c:pt>
                <c:pt idx="278">
                  <c:v>1330.3654104612833</c:v>
                </c:pt>
                <c:pt idx="279">
                  <c:v>1330.8756095433496</c:v>
                </c:pt>
                <c:pt idx="280">
                  <c:v>1331.3834628760744</c:v>
                </c:pt>
                <c:pt idx="281">
                  <c:v>1331.8889697236343</c:v>
                </c:pt>
                <c:pt idx="282">
                  <c:v>1332.3921293539318</c:v>
                </c:pt>
                <c:pt idx="283">
                  <c:v>1332.8929410383666</c:v>
                </c:pt>
                <c:pt idx="284">
                  <c:v>1333.3914040520253</c:v>
                </c:pt>
                <c:pt idx="285">
                  <c:v>1333.8875176733209</c:v>
                </c:pt>
                <c:pt idx="286">
                  <c:v>1334.3812811845098</c:v>
                </c:pt>
                <c:pt idx="287">
                  <c:v>1334.8726938711382</c:v>
                </c:pt>
                <c:pt idx="288">
                  <c:v>1335.3617550225097</c:v>
                </c:pt>
                <c:pt idx="289">
                  <c:v>1335.8484639314001</c:v>
                </c:pt>
                <c:pt idx="290">
                  <c:v>1336.3328198940483</c:v>
                </c:pt>
                <c:pt idx="291">
                  <c:v>1336.8148222103796</c:v>
                </c:pt>
                <c:pt idx="292">
                  <c:v>1337.2944701837189</c:v>
                </c:pt>
                <c:pt idx="293">
                  <c:v>1337.7717631210107</c:v>
                </c:pt>
                <c:pt idx="294">
                  <c:v>1338.2467003326315</c:v>
                </c:pt>
                <c:pt idx="295">
                  <c:v>1338.7192811326272</c:v>
                </c:pt>
                <c:pt idx="296">
                  <c:v>1339.1895048384017</c:v>
                </c:pt>
                <c:pt idx="297">
                  <c:v>1339.6573707710172</c:v>
                </c:pt>
                <c:pt idx="298">
                  <c:v>1340.1228782548787</c:v>
                </c:pt>
                <c:pt idx="299">
                  <c:v>1340.5860266180523</c:v>
                </c:pt>
                <c:pt idx="300">
                  <c:v>1341.0468151920293</c:v>
                </c:pt>
                <c:pt idx="301">
                  <c:v>1341.5052433117703</c:v>
                </c:pt>
                <c:pt idx="302">
                  <c:v>1341.9613103158824</c:v>
                </c:pt>
                <c:pt idx="303">
                  <c:v>1342.4150155462582</c:v>
                </c:pt>
                <c:pt idx="304">
                  <c:v>1342.8663583483722</c:v>
                </c:pt>
                <c:pt idx="305">
                  <c:v>1343.3153380711929</c:v>
                </c:pt>
                <c:pt idx="306">
                  <c:v>1343.7619540672272</c:v>
                </c:pt>
                <c:pt idx="307">
                  <c:v>1344.2062056923019</c:v>
                </c:pt>
                <c:pt idx="308">
                  <c:v>1344.6480923058184</c:v>
                </c:pt>
                <c:pt idx="309">
                  <c:v>1345.0876132706296</c:v>
                </c:pt>
                <c:pt idx="310">
                  <c:v>1345.5247679530482</c:v>
                </c:pt>
                <c:pt idx="311">
                  <c:v>1345.9595557228295</c:v>
                </c:pt>
                <c:pt idx="312">
                  <c:v>1346.3919759532484</c:v>
                </c:pt>
                <c:pt idx="313">
                  <c:v>1346.8220280209243</c:v>
                </c:pt>
                <c:pt idx="314">
                  <c:v>1347.249711306082</c:v>
                </c:pt>
                <c:pt idx="315">
                  <c:v>1347.6750251921756</c:v>
                </c:pt>
                <c:pt idx="316">
                  <c:v>1348.0979690663096</c:v>
                </c:pt>
                <c:pt idx="317">
                  <c:v>1348.5185423189344</c:v>
                </c:pt>
                <c:pt idx="318">
                  <c:v>1348.936744343921</c:v>
                </c:pt>
                <c:pt idx="319">
                  <c:v>1349.3525745386089</c:v>
                </c:pt>
                <c:pt idx="320">
                  <c:v>1349.7660323037487</c:v>
                </c:pt>
                <c:pt idx="321">
                  <c:v>1350.17711704353</c:v>
                </c:pt>
                <c:pt idx="322">
                  <c:v>1350.5858281655173</c:v>
                </c:pt>
                <c:pt idx="323">
                  <c:v>1350.9921650807844</c:v>
                </c:pt>
                <c:pt idx="324">
                  <c:v>1351.396127203725</c:v>
                </c:pt>
                <c:pt idx="325">
                  <c:v>1351.7977139521754</c:v>
                </c:pt>
                <c:pt idx="326">
                  <c:v>1352.1969247474028</c:v>
                </c:pt>
                <c:pt idx="327">
                  <c:v>1352.5937590141075</c:v>
                </c:pt>
                <c:pt idx="328">
                  <c:v>1352.9882161802448</c:v>
                </c:pt>
                <c:pt idx="329">
                  <c:v>1353.3802956773609</c:v>
                </c:pt>
                <c:pt idx="330">
                  <c:v>1353.7699969402406</c:v>
                </c:pt>
                <c:pt idx="331">
                  <c:v>1354.1573194071939</c:v>
                </c:pt>
                <c:pt idx="332">
                  <c:v>1354.5422625198105</c:v>
                </c:pt>
                <c:pt idx="333">
                  <c:v>1354.9248257231172</c:v>
                </c:pt>
                <c:pt idx="334">
                  <c:v>1355.3050084655051</c:v>
                </c:pt>
                <c:pt idx="335">
                  <c:v>1355.6828101987553</c:v>
                </c:pt>
                <c:pt idx="336">
                  <c:v>1356.0582303780395</c:v>
                </c:pt>
                <c:pt idx="337">
                  <c:v>1356.4312684618008</c:v>
                </c:pt>
                <c:pt idx="338">
                  <c:v>1356.8019239120338</c:v>
                </c:pt>
                <c:pt idx="339">
                  <c:v>1357.1701961939611</c:v>
                </c:pt>
                <c:pt idx="340">
                  <c:v>1357.536084776237</c:v>
                </c:pt>
                <c:pt idx="341">
                  <c:v>1357.8995891307645</c:v>
                </c:pt>
                <c:pt idx="342">
                  <c:v>1358.2607087329752</c:v>
                </c:pt>
                <c:pt idx="343">
                  <c:v>1358.6194430615335</c:v>
                </c:pt>
                <c:pt idx="344">
                  <c:v>1358.9757915985108</c:v>
                </c:pt>
                <c:pt idx="345">
                  <c:v>1359.3297538292329</c:v>
                </c:pt>
                <c:pt idx="346">
                  <c:v>1359.6813292425168</c:v>
                </c:pt>
                <c:pt idx="347">
                  <c:v>1360.0305173304212</c:v>
                </c:pt>
                <c:pt idx="348">
                  <c:v>1360.3773175883759</c:v>
                </c:pt>
                <c:pt idx="349">
                  <c:v>1360.7217295151665</c:v>
                </c:pt>
                <c:pt idx="350">
                  <c:v>1361.0637526129008</c:v>
                </c:pt>
                <c:pt idx="351">
                  <c:v>1361.4033863869258</c:v>
                </c:pt>
                <c:pt idx="352">
                  <c:v>1361.7406303460773</c:v>
                </c:pt>
                <c:pt idx="353">
                  <c:v>1362.0754840024219</c:v>
                </c:pt>
                <c:pt idx="354">
                  <c:v>1362.4079468713571</c:v>
                </c:pt>
                <c:pt idx="355">
                  <c:v>1362.7380184716246</c:v>
                </c:pt>
                <c:pt idx="356">
                  <c:v>1363.0656983252677</c:v>
                </c:pt>
                <c:pt idx="357">
                  <c:v>1363.3909859576588</c:v>
                </c:pt>
                <c:pt idx="358">
                  <c:v>1363.7138808974391</c:v>
                </c:pt>
                <c:pt idx="359">
                  <c:v>1364.0343826766289</c:v>
                </c:pt>
                <c:pt idx="360">
                  <c:v>1364.3524908304992</c:v>
                </c:pt>
                <c:pt idx="361">
                  <c:v>1364.6682048976897</c:v>
                </c:pt>
                <c:pt idx="362">
                  <c:v>1364.981524420009</c:v>
                </c:pt>
                <c:pt idx="363">
                  <c:v>1365.2924489427605</c:v>
                </c:pt>
                <c:pt idx="364">
                  <c:v>1365.6009780143459</c:v>
                </c:pt>
                <c:pt idx="365">
                  <c:v>1365.907111186624</c:v>
                </c:pt>
                <c:pt idx="366">
                  <c:v>1366.2108480146333</c:v>
                </c:pt>
                <c:pt idx="367">
                  <c:v>1366.5121880568061</c:v>
                </c:pt>
                <c:pt idx="368">
                  <c:v>1366.8111308747179</c:v>
                </c:pt>
                <c:pt idx="369">
                  <c:v>1367.1076760333656</c:v>
                </c:pt>
                <c:pt idx="370">
                  <c:v>1367.4018231010193</c:v>
                </c:pt>
                <c:pt idx="371">
                  <c:v>1367.6935716490648</c:v>
                </c:pt>
                <c:pt idx="372">
                  <c:v>1367.9829212523628</c:v>
                </c:pt>
                <c:pt idx="373">
                  <c:v>1368.2698714889857</c:v>
                </c:pt>
                <c:pt idx="374">
                  <c:v>1368.5544219401959</c:v>
                </c:pt>
                <c:pt idx="375">
                  <c:v>1368.8365721906598</c:v>
                </c:pt>
                <c:pt idx="376">
                  <c:v>1369.1163218282818</c:v>
                </c:pt>
                <c:pt idx="377">
                  <c:v>1369.393670444075</c:v>
                </c:pt>
                <c:pt idx="378">
                  <c:v>1369.6686176325331</c:v>
                </c:pt>
                <c:pt idx="379">
                  <c:v>1369.9411629912988</c:v>
                </c:pt>
                <c:pt idx="380">
                  <c:v>1370.2113061212892</c:v>
                </c:pt>
                <c:pt idx="381">
                  <c:v>1370.4790466266579</c:v>
                </c:pt>
                <c:pt idx="382">
                  <c:v>1370.7443841148845</c:v>
                </c:pt>
                <c:pt idx="383">
                  <c:v>1371.0073181966266</c:v>
                </c:pt>
                <c:pt idx="384">
                  <c:v>1371.267848485847</c:v>
                </c:pt>
                <c:pt idx="385">
                  <c:v>1371.5259745997041</c:v>
                </c:pt>
                <c:pt idx="386">
                  <c:v>1371.7816961586273</c:v>
                </c:pt>
                <c:pt idx="387">
                  <c:v>1372.035012786298</c:v>
                </c:pt>
                <c:pt idx="388">
                  <c:v>1372.2859241096469</c:v>
                </c:pt>
                <c:pt idx="389">
                  <c:v>1372.5344297588347</c:v>
                </c:pt>
                <c:pt idx="390">
                  <c:v>1372.7805293672793</c:v>
                </c:pt>
                <c:pt idx="391">
                  <c:v>1373.0242225715619</c:v>
                </c:pt>
                <c:pt idx="392">
                  <c:v>1373.2655090115732</c:v>
                </c:pt>
                <c:pt idx="393">
                  <c:v>1373.5043883304193</c:v>
                </c:pt>
                <c:pt idx="394">
                  <c:v>1373.7408601744144</c:v>
                </c:pt>
                <c:pt idx="395">
                  <c:v>1373.974924193157</c:v>
                </c:pt>
                <c:pt idx="396">
                  <c:v>1374.2065800394191</c:v>
                </c:pt>
                <c:pt idx="397">
                  <c:v>1374.4358273691596</c:v>
                </c:pt>
                <c:pt idx="398">
                  <c:v>1374.6626658417022</c:v>
                </c:pt>
                <c:pt idx="399">
                  <c:v>1374.8870951194558</c:v>
                </c:pt>
                <c:pt idx="400">
                  <c:v>1375.1091148680891</c:v>
                </c:pt>
                <c:pt idx="401">
                  <c:v>1375.3287247564933</c:v>
                </c:pt>
                <c:pt idx="402">
                  <c:v>1375.5459244567905</c:v>
                </c:pt>
                <c:pt idx="403">
                  <c:v>1375.760713644316</c:v>
                </c:pt>
                <c:pt idx="404">
                  <c:v>1375.9730919975914</c:v>
                </c:pt>
                <c:pt idx="405">
                  <c:v>1376.183059198323</c:v>
                </c:pt>
                <c:pt idx="406">
                  <c:v>1376.3906149315508</c:v>
                </c:pt>
                <c:pt idx="407">
                  <c:v>1376.5957588853635</c:v>
                </c:pt>
                <c:pt idx="408">
                  <c:v>1376.7984907511698</c:v>
                </c:pt>
                <c:pt idx="409">
                  <c:v>1376.9988102235184</c:v>
                </c:pt>
                <c:pt idx="410">
                  <c:v>1377.1967170001951</c:v>
                </c:pt>
                <c:pt idx="411">
                  <c:v>1377.3922107821741</c:v>
                </c:pt>
                <c:pt idx="412">
                  <c:v>1377.5852912736275</c:v>
                </c:pt>
                <c:pt idx="413">
                  <c:v>1377.7759581819103</c:v>
                </c:pt>
                <c:pt idx="414">
                  <c:v>1377.9642112176127</c:v>
                </c:pt>
                <c:pt idx="415">
                  <c:v>1378.1500500944837</c:v>
                </c:pt>
                <c:pt idx="416">
                  <c:v>1378.3334745295003</c:v>
                </c:pt>
                <c:pt idx="417">
                  <c:v>1378.5144842427671</c:v>
                </c:pt>
                <c:pt idx="418">
                  <c:v>1378.6930789576843</c:v>
                </c:pt>
                <c:pt idx="419">
                  <c:v>1378.8692584007042</c:v>
                </c:pt>
                <c:pt idx="420">
                  <c:v>1379.0430223015912</c:v>
                </c:pt>
                <c:pt idx="421">
                  <c:v>1379.2143703932156</c:v>
                </c:pt>
                <c:pt idx="422">
                  <c:v>1379.3833024116523</c:v>
                </c:pt>
                <c:pt idx="423">
                  <c:v>1379.5498180962118</c:v>
                </c:pt>
                <c:pt idx="424">
                  <c:v>1379.7139171893277</c:v>
                </c:pt>
                <c:pt idx="425">
                  <c:v>1379.8755994366213</c:v>
                </c:pt>
                <c:pt idx="426">
                  <c:v>1380.0348645868946</c:v>
                </c:pt>
                <c:pt idx="427">
                  <c:v>1380.191712392136</c:v>
                </c:pt>
                <c:pt idx="428">
                  <c:v>1380.3461426075003</c:v>
                </c:pt>
                <c:pt idx="429">
                  <c:v>1380.4981549913487</c:v>
                </c:pt>
                <c:pt idx="430">
                  <c:v>1380.6477493051802</c:v>
                </c:pt>
                <c:pt idx="431">
                  <c:v>1380.7949253136562</c:v>
                </c:pt>
                <c:pt idx="432">
                  <c:v>1380.9396827846685</c:v>
                </c:pt>
                <c:pt idx="433">
                  <c:v>1381.0820214892196</c:v>
                </c:pt>
                <c:pt idx="434">
                  <c:v>1381.2219412015174</c:v>
                </c:pt>
                <c:pt idx="435">
                  <c:v>1381.3594416989263</c:v>
                </c:pt>
                <c:pt idx="436">
                  <c:v>1381.4945227619949</c:v>
                </c:pt>
                <c:pt idx="437">
                  <c:v>1381.6271841743924</c:v>
                </c:pt>
                <c:pt idx="438">
                  <c:v>1381.7574257229835</c:v>
                </c:pt>
                <c:pt idx="439">
                  <c:v>1381.8852471978018</c:v>
                </c:pt>
                <c:pt idx="440">
                  <c:v>1382.010648392039</c:v>
                </c:pt>
                <c:pt idx="441">
                  <c:v>1382.1336291020632</c:v>
                </c:pt>
                <c:pt idx="442">
                  <c:v>1382.2541891273434</c:v>
                </c:pt>
                <c:pt idx="443">
                  <c:v>1382.3723282705801</c:v>
                </c:pt>
                <c:pt idx="444">
                  <c:v>1382.4880463376107</c:v>
                </c:pt>
                <c:pt idx="445">
                  <c:v>1382.6013431374381</c:v>
                </c:pt>
                <c:pt idx="446">
                  <c:v>1382.7122184821637</c:v>
                </c:pt>
                <c:pt idx="447">
                  <c:v>1382.82067218712</c:v>
                </c:pt>
                <c:pt idx="448">
                  <c:v>1382.9267040707589</c:v>
                </c:pt>
                <c:pt idx="449">
                  <c:v>1383.0303139547007</c:v>
                </c:pt>
                <c:pt idx="450">
                  <c:v>1383.1315016636991</c:v>
                </c:pt>
                <c:pt idx="451">
                  <c:v>1383.2302670256495</c:v>
                </c:pt>
                <c:pt idx="452">
                  <c:v>1383.3266098716783</c:v>
                </c:pt>
                <c:pt idx="453">
                  <c:v>1383.4205300359652</c:v>
                </c:pt>
                <c:pt idx="454">
                  <c:v>1383.5120273558969</c:v>
                </c:pt>
                <c:pt idx="455">
                  <c:v>1383.6011016720061</c:v>
                </c:pt>
                <c:pt idx="456">
                  <c:v>1383.6877528279274</c:v>
                </c:pt>
                <c:pt idx="457">
                  <c:v>1383.771980670527</c:v>
                </c:pt>
                <c:pt idx="458">
                  <c:v>1383.8537850497153</c:v>
                </c:pt>
                <c:pt idx="459">
                  <c:v>1383.9331658186675</c:v>
                </c:pt>
                <c:pt idx="460">
                  <c:v>1384.0101228335861</c:v>
                </c:pt>
                <c:pt idx="461">
                  <c:v>1384.0846559538959</c:v>
                </c:pt>
                <c:pt idx="462">
                  <c:v>1384.15676504218</c:v>
                </c:pt>
                <c:pt idx="463">
                  <c:v>1384.2264499640999</c:v>
                </c:pt>
                <c:pt idx="464">
                  <c:v>1384.2937105884907</c:v>
                </c:pt>
                <c:pt idx="465">
                  <c:v>1384.358546787344</c:v>
                </c:pt>
                <c:pt idx="466">
                  <c:v>1384.4209584357691</c:v>
                </c:pt>
                <c:pt idx="467">
                  <c:v>1384.4809454120441</c:v>
                </c:pt>
                <c:pt idx="468">
                  <c:v>1384.5385075975778</c:v>
                </c:pt>
                <c:pt idx="469">
                  <c:v>1384.5936448769187</c:v>
                </c:pt>
                <c:pt idx="470">
                  <c:v>1384.6463571377319</c:v>
                </c:pt>
                <c:pt idx="471">
                  <c:v>1384.6966442708842</c:v>
                </c:pt>
                <c:pt idx="472">
                  <c:v>1384.7445061703031</c:v>
                </c:pt>
                <c:pt idx="473">
                  <c:v>1384.7899427331283</c:v>
                </c:pt>
                <c:pt idx="474">
                  <c:v>1384.832953859594</c:v>
                </c:pt>
                <c:pt idx="475">
                  <c:v>1384.8735394530954</c:v>
                </c:pt>
                <c:pt idx="476">
                  <c:v>1384.9116994201381</c:v>
                </c:pt>
                <c:pt idx="477">
                  <c:v>1384.9474336703929</c:v>
                </c:pt>
                <c:pt idx="478">
                  <c:v>1384.9807421166695</c:v>
                </c:pt>
                <c:pt idx="479">
                  <c:v>1385.0116246748837</c:v>
                </c:pt>
                <c:pt idx="480">
                  <c:v>1385.0400812641403</c:v>
                </c:pt>
                <c:pt idx="481">
                  <c:v>1385.0661118066155</c:v>
                </c:pt>
                <c:pt idx="482">
                  <c:v>1385.0897162276672</c:v>
                </c:pt>
                <c:pt idx="483">
                  <c:v>1385.1108944557859</c:v>
                </c:pt>
                <c:pt idx="484">
                  <c:v>1385.1296464225829</c:v>
                </c:pt>
                <c:pt idx="485">
                  <c:v>1385.1459720628259</c:v>
                </c:pt>
                <c:pt idx="486">
                  <c:v>1385.1598713143612</c:v>
                </c:pt>
                <c:pt idx="487">
                  <c:v>1385.1713441182712</c:v>
                </c:pt>
                <c:pt idx="488">
                  <c:v>1385.180390418685</c:v>
                </c:pt>
                <c:pt idx="489">
                  <c:v>1385.1870101629011</c:v>
                </c:pt>
                <c:pt idx="490">
                  <c:v>1385.191203301363</c:v>
                </c:pt>
                <c:pt idx="491">
                  <c:v>1385.1929697876544</c:v>
                </c:pt>
                <c:pt idx="492">
                  <c:v>1385.1923095784196</c:v>
                </c:pt>
                <c:pt idx="493">
                  <c:v>1385.1892226335651</c:v>
                </c:pt>
                <c:pt idx="494">
                  <c:v>1385.183708916009</c:v>
                </c:pt>
                <c:pt idx="495">
                  <c:v>1385.1757683918738</c:v>
                </c:pt>
                <c:pt idx="496">
                  <c:v>1385.1654010304162</c:v>
                </c:pt>
                <c:pt idx="497">
                  <c:v>1385.1526068040075</c:v>
                </c:pt>
                <c:pt idx="498">
                  <c:v>1385.1373856881501</c:v>
                </c:pt>
                <c:pt idx="499">
                  <c:v>1385.1197376614971</c:v>
                </c:pt>
                <c:pt idx="500">
                  <c:v>1385.0996627058428</c:v>
                </c:pt>
                <c:pt idx="501">
                  <c:v>1385.0771608060886</c:v>
                </c:pt>
                <c:pt idx="502">
                  <c:v>1385.0522319502879</c:v>
                </c:pt>
                <c:pt idx="503">
                  <c:v>1385.0248761296564</c:v>
                </c:pt>
                <c:pt idx="504">
                  <c:v>1384.9950933384864</c:v>
                </c:pt>
                <c:pt idx="505">
                  <c:v>1384.9628835742553</c:v>
                </c:pt>
                <c:pt idx="506">
                  <c:v>1384.9282468375604</c:v>
                </c:pt>
                <c:pt idx="507">
                  <c:v>1384.8911831321509</c:v>
                </c:pt>
                <c:pt idx="508">
                  <c:v>1384.8516924648827</c:v>
                </c:pt>
                <c:pt idx="509">
                  <c:v>1384.8097748457649</c:v>
                </c:pt>
                <c:pt idx="510">
                  <c:v>1384.7654302879428</c:v>
                </c:pt>
                <c:pt idx="511">
                  <c:v>1384.7186588076938</c:v>
                </c:pt>
                <c:pt idx="512">
                  <c:v>1384.6694604244706</c:v>
                </c:pt>
                <c:pt idx="513">
                  <c:v>1384.6178351608019</c:v>
                </c:pt>
                <c:pt idx="514">
                  <c:v>1384.5637830424</c:v>
                </c:pt>
                <c:pt idx="515">
                  <c:v>1384.5073040981006</c:v>
                </c:pt>
                <c:pt idx="516">
                  <c:v>1384.4483983598591</c:v>
                </c:pt>
                <c:pt idx="517">
                  <c:v>1384.3870658628387</c:v>
                </c:pt>
                <c:pt idx="518">
                  <c:v>1384.3233066452633</c:v>
                </c:pt>
                <c:pt idx="519">
                  <c:v>1384.2571207485321</c:v>
                </c:pt>
                <c:pt idx="520">
                  <c:v>1384.1885082171937</c:v>
                </c:pt>
                <c:pt idx="521">
                  <c:v>1384.1174690989187</c:v>
                </c:pt>
                <c:pt idx="522">
                  <c:v>1384.0440034445619</c:v>
                </c:pt>
                <c:pt idx="523">
                  <c:v>1383.9681113080537</c:v>
                </c:pt>
                <c:pt idx="524">
                  <c:v>1383.8897927465337</c:v>
                </c:pt>
                <c:pt idx="525">
                  <c:v>1383.8090478202221</c:v>
                </c:pt>
                <c:pt idx="526">
                  <c:v>1383.7258765925403</c:v>
                </c:pt>
                <c:pt idx="527">
                  <c:v>1383.6402791300261</c:v>
                </c:pt>
                <c:pt idx="528">
                  <c:v>1383.5522555023633</c:v>
                </c:pt>
                <c:pt idx="529">
                  <c:v>1383.4618057823989</c:v>
                </c:pt>
                <c:pt idx="530">
                  <c:v>1383.3689300461174</c:v>
                </c:pt>
                <c:pt idx="531">
                  <c:v>1383.2736283726235</c:v>
                </c:pt>
                <c:pt idx="532">
                  <c:v>1383.1759008442298</c:v>
                </c:pt>
                <c:pt idx="533">
                  <c:v>1383.0757475463263</c:v>
                </c:pt>
                <c:pt idx="534">
                  <c:v>1382.9731685675397</c:v>
                </c:pt>
                <c:pt idx="535">
                  <c:v>1382.8681639995448</c:v>
                </c:pt>
                <c:pt idx="536">
                  <c:v>1382.7607339372569</c:v>
                </c:pt>
                <c:pt idx="537">
                  <c:v>1382.6508784787118</c:v>
                </c:pt>
                <c:pt idx="538">
                  <c:v>1382.5385977250667</c:v>
                </c:pt>
                <c:pt idx="539">
                  <c:v>1382.4238917806986</c:v>
                </c:pt>
                <c:pt idx="540">
                  <c:v>1382.3067607530613</c:v>
                </c:pt>
                <c:pt idx="541">
                  <c:v>1382.187204752817</c:v>
                </c:pt>
                <c:pt idx="542">
                  <c:v>1382.0652238937819</c:v>
                </c:pt>
                <c:pt idx="543">
                  <c:v>1381.9408182929358</c:v>
                </c:pt>
                <c:pt idx="544">
                  <c:v>1381.8139880703625</c:v>
                </c:pt>
                <c:pt idx="545">
                  <c:v>1381.6847333493574</c:v>
                </c:pt>
                <c:pt idx="546">
                  <c:v>1381.5530542563854</c:v>
                </c:pt>
                <c:pt idx="547">
                  <c:v>1381.418950921008</c:v>
                </c:pt>
                <c:pt idx="548">
                  <c:v>1381.2824234760333</c:v>
                </c:pt>
                <c:pt idx="549">
                  <c:v>1381.143472057357</c:v>
                </c:pt>
                <c:pt idx="550">
                  <c:v>1381.0020968040976</c:v>
                </c:pt>
                <c:pt idx="551">
                  <c:v>1380.8582978585021</c:v>
                </c:pt>
                <c:pt idx="552">
                  <c:v>1380.7120753659917</c:v>
                </c:pt>
                <c:pt idx="553">
                  <c:v>1380.5634294751599</c:v>
                </c:pt>
                <c:pt idx="554">
                  <c:v>1380.4123603377759</c:v>
                </c:pt>
                <c:pt idx="555">
                  <c:v>1380.258868108778</c:v>
                </c:pt>
                <c:pt idx="556">
                  <c:v>1380.1029529462278</c:v>
                </c:pt>
                <c:pt idx="557">
                  <c:v>1379.9446150114516</c:v>
                </c:pt>
                <c:pt idx="558">
                  <c:v>1379.7838544688832</c:v>
                </c:pt>
                <c:pt idx="559">
                  <c:v>1379.620671486131</c:v>
                </c:pt>
                <c:pt idx="560">
                  <c:v>1379.4550662339939</c:v>
                </c:pt>
                <c:pt idx="561">
                  <c:v>1379.2870388864737</c:v>
                </c:pt>
                <c:pt idx="562">
                  <c:v>1379.1165896207096</c:v>
                </c:pt>
                <c:pt idx="563">
                  <c:v>1378.9437186170292</c:v>
                </c:pt>
                <c:pt idx="564">
                  <c:v>1378.7684260589633</c:v>
                </c:pt>
                <c:pt idx="565">
                  <c:v>1378.5907121331952</c:v>
                </c:pt>
                <c:pt idx="566">
                  <c:v>1378.4105770296192</c:v>
                </c:pt>
                <c:pt idx="567">
                  <c:v>1378.2280209412957</c:v>
                </c:pt>
                <c:pt idx="568">
                  <c:v>1378.0430440644677</c:v>
                </c:pt>
                <c:pt idx="569">
                  <c:v>1377.8556465986078</c:v>
                </c:pt>
                <c:pt idx="570">
                  <c:v>1377.665828746319</c:v>
                </c:pt>
                <c:pt idx="571">
                  <c:v>1377.4735907134545</c:v>
                </c:pt>
                <c:pt idx="572">
                  <c:v>1377.2789327089979</c:v>
                </c:pt>
                <c:pt idx="573">
                  <c:v>1377.0818549451833</c:v>
                </c:pt>
                <c:pt idx="574">
                  <c:v>1376.8823576373804</c:v>
                </c:pt>
                <c:pt idx="575">
                  <c:v>1376.6804410042348</c:v>
                </c:pt>
                <c:pt idx="576">
                  <c:v>1376.4761052675135</c:v>
                </c:pt>
                <c:pt idx="577">
                  <c:v>1376.2693506522287</c:v>
                </c:pt>
                <c:pt idx="578">
                  <c:v>1376.0601773865724</c:v>
                </c:pt>
                <c:pt idx="579">
                  <c:v>1375.8485857019457</c:v>
                </c:pt>
                <c:pt idx="580">
                  <c:v>1375.6345758329876</c:v>
                </c:pt>
                <c:pt idx="581">
                  <c:v>1375.4181480174891</c:v>
                </c:pt>
                <c:pt idx="582">
                  <c:v>1375.1993024964684</c:v>
                </c:pt>
                <c:pt idx="583">
                  <c:v>1374.9780395141668</c:v>
                </c:pt>
                <c:pt idx="584">
                  <c:v>1374.7543593180415</c:v>
                </c:pt>
                <c:pt idx="585">
                  <c:v>1374.5282621587453</c:v>
                </c:pt>
                <c:pt idx="586">
                  <c:v>1374.2997482901701</c:v>
                </c:pt>
                <c:pt idx="587">
                  <c:v>1374.0688179693846</c:v>
                </c:pt>
                <c:pt idx="588">
                  <c:v>1373.8354714566949</c:v>
                </c:pt>
                <c:pt idx="589">
                  <c:v>1373.5997090156543</c:v>
                </c:pt>
                <c:pt idx="590">
                  <c:v>1373.3615309129959</c:v>
                </c:pt>
                <c:pt idx="591">
                  <c:v>1373.1209374187081</c:v>
                </c:pt>
                <c:pt idx="592">
                  <c:v>1372.877928805993</c:v>
                </c:pt>
                <c:pt idx="593">
                  <c:v>1372.6325053512876</c:v>
                </c:pt>
                <c:pt idx="594">
                  <c:v>1372.3846673342307</c:v>
                </c:pt>
                <c:pt idx="595">
                  <c:v>1372.1344150377415</c:v>
                </c:pt>
                <c:pt idx="596">
                  <c:v>1371.881748747933</c:v>
                </c:pt>
                <c:pt idx="597">
                  <c:v>1371.6266687541815</c:v>
                </c:pt>
                <c:pt idx="598">
                  <c:v>1371.3691753490725</c:v>
                </c:pt>
                <c:pt idx="599">
                  <c:v>1371.1092688284753</c:v>
                </c:pt>
                <c:pt idx="600">
                  <c:v>1370.8469494914139</c:v>
                </c:pt>
                <c:pt idx="601">
                  <c:v>1370.5822176402653</c:v>
                </c:pt>
                <c:pt idx="602">
                  <c:v>1370.3150735805827</c:v>
                </c:pt>
                <c:pt idx="603">
                  <c:v>1370.045517621197</c:v>
                </c:pt>
                <c:pt idx="604">
                  <c:v>1369.7735500741624</c:v>
                </c:pt>
                <c:pt idx="605">
                  <c:v>1369.499171254809</c:v>
                </c:pt>
                <c:pt idx="606">
                  <c:v>1369.2223814817214</c:v>
                </c:pt>
                <c:pt idx="607">
                  <c:v>1368.9431810767237</c:v>
                </c:pt>
                <c:pt idx="608">
                  <c:v>1368.6615703649288</c:v>
                </c:pt>
                <c:pt idx="609">
                  <c:v>1368.3775496746514</c:v>
                </c:pt>
                <c:pt idx="610">
                  <c:v>1368.0911193375357</c:v>
                </c:pt>
                <c:pt idx="611">
                  <c:v>1367.8022796884736</c:v>
                </c:pt>
                <c:pt idx="612">
                  <c:v>1367.511031065585</c:v>
                </c:pt>
                <c:pt idx="613">
                  <c:v>1367.2173738103129</c:v>
                </c:pt>
                <c:pt idx="614">
                  <c:v>1366.9213082673525</c:v>
                </c:pt>
                <c:pt idx="615">
                  <c:v>1366.6228347846634</c:v>
                </c:pt>
                <c:pt idx="616">
                  <c:v>1366.321953713481</c:v>
                </c:pt>
                <c:pt idx="617">
                  <c:v>1366.0186654083429</c:v>
                </c:pt>
                <c:pt idx="618">
                  <c:v>1365.7129702270706</c:v>
                </c:pt>
                <c:pt idx="619">
                  <c:v>1365.4048685307055</c:v>
                </c:pt>
                <c:pt idx="620">
                  <c:v>1365.0943606836809</c:v>
                </c:pt>
                <c:pt idx="621">
                  <c:v>1364.7814470536359</c:v>
                </c:pt>
                <c:pt idx="622">
                  <c:v>1364.4661280115395</c:v>
                </c:pt>
                <c:pt idx="623">
                  <c:v>1364.1484039316442</c:v>
                </c:pt>
                <c:pt idx="624">
                  <c:v>1363.8282751914837</c:v>
                </c:pt>
                <c:pt idx="625">
                  <c:v>1363.5057421719214</c:v>
                </c:pt>
                <c:pt idx="626">
                  <c:v>1363.1808052571057</c:v>
                </c:pt>
                <c:pt idx="627">
                  <c:v>1362.8534648344878</c:v>
                </c:pt>
                <c:pt idx="628">
                  <c:v>1362.523721294848</c:v>
                </c:pt>
                <c:pt idx="629">
                  <c:v>1362.1915750322451</c:v>
                </c:pt>
                <c:pt idx="630">
                  <c:v>1361.8570264440541</c:v>
                </c:pt>
                <c:pt idx="631">
                  <c:v>1361.5200759310146</c:v>
                </c:pt>
                <c:pt idx="632">
                  <c:v>1361.1807238971069</c:v>
                </c:pt>
                <c:pt idx="633">
                  <c:v>1360.8389707496794</c:v>
                </c:pt>
                <c:pt idx="634">
                  <c:v>1360.4948168994101</c:v>
                </c:pt>
                <c:pt idx="635">
                  <c:v>1360.1482627602504</c:v>
                </c:pt>
                <c:pt idx="636">
                  <c:v>1359.7993087495579</c:v>
                </c:pt>
                <c:pt idx="637">
                  <c:v>1359.447955287965</c:v>
                </c:pt>
                <c:pt idx="638">
                  <c:v>1359.0942027994713</c:v>
                </c:pt>
                <c:pt idx="639">
                  <c:v>1358.738051711365</c:v>
                </c:pt>
                <c:pt idx="640">
                  <c:v>1358.3795024543183</c:v>
                </c:pt>
                <c:pt idx="641">
                  <c:v>1358.0185554623499</c:v>
                </c:pt>
                <c:pt idx="642">
                  <c:v>1357.6552111728092</c:v>
                </c:pt>
                <c:pt idx="643">
                  <c:v>1357.2894700263842</c:v>
                </c:pt>
                <c:pt idx="644">
                  <c:v>1356.9213324671312</c:v>
                </c:pt>
                <c:pt idx="645">
                  <c:v>1356.5507989424434</c:v>
                </c:pt>
                <c:pt idx="646">
                  <c:v>1356.1778699030999</c:v>
                </c:pt>
                <c:pt idx="647">
                  <c:v>1355.802545803225</c:v>
                </c:pt>
                <c:pt idx="648">
                  <c:v>1355.4248271002873</c:v>
                </c:pt>
                <c:pt idx="649">
                  <c:v>1355.0447142551675</c:v>
                </c:pt>
                <c:pt idx="650">
                  <c:v>1354.6622077320703</c:v>
                </c:pt>
                <c:pt idx="651">
                  <c:v>1354.2773079986111</c:v>
                </c:pt>
                <c:pt idx="652">
                  <c:v>1353.8900155257584</c:v>
                </c:pt>
                <c:pt idx="653">
                  <c:v>1353.5003307878599</c:v>
                </c:pt>
                <c:pt idx="654">
                  <c:v>1353.1082542626827</c:v>
                </c:pt>
                <c:pt idx="655">
                  <c:v>1352.7137864313081</c:v>
                </c:pt>
                <c:pt idx="656">
                  <c:v>1352.3169277782706</c:v>
                </c:pt>
                <c:pt idx="657">
                  <c:v>1351.9176787914691</c:v>
                </c:pt>
                <c:pt idx="658">
                  <c:v>1351.5160399622209</c:v>
                </c:pt>
                <c:pt idx="659">
                  <c:v>1351.1120117851933</c:v>
                </c:pt>
                <c:pt idx="660">
                  <c:v>1350.7055947585213</c:v>
                </c:pt>
                <c:pt idx="661">
                  <c:v>1350.2967893836799</c:v>
                </c:pt>
                <c:pt idx="662">
                  <c:v>1349.8855961656097</c:v>
                </c:pt>
                <c:pt idx="663">
                  <c:v>1349.4720156126305</c:v>
                </c:pt>
                <c:pt idx="664">
                  <c:v>1349.0560482364886</c:v>
                </c:pt>
                <c:pt idx="665">
                  <c:v>1348.6376945523336</c:v>
                </c:pt>
                <c:pt idx="666">
                  <c:v>1348.2169550787619</c:v>
                </c:pt>
                <c:pt idx="667">
                  <c:v>1347.7938303377871</c:v>
                </c:pt>
                <c:pt idx="668">
                  <c:v>1347.3683208548425</c:v>
                </c:pt>
                <c:pt idx="669">
                  <c:v>1346.9404271588023</c:v>
                </c:pt>
                <c:pt idx="670">
                  <c:v>1346.510149781973</c:v>
                </c:pt>
                <c:pt idx="671">
                  <c:v>1346.0774892601059</c:v>
                </c:pt>
                <c:pt idx="672">
                  <c:v>1345.6424461324063</c:v>
                </c:pt>
                <c:pt idx="673">
                  <c:v>1345.2050209415058</c:v>
                </c:pt>
                <c:pt idx="674">
                  <c:v>1344.7652142335019</c:v>
                </c:pt>
                <c:pt idx="675">
                  <c:v>1344.3230265579239</c:v>
                </c:pt>
                <c:pt idx="676">
                  <c:v>1343.8784584677951</c:v>
                </c:pt>
                <c:pt idx="677">
                  <c:v>1343.4315105195628</c:v>
                </c:pt>
                <c:pt idx="678">
                  <c:v>1342.9821832731866</c:v>
                </c:pt>
                <c:pt idx="679">
                  <c:v>1342.530477292044</c:v>
                </c:pt>
                <c:pt idx="680">
                  <c:v>1342.0763931430088</c:v>
                </c:pt>
                <c:pt idx="681">
                  <c:v>1341.619931396453</c:v>
                </c:pt>
                <c:pt idx="682">
                  <c:v>1341.1610926261969</c:v>
                </c:pt>
                <c:pt idx="683">
                  <c:v>1340.6998774095423</c:v>
                </c:pt>
                <c:pt idx="684">
                  <c:v>1340.2362863273247</c:v>
                </c:pt>
                <c:pt idx="685">
                  <c:v>1339.7703199638056</c:v>
                </c:pt>
                <c:pt idx="686">
                  <c:v>1339.3019789068146</c:v>
                </c:pt>
                <c:pt idx="687">
                  <c:v>1338.8312637476222</c:v>
                </c:pt>
                <c:pt idx="688">
                  <c:v>1338.3581750810295</c:v>
                </c:pt>
                <c:pt idx="689">
                  <c:v>1337.8827135053409</c:v>
                </c:pt>
                <c:pt idx="690">
                  <c:v>1337.404879622376</c:v>
                </c:pt>
                <c:pt idx="691">
                  <c:v>1336.9246740374526</c:v>
                </c:pt>
                <c:pt idx="692">
                  <c:v>1336.4420973594495</c:v>
                </c:pt>
                <c:pt idx="693">
                  <c:v>1335.9571502007416</c:v>
                </c:pt>
                <c:pt idx="694">
                  <c:v>1335.4698331772142</c:v>
                </c:pt>
                <c:pt idx="695">
                  <c:v>1334.9801469083247</c:v>
                </c:pt>
                <c:pt idx="696">
                  <c:v>1334.4880920170401</c:v>
                </c:pt>
                <c:pt idx="697">
                  <c:v>1333.9936691298672</c:v>
                </c:pt>
                <c:pt idx="698">
                  <c:v>1333.4968788768831</c:v>
                </c:pt>
                <c:pt idx="699">
                  <c:v>1332.9977218916845</c:v>
                </c:pt>
                <c:pt idx="700">
                  <c:v>1332.4961988114353</c:v>
                </c:pt>
                <c:pt idx="701">
                  <c:v>1331.9923102768732</c:v>
                </c:pt>
                <c:pt idx="702">
                  <c:v>1331.4860569322539</c:v>
                </c:pt>
                <c:pt idx="703">
                  <c:v>1330.9774394254343</c:v>
                </c:pt>
                <c:pt idx="704">
                  <c:v>1330.4664584078394</c:v>
                </c:pt>
                <c:pt idx="705">
                  <c:v>1329.9531145344547</c:v>
                </c:pt>
                <c:pt idx="706">
                  <c:v>1329.4374084638484</c:v>
                </c:pt>
                <c:pt idx="707">
                  <c:v>1328.9193408581923</c:v>
                </c:pt>
                <c:pt idx="708">
                  <c:v>1328.3989123832196</c:v>
                </c:pt>
                <c:pt idx="709">
                  <c:v>1327.876123708269</c:v>
                </c:pt>
                <c:pt idx="710">
                  <c:v>1327.3509755062721</c:v>
                </c:pt>
                <c:pt idx="711">
                  <c:v>1326.8234684537711</c:v>
                </c:pt>
                <c:pt idx="712">
                  <c:v>1326.2936032309078</c:v>
                </c:pt>
                <c:pt idx="713">
                  <c:v>1325.761380521426</c:v>
                </c:pt>
                <c:pt idx="714">
                  <c:v>1325.2268010127002</c:v>
                </c:pt>
                <c:pt idx="715">
                  <c:v>1324.6898653957091</c:v>
                </c:pt>
                <c:pt idx="716">
                  <c:v>1324.1505743650603</c:v>
                </c:pt>
                <c:pt idx="717">
                  <c:v>1323.608928619012</c:v>
                </c:pt>
                <c:pt idx="718">
                  <c:v>1323.0649288594302</c:v>
                </c:pt>
                <c:pt idx="719">
                  <c:v>1322.5185757918205</c:v>
                </c:pt>
                <c:pt idx="720">
                  <c:v>1321.9698701253517</c:v>
                </c:pt>
                <c:pt idx="721">
                  <c:v>1321.4188125728213</c:v>
                </c:pt>
                <c:pt idx="722">
                  <c:v>1320.8654038506825</c:v>
                </c:pt>
                <c:pt idx="723">
                  <c:v>1320.3096446790596</c:v>
                </c:pt>
                <c:pt idx="724">
                  <c:v>1319.7515357817092</c:v>
                </c:pt>
                <c:pt idx="725">
                  <c:v>1319.1910778860984</c:v>
                </c:pt>
                <c:pt idx="726">
                  <c:v>1318.6282717233164</c:v>
                </c:pt>
                <c:pt idx="727">
                  <c:v>1318.063118028181</c:v>
                </c:pt>
                <c:pt idx="728">
                  <c:v>1317.4956175391587</c:v>
                </c:pt>
                <c:pt idx="729">
                  <c:v>1316.9257709984017</c:v>
                </c:pt>
                <c:pt idx="730">
                  <c:v>1316.3535791517847</c:v>
                </c:pt>
                <c:pt idx="731">
                  <c:v>1315.779042748848</c:v>
                </c:pt>
                <c:pt idx="732">
                  <c:v>1315.2021625428356</c:v>
                </c:pt>
                <c:pt idx="733">
                  <c:v>1314.6229392907278</c:v>
                </c:pt>
                <c:pt idx="734">
                  <c:v>1314.0413737531808</c:v>
                </c:pt>
                <c:pt idx="735">
                  <c:v>1313.457466694595</c:v>
                </c:pt>
                <c:pt idx="736">
                  <c:v>1312.8712188830646</c:v>
                </c:pt>
                <c:pt idx="737">
                  <c:v>1312.2826310904582</c:v>
                </c:pt>
                <c:pt idx="738">
                  <c:v>1311.6917040923179</c:v>
                </c:pt>
                <c:pt idx="739">
                  <c:v>1311.0984386679613</c:v>
                </c:pt>
                <c:pt idx="740">
                  <c:v>1310.5028356004555</c:v>
                </c:pt>
                <c:pt idx="741">
                  <c:v>1309.9048956765939</c:v>
                </c:pt>
                <c:pt idx="742">
                  <c:v>1309.3046196869334</c:v>
                </c:pt>
                <c:pt idx="743">
                  <c:v>1308.7020084257995</c:v>
                </c:pt>
                <c:pt idx="744">
                  <c:v>1308.0970626912579</c:v>
                </c:pt>
                <c:pt idx="745">
                  <c:v>1307.4897832851648</c:v>
                </c:pt>
                <c:pt idx="746">
                  <c:v>1306.8801710131527</c:v>
                </c:pt>
                <c:pt idx="747">
                  <c:v>1306.2682266846173</c:v>
                </c:pt>
                <c:pt idx="748">
                  <c:v>1305.6539511127507</c:v>
                </c:pt>
                <c:pt idx="749">
                  <c:v>1305.0373451145506</c:v>
                </c:pt>
                <c:pt idx="750">
                  <c:v>1304.4184095107864</c:v>
                </c:pt>
                <c:pt idx="751">
                  <c:v>1303.7971451260471</c:v>
                </c:pt>
                <c:pt idx="752">
                  <c:v>1303.1735527887204</c:v>
                </c:pt>
                <c:pt idx="753">
                  <c:v>1302.5476333310364</c:v>
                </c:pt>
                <c:pt idx="754">
                  <c:v>1301.919387589003</c:v>
                </c:pt>
                <c:pt idx="755">
                  <c:v>1301.2888164024721</c:v>
                </c:pt>
                <c:pt idx="756">
                  <c:v>1300.6559206151262</c:v>
                </c:pt>
                <c:pt idx="757">
                  <c:v>1300.0207010744984</c:v>
                </c:pt>
                <c:pt idx="758">
                  <c:v>1299.3831586319504</c:v>
                </c:pt>
                <c:pt idx="759">
                  <c:v>1298.743294142683</c:v>
                </c:pt>
                <c:pt idx="760">
                  <c:v>1298.1011084657744</c:v>
                </c:pt>
                <c:pt idx="761">
                  <c:v>1297.4566024641301</c:v>
                </c:pt>
                <c:pt idx="762">
                  <c:v>1296.8097770045717</c:v>
                </c:pt>
                <c:pt idx="763">
                  <c:v>1296.1606329577348</c:v>
                </c:pt>
                <c:pt idx="764">
                  <c:v>1295.5091711981881</c:v>
                </c:pt>
                <c:pt idx="765">
                  <c:v>1294.8553926043228</c:v>
                </c:pt>
                <c:pt idx="766">
                  <c:v>1294.1992980584853</c:v>
                </c:pt>
                <c:pt idx="767">
                  <c:v>1293.5408884468577</c:v>
                </c:pt>
                <c:pt idx="768">
                  <c:v>1292.8801646595773</c:v>
                </c:pt>
                <c:pt idx="769">
                  <c:v>1292.2171275906376</c:v>
                </c:pt>
                <c:pt idx="770">
                  <c:v>1291.5517781379961</c:v>
                </c:pt>
                <c:pt idx="771">
                  <c:v>1290.8841172035009</c:v>
                </c:pt>
                <c:pt idx="772">
                  <c:v>1290.2141456929146</c:v>
                </c:pt>
                <c:pt idx="773">
                  <c:v>1289.5418645159621</c:v>
                </c:pt>
                <c:pt idx="774">
                  <c:v>1288.8672745862864</c:v>
                </c:pt>
                <c:pt idx="775">
                  <c:v>1288.1903768214866</c:v>
                </c:pt>
                <c:pt idx="776">
                  <c:v>1287.5111721431158</c:v>
                </c:pt>
                <c:pt idx="777">
                  <c:v>1286.8296614766562</c:v>
                </c:pt>
                <c:pt idx="778">
                  <c:v>1286.1458457515857</c:v>
                </c:pt>
                <c:pt idx="779">
                  <c:v>1285.4597259013419</c:v>
                </c:pt>
                <c:pt idx="780">
                  <c:v>1284.7713028633361</c:v>
                </c:pt>
                <c:pt idx="781">
                  <c:v>1284.0805775789618</c:v>
                </c:pt>
                <c:pt idx="782">
                  <c:v>1283.3875509936083</c:v>
                </c:pt>
                <c:pt idx="783">
                  <c:v>1282.6922240566569</c:v>
                </c:pt>
                <c:pt idx="784">
                  <c:v>1281.9945977214813</c:v>
                </c:pt>
                <c:pt idx="785">
                  <c:v>1281.2946729454793</c:v>
                </c:pt>
                <c:pt idx="786">
                  <c:v>1280.5924506900553</c:v>
                </c:pt>
                <c:pt idx="787">
                  <c:v>1279.8879319206449</c:v>
                </c:pt>
                <c:pt idx="788">
                  <c:v>1279.1811176066983</c:v>
                </c:pt>
                <c:pt idx="789">
                  <c:v>1278.4720087216954</c:v>
                </c:pt>
                <c:pt idx="790">
                  <c:v>1277.7606062431901</c:v>
                </c:pt>
                <c:pt idx="791">
                  <c:v>1277.0469111527568</c:v>
                </c:pt>
                <c:pt idx="792">
                  <c:v>1276.3309244360357</c:v>
                </c:pt>
                <c:pt idx="793">
                  <c:v>1275.6126470827246</c:v>
                </c:pt>
                <c:pt idx="794">
                  <c:v>1274.8920800865831</c:v>
                </c:pt>
                <c:pt idx="795">
                  <c:v>1274.1692244454841</c:v>
                </c:pt>
                <c:pt idx="796">
                  <c:v>1273.4440811613381</c:v>
                </c:pt>
                <c:pt idx="797">
                  <c:v>1272.7166512401463</c:v>
                </c:pt>
                <c:pt idx="798">
                  <c:v>1271.9869356920544</c:v>
                </c:pt>
                <c:pt idx="799">
                  <c:v>1271.2549355312524</c:v>
                </c:pt>
                <c:pt idx="800">
                  <c:v>1270.5206517760946</c:v>
                </c:pt>
                <c:pt idx="801">
                  <c:v>1269.7840854490055</c:v>
                </c:pt>
                <c:pt idx="802">
                  <c:v>1269.0452375765619</c:v>
                </c:pt>
                <c:pt idx="803">
                  <c:v>1268.3041091894713</c:v>
                </c:pt>
                <c:pt idx="804">
                  <c:v>1267.5607013225604</c:v>
                </c:pt>
                <c:pt idx="805">
                  <c:v>1266.8150150148444</c:v>
                </c:pt>
                <c:pt idx="806">
                  <c:v>1266.0670513094412</c:v>
                </c:pt>
                <c:pt idx="807">
                  <c:v>1265.3168112536575</c:v>
                </c:pt>
                <c:pt idx="808">
                  <c:v>1264.5642958989486</c:v>
                </c:pt>
                <c:pt idx="809">
                  <c:v>1263.8095063009841</c:v>
                </c:pt>
                <c:pt idx="810">
                  <c:v>1263.0524435195669</c:v>
                </c:pt>
                <c:pt idx="811">
                  <c:v>1262.2931086187364</c:v>
                </c:pt>
                <c:pt idx="812">
                  <c:v>1261.5315026666869</c:v>
                </c:pt>
                <c:pt idx="813">
                  <c:v>1260.7676267358274</c:v>
                </c:pt>
                <c:pt idx="814">
                  <c:v>1260.0014819028272</c:v>
                </c:pt>
                <c:pt idx="815">
                  <c:v>1259.2330692484888</c:v>
                </c:pt>
                <c:pt idx="816">
                  <c:v>1258.4623898579284</c:v>
                </c:pt>
                <c:pt idx="817">
                  <c:v>1257.6894448204475</c:v>
                </c:pt>
                <c:pt idx="818">
                  <c:v>1256.9142352295726</c:v>
                </c:pt>
                <c:pt idx="819">
                  <c:v>1256.1367621831421</c:v>
                </c:pt>
                <c:pt idx="820">
                  <c:v>1255.3570267831935</c:v>
                </c:pt>
                <c:pt idx="821">
                  <c:v>1254.5750301360742</c:v>
                </c:pt>
                <c:pt idx="822">
                  <c:v>1253.7907733523543</c:v>
                </c:pt>
                <c:pt idx="823">
                  <c:v>1253.0042575469556</c:v>
                </c:pt>
                <c:pt idx="824">
                  <c:v>1252.2154838389993</c:v>
                </c:pt>
                <c:pt idx="825">
                  <c:v>1251.4244533519939</c:v>
                </c:pt>
                <c:pt idx="826">
                  <c:v>1250.6311672136767</c:v>
                </c:pt>
                <c:pt idx="827">
                  <c:v>1249.8356265561381</c:v>
                </c:pt>
                <c:pt idx="828">
                  <c:v>1249.0378325158069</c:v>
                </c:pt>
                <c:pt idx="829">
                  <c:v>1248.2377862333749</c:v>
                </c:pt>
                <c:pt idx="830">
                  <c:v>1247.4354888539435</c:v>
                </c:pt>
                <c:pt idx="831">
                  <c:v>1246.630941526882</c:v>
                </c:pt>
                <c:pt idx="832">
                  <c:v>1245.8241454059862</c:v>
                </c:pt>
                <c:pt idx="833">
                  <c:v>1245.0151016493799</c:v>
                </c:pt>
                <c:pt idx="834">
                  <c:v>1244.2038114195275</c:v>
                </c:pt>
                <c:pt idx="835">
                  <c:v>1181.440307034638</c:v>
                </c:pt>
                <c:pt idx="836">
                  <c:v>1121.6729005914392</c:v>
                </c:pt>
                <c:pt idx="837">
                  <c:v>1064.7585694374495</c:v>
                </c:pt>
                <c:pt idx="838">
                  <c:v>1010.5611182934973</c:v>
                </c:pt>
                <c:pt idx="839">
                  <c:v>958.95085334012992</c:v>
                </c:pt>
                <c:pt idx="840">
                  <c:v>909.80427186193401</c:v>
                </c:pt>
                <c:pt idx="841">
                  <c:v>863.00376670708988</c:v>
                </c:pt>
                <c:pt idx="842">
                  <c:v>818.4373448549353</c:v>
                </c:pt>
                <c:pt idx="843">
                  <c:v>775.99835941807271</c:v>
                </c:pt>
                <c:pt idx="844">
                  <c:v>735.58525443771077</c:v>
                </c:pt>
                <c:pt idx="845">
                  <c:v>697.10132186152987</c:v>
                </c:pt>
                <c:pt idx="846">
                  <c:v>660.45447012252748</c:v>
                </c:pt>
                <c:pt idx="847">
                  <c:v>625.55700376505808</c:v>
                </c:pt>
                <c:pt idx="848">
                  <c:v>592.32541359070694</c:v>
                </c:pt>
                <c:pt idx="849">
                  <c:v>560.6801768218312</c:v>
                </c:pt>
                <c:pt idx="850">
                  <c:v>530.54556680454823</c:v>
                </c:pt>
                <c:pt idx="851">
                  <c:v>501.84947179580871</c:v>
                </c:pt>
                <c:pt idx="852">
                  <c:v>474.52322240089944</c:v>
                </c:pt>
                <c:pt idx="853">
                  <c:v>448.50142724844551</c:v>
                </c:pt>
                <c:pt idx="854">
                  <c:v>423.96882332407</c:v>
                </c:pt>
                <c:pt idx="855">
                  <c:v>401.11753245539126</c:v>
                </c:pt>
                <c:pt idx="856">
                  <c:v>379.45101450803287</c:v>
                </c:pt>
                <c:pt idx="857">
                  <c:v>358.90903040912815</c:v>
                </c:pt>
                <c:pt idx="858">
                  <c:v>339.43436118935972</c:v>
                </c:pt>
                <c:pt idx="859">
                  <c:v>320.97265790744154</c:v>
                </c:pt>
                <c:pt idx="860">
                  <c:v>303.47229897247843</c:v>
                </c:pt>
                <c:pt idx="861">
                  <c:v>286.88425450089261</c:v>
                </c:pt>
                <c:pt idx="862">
                  <c:v>271.16195736228786</c:v>
                </c:pt>
                <c:pt idx="863">
                  <c:v>256.26118058546297</c:v>
                </c:pt>
                <c:pt idx="864">
                  <c:v>242.13992081177943</c:v>
                </c:pt>
                <c:pt idx="865">
                  <c:v>228.75828749831018</c:v>
                </c:pt>
                <c:pt idx="866">
                  <c:v>216.07839758764777</c:v>
                </c:pt>
                <c:pt idx="867">
                  <c:v>204.06427537500579</c:v>
                </c:pt>
                <c:pt idx="868">
                  <c:v>192.68175731630535</c:v>
                </c:pt>
                <c:pt idx="869">
                  <c:v>181.89840153334578</c:v>
                </c:pt>
                <c:pt idx="870">
                  <c:v>171.68340178394723</c:v>
                </c:pt>
                <c:pt idx="871">
                  <c:v>162.00750567613682</c:v>
                </c:pt>
                <c:pt idx="872">
                  <c:v>152.84293691606811</c:v>
                </c:pt>
                <c:pt idx="873">
                  <c:v>144.16332138942388</c:v>
                </c:pt>
                <c:pt idx="874">
                  <c:v>135.94361688559306</c:v>
                </c:pt>
                <c:pt idx="875">
                  <c:v>128.16004628293152</c:v>
                </c:pt>
                <c:pt idx="876">
                  <c:v>120.79003402194847</c:v>
                </c:pt>
                <c:pt idx="877">
                  <c:v>113.81214570130479</c:v>
                </c:pt>
                <c:pt idx="878">
                  <c:v>107.20603063907926</c:v>
                </c:pt>
                <c:pt idx="879">
                  <c:v>100.95236724886657</c:v>
                </c:pt>
                <c:pt idx="880">
                  <c:v>95.032811086904957</c:v>
                </c:pt>
                <c:pt idx="881">
                  <c:v>89.429945432597734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2944"/>
        <c:axId val="505515688"/>
      </c:scatterChart>
      <c:valAx>
        <c:axId val="505512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515688"/>
        <c:crosses val="autoZero"/>
        <c:crossBetween val="midCat"/>
      </c:valAx>
      <c:valAx>
        <c:axId val="5055156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5129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5.9036810110152634E-3</c:v>
                </c:pt>
                <c:pt idx="3">
                  <c:v>7.3357427566410095E-3</c:v>
                </c:pt>
                <c:pt idx="4">
                  <c:v>8.6811382544777597E-3</c:v>
                </c:pt>
                <c:pt idx="5">
                  <c:v>9.9768989506590789E-3</c:v>
                </c:pt>
                <c:pt idx="6">
                  <c:v>1.1241220062319316E-2</c:v>
                </c:pt>
                <c:pt idx="7">
                  <c:v>1.2484447552689822E-2</c:v>
                </c:pt>
                <c:pt idx="8">
                  <c:v>1.3712989793718613E-2</c:v>
                </c:pt>
                <c:pt idx="9">
                  <c:v>1.4931040403785106E-2</c:v>
                </c:pt>
                <c:pt idx="10">
                  <c:v>1.6141447881833589E-2</c:v>
                </c:pt>
                <c:pt idx="11">
                  <c:v>1.7346198469553042E-2</c:v>
                </c:pt>
                <c:pt idx="12">
                  <c:v>1.8546703673892211E-2</c:v>
                </c:pt>
                <c:pt idx="13">
                  <c:v>1.9743980732945123E-2</c:v>
                </c:pt>
                <c:pt idx="14">
                  <c:v>2.0938770540197181E-2</c:v>
                </c:pt>
                <c:pt idx="15">
                  <c:v>2.2131617128011986E-2</c:v>
                </c:pt>
                <c:pt idx="16">
                  <c:v>2.332292254124178E-2</c:v>
                </c:pt>
                <c:pt idx="17">
                  <c:v>2.4512985431698484E-2</c:v>
                </c:pt>
                <c:pt idx="18">
                  <c:v>2.5702028598397389E-2</c:v>
                </c:pt>
                <c:pt idx="19">
                  <c:v>2.6890218862992647E-2</c:v>
                </c:pt>
                <c:pt idx="20">
                  <c:v>2.8077681541498572E-2</c:v>
                </c:pt>
                <c:pt idx="21">
                  <c:v>2.9264511055769833E-2</c:v>
                </c:pt>
                <c:pt idx="22">
                  <c:v>3.0450778758296708E-2</c:v>
                </c:pt>
                <c:pt idx="23">
                  <c:v>3.1636538728446413E-2</c:v>
                </c:pt>
                <c:pt idx="24">
                  <c:v>3.2821832082125753E-2</c:v>
                </c:pt>
                <c:pt idx="25">
                  <c:v>3.4006690186144287E-2</c:v>
                </c:pt>
                <c:pt idx="26">
                  <c:v>3.5191137062009242E-2</c:v>
                </c:pt>
                <c:pt idx="27">
                  <c:v>3.6375191187678332E-2</c:v>
                </c:pt>
                <c:pt idx="28">
                  <c:v>3.7558866850784058E-2</c:v>
                </c:pt>
                <c:pt idx="29">
                  <c:v>3.8742175166827549E-2</c:v>
                </c:pt>
                <c:pt idx="30">
                  <c:v>3.9925124846553792E-2</c:v>
                </c:pt>
                <c:pt idx="31">
                  <c:v>4.110772277517738E-2</c:v>
                </c:pt>
                <c:pt idx="32">
                  <c:v>4.2289974450216559E-2</c:v>
                </c:pt>
                <c:pt idx="33">
                  <c:v>4.3471884312899077E-2</c:v>
                </c:pt>
                <c:pt idx="34">
                  <c:v>4.4653455999336351E-2</c:v>
                </c:pt>
                <c:pt idx="35">
                  <c:v>4.5834692531128075E-2</c:v>
                </c:pt>
                <c:pt idx="36">
                  <c:v>4.7015596460179249E-2</c:v>
                </c:pt>
                <c:pt idx="37">
                  <c:v>4.8196169978859782E-2</c:v>
                </c:pt>
                <c:pt idx="38">
                  <c:v>4.937641500389793E-2</c:v>
                </c:pt>
                <c:pt idx="39">
                  <c:v>5.0556333240344052E-2</c:v>
                </c:pt>
                <c:pt idx="40">
                  <c:v>5.1735926230393817E-2</c:v>
                </c:pt>
                <c:pt idx="41">
                  <c:v>5.2915195390696786E-2</c:v>
                </c:pt>
                <c:pt idx="42">
                  <c:v>5.4094142040897131E-2</c:v>
                </c:pt>
                <c:pt idx="43">
                  <c:v>5.5272767425491642E-2</c:v>
                </c:pt>
                <c:pt idx="44">
                  <c:v>5.6451072730587672E-2</c:v>
                </c:pt>
                <c:pt idx="45">
                  <c:v>5.7629059096765425E-2</c:v>
                </c:pt>
                <c:pt idx="46">
                  <c:v>5.88067276289609E-2</c:v>
                </c:pt>
                <c:pt idx="47">
                  <c:v>5.9984079404068025E-2</c:v>
                </c:pt>
                <c:pt idx="48">
                  <c:v>6.1161115476793114E-2</c:v>
                </c:pt>
                <c:pt idx="49">
                  <c:v>6.2337836884168114E-2</c:v>
                </c:pt>
                <c:pt idx="50">
                  <c:v>6.3514244649034338E-2</c:v>
                </c:pt>
                <c:pt idx="51">
                  <c:v>6.4690339782734613E-2</c:v>
                </c:pt>
                <c:pt idx="52">
                  <c:v>6.5866123287196196E-2</c:v>
                </c:pt>
                <c:pt idx="53">
                  <c:v>6.7041596156544508E-2</c:v>
                </c:pt>
                <c:pt idx="54">
                  <c:v>6.8216759378355085E-2</c:v>
                </c:pt>
                <c:pt idx="55">
                  <c:v>6.9391613934626284E-2</c:v>
                </c:pt>
                <c:pt idx="56">
                  <c:v>7.0566160802536193E-2</c:v>
                </c:pt>
                <c:pt idx="57">
                  <c:v>7.1740400955032646E-2</c:v>
                </c:pt>
                <c:pt idx="58">
                  <c:v>7.2914335361294186E-2</c:v>
                </c:pt>
                <c:pt idx="59">
                  <c:v>7.408796498709086E-2</c:v>
                </c:pt>
                <c:pt idx="60">
                  <c:v>7.5261290795067284E-2</c:v>
                </c:pt>
                <c:pt idx="61">
                  <c:v>7.6434313744965621E-2</c:v>
                </c:pt>
                <c:pt idx="62">
                  <c:v>7.7607034793801558E-2</c:v>
                </c:pt>
                <c:pt idx="63">
                  <c:v>7.877945489600377E-2</c:v>
                </c:pt>
                <c:pt idx="64">
                  <c:v>7.9951575003525233E-2</c:v>
                </c:pt>
                <c:pt idx="65">
                  <c:v>8.1123396065932177E-2</c:v>
                </c:pt>
                <c:pt idx="66">
                  <c:v>8.2294919030475908E-2</c:v>
                </c:pt>
                <c:pt idx="67">
                  <c:v>8.346614484215098E-2</c:v>
                </c:pt>
                <c:pt idx="68">
                  <c:v>8.4637074443743049E-2</c:v>
                </c:pt>
                <c:pt idx="69">
                  <c:v>8.5807708775868297E-2</c:v>
                </c:pt>
                <c:pt idx="70">
                  <c:v>8.6978048777006364E-2</c:v>
                </c:pt>
                <c:pt idx="71">
                  <c:v>8.8148095383528413E-2</c:v>
                </c:pt>
                <c:pt idx="72">
                  <c:v>8.9317849529720841E-2</c:v>
                </c:pt>
                <c:pt idx="73">
                  <c:v>9.0487312147806198E-2</c:v>
                </c:pt>
                <c:pt idx="74">
                  <c:v>9.1656484167961447E-2</c:v>
                </c:pt>
                <c:pt idx="75">
                  <c:v>9.2825366518334271E-2</c:v>
                </c:pt>
                <c:pt idx="76">
                  <c:v>9.3993960125057827E-2</c:v>
                </c:pt>
                <c:pt idx="77">
                  <c:v>9.5162265912264413E-2</c:v>
                </c:pt>
                <c:pt idx="78">
                  <c:v>9.6330284802097918E-2</c:v>
                </c:pt>
                <c:pt idx="79">
                  <c:v>9.7498017714725729E-2</c:v>
                </c:pt>
                <c:pt idx="80">
                  <c:v>9.8665465568349861E-2</c:v>
                </c:pt>
                <c:pt idx="81">
                  <c:v>9.98326292792176E-2</c:v>
                </c:pt>
                <c:pt idx="82">
                  <c:v>0.1009995097616318</c:v>
                </c:pt>
                <c:pt idx="83">
                  <c:v>0.10216610792796087</c:v>
                </c:pt>
                <c:pt idx="84">
                  <c:v>0.10333242468864831</c:v>
                </c:pt>
                <c:pt idx="85">
                  <c:v>0.10449846095222237</c:v>
                </c:pt>
                <c:pt idx="86">
                  <c:v>0.10566421762530512</c:v>
                </c:pt>
                <c:pt idx="87">
                  <c:v>0.10682969561262165</c:v>
                </c:pt>
                <c:pt idx="88">
                  <c:v>0.10799489581700905</c:v>
                </c:pt>
                <c:pt idx="89">
                  <c:v>0.10915981913942532</c:v>
                </c:pt>
                <c:pt idx="90">
                  <c:v>0.11032446647895805</c:v>
                </c:pt>
                <c:pt idx="91">
                  <c:v>0.11148883873283322</c:v>
                </c:pt>
                <c:pt idx="92">
                  <c:v>0.11265293679642374</c:v>
                </c:pt>
                <c:pt idx="93">
                  <c:v>0.11381676156325803</c:v>
                </c:pt>
                <c:pt idx="94">
                  <c:v>0.11498031392502851</c:v>
                </c:pt>
                <c:pt idx="95">
                  <c:v>0.11614359477160005</c:v>
                </c:pt>
                <c:pt idx="96">
                  <c:v>0.11730660499101833</c:v>
                </c:pt>
                <c:pt idx="97">
                  <c:v>0.11846934546951818</c:v>
                </c:pt>
                <c:pt idx="98">
                  <c:v>0.11963181709153184</c:v>
                </c:pt>
                <c:pt idx="99">
                  <c:v>0.12079402073969728</c:v>
                </c:pt>
                <c:pt idx="100">
                  <c:v>0.12195595729486629</c:v>
                </c:pt>
                <c:pt idx="101">
                  <c:v>0.12311762763611275</c:v>
                </c:pt>
                <c:pt idx="102">
                  <c:v>0.12427903264074068</c:v>
                </c:pt>
                <c:pt idx="103">
                  <c:v>0.12544017318429232</c:v>
                </c:pt>
                <c:pt idx="104">
                  <c:v>0.12660105014055623</c:v>
                </c:pt>
                <c:pt idx="105">
                  <c:v>0.12776166438157521</c:v>
                </c:pt>
                <c:pt idx="106">
                  <c:v>0.12892201677765436</c:v>
                </c:pt>
                <c:pt idx="107">
                  <c:v>0.13008210819736893</c:v>
                </c:pt>
                <c:pt idx="108">
                  <c:v>0.13124193950757229</c:v>
                </c:pt>
                <c:pt idx="109">
                  <c:v>0.13240151157340374</c:v>
                </c:pt>
                <c:pt idx="110">
                  <c:v>0.1335608252582963</c:v>
                </c:pt>
                <c:pt idx="111">
                  <c:v>0.13471988142398464</c:v>
                </c:pt>
                <c:pt idx="112">
                  <c:v>0.13587868093051272</c:v>
                </c:pt>
                <c:pt idx="113">
                  <c:v>0.13703722463624154</c:v>
                </c:pt>
                <c:pt idx="114">
                  <c:v>0.13819551339785688</c:v>
                </c:pt>
                <c:pt idx="115">
                  <c:v>0.13935354807037684</c:v>
                </c:pt>
                <c:pt idx="116">
                  <c:v>0.14051132950715958</c:v>
                </c:pt>
                <c:pt idx="117">
                  <c:v>0.1416688585599109</c:v>
                </c:pt>
                <c:pt idx="118">
                  <c:v>0.14282613607869171</c:v>
                </c:pt>
                <c:pt idx="119">
                  <c:v>0.1439831629119257</c:v>
                </c:pt>
                <c:pt idx="120">
                  <c:v>0.14513993990640667</c:v>
                </c:pt>
                <c:pt idx="121">
                  <c:v>0.1462964679073061</c:v>
                </c:pt>
                <c:pt idx="122">
                  <c:v>0.14745274775818057</c:v>
                </c:pt>
                <c:pt idx="123">
                  <c:v>0.14860878030097915</c:v>
                </c:pt>
                <c:pt idx="124">
                  <c:v>0.14976456637605073</c:v>
                </c:pt>
                <c:pt idx="125">
                  <c:v>0.1509201068221514</c:v>
                </c:pt>
                <c:pt idx="126">
                  <c:v>0.15207540247645177</c:v>
                </c:pt>
                <c:pt idx="127">
                  <c:v>0.15323045417454417</c:v>
                </c:pt>
                <c:pt idx="128">
                  <c:v>0.15438526275044998</c:v>
                </c:pt>
                <c:pt idx="129">
                  <c:v>0.1555398290366268</c:v>
                </c:pt>
                <c:pt idx="130">
                  <c:v>0.15669415386397562</c:v>
                </c:pt>
                <c:pt idx="131">
                  <c:v>0.15784823806184803</c:v>
                </c:pt>
                <c:pt idx="132">
                  <c:v>0.15900208245805328</c:v>
                </c:pt>
                <c:pt idx="133">
                  <c:v>0.16015568787886544</c:v>
                </c:pt>
                <c:pt idx="134">
                  <c:v>0.16130905514903041</c:v>
                </c:pt>
                <c:pt idx="135">
                  <c:v>0.16246218509177293</c:v>
                </c:pt>
                <c:pt idx="136">
                  <c:v>0.16361507852880369</c:v>
                </c:pt>
                <c:pt idx="137">
                  <c:v>0.16476773628032623</c:v>
                </c:pt>
                <c:pt idx="138">
                  <c:v>0.16592015916504391</c:v>
                </c:pt>
                <c:pt idx="139">
                  <c:v>0.16707234800016685</c:v>
                </c:pt>
                <c:pt idx="140">
                  <c:v>0.16822430360141877</c:v>
                </c:pt>
                <c:pt idx="141">
                  <c:v>0.16937602678304389</c:v>
                </c:pt>
                <c:pt idx="142">
                  <c:v>0.1705275183578138</c:v>
                </c:pt>
                <c:pt idx="143">
                  <c:v>0.17167877913703417</c:v>
                </c:pt>
                <c:pt idx="144">
                  <c:v>0.17282980993055164</c:v>
                </c:pt>
                <c:pt idx="145">
                  <c:v>0.17398061154676051</c:v>
                </c:pt>
                <c:pt idx="146">
                  <c:v>0.1751311847926095</c:v>
                </c:pt>
                <c:pt idx="147">
                  <c:v>0.17628153047360839</c:v>
                </c:pt>
                <c:pt idx="148">
                  <c:v>0.17743164939383477</c:v>
                </c:pt>
                <c:pt idx="149">
                  <c:v>0.17858154235594062</c:v>
                </c:pt>
                <c:pt idx="150">
                  <c:v>0.17973121016115898</c:v>
                </c:pt>
                <c:pt idx="151">
                  <c:v>0.18088065360931052</c:v>
                </c:pt>
                <c:pt idx="152">
                  <c:v>0.18202987349881006</c:v>
                </c:pt>
                <c:pt idx="153">
                  <c:v>0.18317887062667318</c:v>
                </c:pt>
                <c:pt idx="154">
                  <c:v>0.18432764578852276</c:v>
                </c:pt>
                <c:pt idx="155">
                  <c:v>0.18547619977859531</c:v>
                </c:pt>
                <c:pt idx="156">
                  <c:v>0.1866245333897476</c:v>
                </c:pt>
                <c:pt idx="157">
                  <c:v>0.187772647413463</c:v>
                </c:pt>
                <c:pt idx="158">
                  <c:v>0.18892054263985797</c:v>
                </c:pt>
                <c:pt idx="159">
                  <c:v>0.19006821985768838</c:v>
                </c:pt>
                <c:pt idx="160">
                  <c:v>0.19121567985435586</c:v>
                </c:pt>
                <c:pt idx="161">
                  <c:v>0.19236292341591421</c:v>
                </c:pt>
                <c:pt idx="162">
                  <c:v>0.19350995132707563</c:v>
                </c:pt>
                <c:pt idx="163">
                  <c:v>0.19465676437121704</c:v>
                </c:pt>
                <c:pt idx="164">
                  <c:v>0.19580336333038637</c:v>
                </c:pt>
                <c:pt idx="165">
                  <c:v>0.19694974898530879</c:v>
                </c:pt>
                <c:pt idx="166">
                  <c:v>0.19809592211539287</c:v>
                </c:pt>
                <c:pt idx="167">
                  <c:v>0.19924188349873678</c:v>
                </c:pt>
                <c:pt idx="168">
                  <c:v>0.20038763391213457</c:v>
                </c:pt>
                <c:pt idx="169">
                  <c:v>0.20153317413108215</c:v>
                </c:pt>
                <c:pt idx="170">
                  <c:v>0.20267850492978354</c:v>
                </c:pt>
                <c:pt idx="171">
                  <c:v>0.20382362708115684</c:v>
                </c:pt>
                <c:pt idx="172">
                  <c:v>0.20496854135684039</c:v>
                </c:pt>
                <c:pt idx="173">
                  <c:v>0.20611324852719884</c:v>
                </c:pt>
                <c:pt idx="174">
                  <c:v>0.2072577493613291</c:v>
                </c:pt>
                <c:pt idx="175">
                  <c:v>0.20840204462706638</c:v>
                </c:pt>
                <c:pt idx="176">
                  <c:v>0.20954613509099015</c:v>
                </c:pt>
                <c:pt idx="177">
                  <c:v>0.21069002151843014</c:v>
                </c:pt>
                <c:pt idx="178">
                  <c:v>0.21183370467347223</c:v>
                </c:pt>
                <c:pt idx="179">
                  <c:v>0.21297718531896442</c:v>
                </c:pt>
                <c:pt idx="180">
                  <c:v>0.21412046421652264</c:v>
                </c:pt>
                <c:pt idx="181">
                  <c:v>0.21526354212653667</c:v>
                </c:pt>
                <c:pt idx="182">
                  <c:v>0.21640641980817596</c:v>
                </c:pt>
                <c:pt idx="183">
                  <c:v>0.21754909801939554</c:v>
                </c:pt>
                <c:pt idx="184">
                  <c:v>0.21869157751694165</c:v>
                </c:pt>
                <c:pt idx="185">
                  <c:v>0.21983385905635774</c:v>
                </c:pt>
                <c:pt idx="186">
                  <c:v>0.22097594339199006</c:v>
                </c:pt>
                <c:pt idx="187">
                  <c:v>0.22211783127699344</c:v>
                </c:pt>
                <c:pt idx="188">
                  <c:v>0.22325952346333705</c:v>
                </c:pt>
                <c:pt idx="189">
                  <c:v>0.22440102070181009</c:v>
                </c:pt>
                <c:pt idx="190">
                  <c:v>0.22554232374202743</c:v>
                </c:pt>
                <c:pt idx="191">
                  <c:v>0.22668343333243529</c:v>
                </c:pt>
                <c:pt idx="192">
                  <c:v>0.22782435022031686</c:v>
                </c:pt>
                <c:pt idx="193">
                  <c:v>0.22896507515179793</c:v>
                </c:pt>
                <c:pt idx="194">
                  <c:v>0.23010560887185247</c:v>
                </c:pt>
                <c:pt idx="195">
                  <c:v>0.23124595212430823</c:v>
                </c:pt>
                <c:pt idx="196">
                  <c:v>0.23238610565185228</c:v>
                </c:pt>
                <c:pt idx="197">
                  <c:v>0.23352607019603652</c:v>
                </c:pt>
                <c:pt idx="198">
                  <c:v>0.23466584649728323</c:v>
                </c:pt>
                <c:pt idx="199">
                  <c:v>0.23580543529489051</c:v>
                </c:pt>
                <c:pt idx="200">
                  <c:v>0.23694483732703789</c:v>
                </c:pt>
                <c:pt idx="201">
                  <c:v>0.23808405333079161</c:v>
                </c:pt>
                <c:pt idx="202">
                  <c:v>0.23922308404211012</c:v>
                </c:pt>
                <c:pt idx="203">
                  <c:v>0.24036193019584959</c:v>
                </c:pt>
                <c:pt idx="204">
                  <c:v>0.24150059252576916</c:v>
                </c:pt>
                <c:pt idx="205">
                  <c:v>0.24263907176453645</c:v>
                </c:pt>
                <c:pt idx="206">
                  <c:v>0.24377736864373278</c:v>
                </c:pt>
                <c:pt idx="207">
                  <c:v>0.2449154838938587</c:v>
                </c:pt>
                <c:pt idx="208">
                  <c:v>0.2460534182443391</c:v>
                </c:pt>
                <c:pt idx="209">
                  <c:v>0.24719117242352867</c:v>
                </c:pt>
                <c:pt idx="210">
                  <c:v>0.24832874715871711</c:v>
                </c:pt>
                <c:pt idx="211">
                  <c:v>0.24946614317613444</c:v>
                </c:pt>
                <c:pt idx="212">
                  <c:v>0.25060336120095622</c:v>
                </c:pt>
                <c:pt idx="213">
                  <c:v>0.25174040195730879</c:v>
                </c:pt>
                <c:pt idx="214">
                  <c:v>0.25287726616827449</c:v>
                </c:pt>
                <c:pt idx="215">
                  <c:v>0.25401395455589681</c:v>
                </c:pt>
                <c:pt idx="216">
                  <c:v>0.25515046784118567</c:v>
                </c:pt>
                <c:pt idx="217">
                  <c:v>0.25628680674412246</c:v>
                </c:pt>
                <c:pt idx="218">
                  <c:v>0.25742297198366526</c:v>
                </c:pt>
                <c:pt idx="219">
                  <c:v>0.25855896427775393</c:v>
                </c:pt>
                <c:pt idx="220">
                  <c:v>0.25969478434331522</c:v>
                </c:pt>
                <c:pt idx="221">
                  <c:v>0.26083043289626789</c:v>
                </c:pt>
                <c:pt idx="222">
                  <c:v>0.2619659106515278</c:v>
                </c:pt>
                <c:pt idx="223">
                  <c:v>0.26310121832301286</c:v>
                </c:pt>
                <c:pt idx="224">
                  <c:v>0.26423635662364819</c:v>
                </c:pt>
                <c:pt idx="225">
                  <c:v>0.26537132626537108</c:v>
                </c:pt>
                <c:pt idx="226">
                  <c:v>0.26650612795913597</c:v>
                </c:pt>
                <c:pt idx="227">
                  <c:v>0.26764076241491952</c:v>
                </c:pt>
                <c:pt idx="228">
                  <c:v>0.26877523034172557</c:v>
                </c:pt>
                <c:pt idx="229">
                  <c:v>0.26990953244758997</c:v>
                </c:pt>
                <c:pt idx="230">
                  <c:v>0.27104366943958569</c:v>
                </c:pt>
                <c:pt idx="231">
                  <c:v>0.27217764202382766</c:v>
                </c:pt>
                <c:pt idx="232">
                  <c:v>0.2733114509054777</c:v>
                </c:pt>
                <c:pt idx="233">
                  <c:v>0.27444509678874934</c:v>
                </c:pt>
                <c:pt idx="234">
                  <c:v>0.27557858037691285</c:v>
                </c:pt>
                <c:pt idx="235">
                  <c:v>0.27671190237229992</c:v>
                </c:pt>
                <c:pt idx="236">
                  <c:v>0.27784506347630866</c:v>
                </c:pt>
                <c:pt idx="237">
                  <c:v>0.27897806438940831</c:v>
                </c:pt>
                <c:pt idx="238">
                  <c:v>0.28011090581114417</c:v>
                </c:pt>
                <c:pt idx="239">
                  <c:v>0.2812435884401423</c:v>
                </c:pt>
                <c:pt idx="240">
                  <c:v>0.2823761129741143</c:v>
                </c:pt>
                <c:pt idx="241">
                  <c:v>0.28350848010986218</c:v>
                </c:pt>
                <c:pt idx="242">
                  <c:v>0.28464069054328306</c:v>
                </c:pt>
                <c:pt idx="243">
                  <c:v>0.28577274496937383</c:v>
                </c:pt>
                <c:pt idx="244">
                  <c:v>0.28690464408223604</c:v>
                </c:pt>
                <c:pt idx="245">
                  <c:v>0.28803638857508035</c:v>
                </c:pt>
                <c:pt idx="246">
                  <c:v>0.28916797914023157</c:v>
                </c:pt>
                <c:pt idx="247">
                  <c:v>0.29029941646913304</c:v>
                </c:pt>
                <c:pt idx="248">
                  <c:v>0.29143070125235143</c:v>
                </c:pt>
                <c:pt idx="249">
                  <c:v>0.29256183417958143</c:v>
                </c:pt>
                <c:pt idx="250">
                  <c:v>0.29369281593965019</c:v>
                </c:pt>
                <c:pt idx="251">
                  <c:v>0.29482364722052223</c:v>
                </c:pt>
                <c:pt idx="252">
                  <c:v>0.29595432870930383</c:v>
                </c:pt>
                <c:pt idx="253">
                  <c:v>0.29708486109224763</c:v>
                </c:pt>
                <c:pt idx="254">
                  <c:v>0.29821524505475738</c:v>
                </c:pt>
                <c:pt idx="255">
                  <c:v>0.29934548128139227</c:v>
                </c:pt>
                <c:pt idx="256">
                  <c:v>0.3004755704558717</c:v>
                </c:pt>
                <c:pt idx="257">
                  <c:v>0.30160551326107971</c:v>
                </c:pt>
                <c:pt idx="258">
                  <c:v>0.30273531037906948</c:v>
                </c:pt>
                <c:pt idx="259">
                  <c:v>0.30386496249106792</c:v>
                </c:pt>
                <c:pt idx="260">
                  <c:v>0.30499447027748011</c:v>
                </c:pt>
                <c:pt idx="261">
                  <c:v>0.30612383441789381</c:v>
                </c:pt>
                <c:pt idx="262">
                  <c:v>0.30725305559108396</c:v>
                </c:pt>
                <c:pt idx="263">
                  <c:v>0.308382134475017</c:v>
                </c:pt>
                <c:pt idx="264">
                  <c:v>0.30951107174685555</c:v>
                </c:pt>
                <c:pt idx="265">
                  <c:v>0.31063986808296262</c:v>
                </c:pt>
                <c:pt idx="266">
                  <c:v>0.3117685241589061</c:v>
                </c:pt>
                <c:pt idx="267">
                  <c:v>0.31289704064946328</c:v>
                </c:pt>
                <c:pt idx="268">
                  <c:v>0.31402541822862506</c:v>
                </c:pt>
                <c:pt idx="269">
                  <c:v>0.31515365756960051</c:v>
                </c:pt>
                <c:pt idx="270">
                  <c:v>0.31628175934482106</c:v>
                </c:pt>
                <c:pt idx="271">
                  <c:v>0.31740972422594499</c:v>
                </c:pt>
                <c:pt idx="272">
                  <c:v>0.31853755288386171</c:v>
                </c:pt>
                <c:pt idx="273">
                  <c:v>0.31966524598869611</c:v>
                </c:pt>
                <c:pt idx="274">
                  <c:v>0.32079280420981293</c:v>
                </c:pt>
                <c:pt idx="275">
                  <c:v>0.32192022821582095</c:v>
                </c:pt>
                <c:pt idx="276">
                  <c:v>0.32304751867457737</c:v>
                </c:pt>
                <c:pt idx="277">
                  <c:v>0.32417467625319207</c:v>
                </c:pt>
                <c:pt idx="278">
                  <c:v>0.32530170161803196</c:v>
                </c:pt>
                <c:pt idx="279">
                  <c:v>0.32642859543472502</c:v>
                </c:pt>
                <c:pt idx="280">
                  <c:v>0.32755535836816485</c:v>
                </c:pt>
                <c:pt idx="281">
                  <c:v>0.32868199108251456</c:v>
                </c:pt>
                <c:pt idx="282">
                  <c:v>0.32980849424121139</c:v>
                </c:pt>
                <c:pt idx="283">
                  <c:v>0.33093486850697057</c:v>
                </c:pt>
                <c:pt idx="284">
                  <c:v>0.33206111454178966</c:v>
                </c:pt>
                <c:pt idx="285">
                  <c:v>0.3331872330069528</c:v>
                </c:pt>
                <c:pt idx="286">
                  <c:v>0.33431322456303486</c:v>
                </c:pt>
                <c:pt idx="287">
                  <c:v>0.33543908986990556</c:v>
                </c:pt>
                <c:pt idx="288">
                  <c:v>0.33656482958673356</c:v>
                </c:pt>
                <c:pt idx="289">
                  <c:v>0.33769044437199081</c:v>
                </c:pt>
                <c:pt idx="290">
                  <c:v>0.33881593488345646</c:v>
                </c:pt>
                <c:pt idx="291">
                  <c:v>0.33994130177822118</c:v>
                </c:pt>
                <c:pt idx="292">
                  <c:v>0.34106654571269113</c:v>
                </c:pt>
                <c:pt idx="293">
                  <c:v>0.34219166734259215</c:v>
                </c:pt>
                <c:pt idx="294">
                  <c:v>0.34331666732297372</c:v>
                </c:pt>
                <c:pt idx="295">
                  <c:v>0.34444154630821328</c:v>
                </c:pt>
                <c:pt idx="296">
                  <c:v>0.34556630495202001</c:v>
                </c:pt>
                <c:pt idx="297">
                  <c:v>0.34669094390743915</c:v>
                </c:pt>
                <c:pt idx="298">
                  <c:v>0.34781546382685585</c:v>
                </c:pt>
                <c:pt idx="299">
                  <c:v>0.34893986536199934</c:v>
                </c:pt>
                <c:pt idx="300">
                  <c:v>0.35006414916394685</c:v>
                </c:pt>
                <c:pt idx="301">
                  <c:v>0.35118831588312777</c:v>
                </c:pt>
                <c:pt idx="302">
                  <c:v>0.35231236616932748</c:v>
                </c:pt>
                <c:pt idx="303">
                  <c:v>0.35343630067169157</c:v>
                </c:pt>
                <c:pt idx="304">
                  <c:v>0.35456012003872955</c:v>
                </c:pt>
                <c:pt idx="305">
                  <c:v>0.35568382491831912</c:v>
                </c:pt>
                <c:pt idx="306">
                  <c:v>0.35680741595770987</c:v>
                </c:pt>
                <c:pt idx="307">
                  <c:v>0.35793089380352744</c:v>
                </c:pt>
                <c:pt idx="308">
                  <c:v>0.35905425910177741</c:v>
                </c:pt>
                <c:pt idx="309">
                  <c:v>0.36017751249784918</c:v>
                </c:pt>
                <c:pt idx="310">
                  <c:v>0.36130065463652</c:v>
                </c:pt>
                <c:pt idx="311">
                  <c:v>0.3624236861619588</c:v>
                </c:pt>
                <c:pt idx="312">
                  <c:v>0.36354660771773012</c:v>
                </c:pt>
                <c:pt idx="313">
                  <c:v>0.36466941994679808</c:v>
                </c:pt>
                <c:pt idx="314">
                  <c:v>0.36579212349153012</c:v>
                </c:pt>
                <c:pt idx="315">
                  <c:v>0.36691471899370109</c:v>
                </c:pt>
                <c:pt idx="316">
                  <c:v>0.368037207094497</c:v>
                </c:pt>
                <c:pt idx="317">
                  <c:v>0.3691595884345189</c:v>
                </c:pt>
                <c:pt idx="318">
                  <c:v>0.37028186365378668</c:v>
                </c:pt>
                <c:pt idx="319">
                  <c:v>0.37140403339174305</c:v>
                </c:pt>
                <c:pt idx="320">
                  <c:v>0.3725260982872573</c:v>
                </c:pt>
                <c:pt idx="321">
                  <c:v>0.37364805897862907</c:v>
                </c:pt>
                <c:pt idx="322">
                  <c:v>0.37476991610359228</c:v>
                </c:pt>
                <c:pt idx="323">
                  <c:v>0.37589167029931891</c:v>
                </c:pt>
                <c:pt idx="324">
                  <c:v>0.37701332220242278</c:v>
                </c:pt>
                <c:pt idx="325">
                  <c:v>0.37813487244896332</c:v>
                </c:pt>
                <c:pt idx="326">
                  <c:v>0.37925632167444945</c:v>
                </c:pt>
                <c:pt idx="327">
                  <c:v>0.38037767051384325</c:v>
                </c:pt>
                <c:pt idx="328">
                  <c:v>0.38149891960156385</c:v>
                </c:pt>
                <c:pt idx="329">
                  <c:v>0.38262006957149103</c:v>
                </c:pt>
                <c:pt idx="330">
                  <c:v>0.38374112105696917</c:v>
                </c:pt>
                <c:pt idx="331">
                  <c:v>0.3848620746908108</c:v>
                </c:pt>
                <c:pt idx="332">
                  <c:v>0.38598293110530046</c:v>
                </c:pt>
                <c:pt idx="333">
                  <c:v>0.38710369093219837</c:v>
                </c:pt>
                <c:pt idx="334">
                  <c:v>0.38822435480274425</c:v>
                </c:pt>
                <c:pt idx="335">
                  <c:v>0.38934492334766091</c:v>
                </c:pt>
                <c:pt idx="336">
                  <c:v>0.390465397197158</c:v>
                </c:pt>
                <c:pt idx="337">
                  <c:v>0.39158577698093572</c:v>
                </c:pt>
                <c:pt idx="338">
                  <c:v>0.39270606332818858</c:v>
                </c:pt>
                <c:pt idx="339">
                  <c:v>0.39382625686760886</c:v>
                </c:pt>
                <c:pt idx="340">
                  <c:v>0.39494635822739055</c:v>
                </c:pt>
                <c:pt idx="341">
                  <c:v>0.39606636803523282</c:v>
                </c:pt>
                <c:pt idx="342">
                  <c:v>0.39718628691834384</c:v>
                </c:pt>
                <c:pt idx="343">
                  <c:v>0.3983061155034443</c:v>
                </c:pt>
                <c:pt idx="344">
                  <c:v>0.39942585441677109</c:v>
                </c:pt>
                <c:pt idx="345">
                  <c:v>0.40054550428408098</c:v>
                </c:pt>
                <c:pt idx="346">
                  <c:v>0.40166506573065425</c:v>
                </c:pt>
                <c:pt idx="347">
                  <c:v>0.40278453938129821</c:v>
                </c:pt>
                <c:pt idx="348">
                  <c:v>0.40390392586035095</c:v>
                </c:pt>
                <c:pt idx="349">
                  <c:v>0.40502322579168487</c:v>
                </c:pt>
                <c:pt idx="350">
                  <c:v>0.40614243979871034</c:v>
                </c:pt>
                <c:pt idx="351">
                  <c:v>0.40726156850437922</c:v>
                </c:pt>
                <c:pt idx="352">
                  <c:v>0.40838061253118851</c:v>
                </c:pt>
                <c:pt idx="353">
                  <c:v>0.40949957250118391</c:v>
                </c:pt>
                <c:pt idx="354">
                  <c:v>0.41061844903596334</c:v>
                </c:pt>
                <c:pt idx="355">
                  <c:v>0.41173724275668067</c:v>
                </c:pt>
                <c:pt idx="356">
                  <c:v>0.41285595428404903</c:v>
                </c:pt>
                <c:pt idx="357">
                  <c:v>0.41397458423834466</c:v>
                </c:pt>
                <c:pt idx="358">
                  <c:v>0.41509313323941022</c:v>
                </c:pt>
                <c:pt idx="359">
                  <c:v>0.41621160190665846</c:v>
                </c:pt>
                <c:pt idx="360">
                  <c:v>0.41732999085907563</c:v>
                </c:pt>
                <c:pt idx="361">
                  <c:v>0.41844830071522521</c:v>
                </c:pt>
                <c:pt idx="362">
                  <c:v>0.41956653209325129</c:v>
                </c:pt>
                <c:pt idx="363">
                  <c:v>0.42068468561088201</c:v>
                </c:pt>
                <c:pt idx="364">
                  <c:v>0.42180276188543331</c:v>
                </c:pt>
                <c:pt idx="365">
                  <c:v>0.42292076153381225</c:v>
                </c:pt>
                <c:pt idx="366">
                  <c:v>0.42403868517252052</c:v>
                </c:pt>
                <c:pt idx="367">
                  <c:v>0.42515653341765797</c:v>
                </c:pt>
                <c:pt idx="368">
                  <c:v>0.42627430688492618</c:v>
                </c:pt>
                <c:pt idx="369">
                  <c:v>0.42739200618963175</c:v>
                </c:pt>
                <c:pt idx="370">
                  <c:v>0.42850963194668995</c:v>
                </c:pt>
                <c:pt idx="371">
                  <c:v>0.42962718477062811</c:v>
                </c:pt>
                <c:pt idx="372">
                  <c:v>0.43074466527558908</c:v>
                </c:pt>
                <c:pt idx="373">
                  <c:v>0.43186207407533472</c:v>
                </c:pt>
                <c:pt idx="374">
                  <c:v>0.43297941178324933</c:v>
                </c:pt>
                <c:pt idx="375">
                  <c:v>0.43409667901234306</c:v>
                </c:pt>
                <c:pt idx="376">
                  <c:v>0.43521387637525538</c:v>
                </c:pt>
                <c:pt idx="377">
                  <c:v>0.4363310044842586</c:v>
                </c:pt>
                <c:pt idx="378">
                  <c:v>0.43744806395126118</c:v>
                </c:pt>
                <c:pt idx="379">
                  <c:v>0.43856505538781121</c:v>
                </c:pt>
                <c:pt idx="380">
                  <c:v>0.43968197940509984</c:v>
                </c:pt>
                <c:pt idx="381">
                  <c:v>0.44079883661396463</c:v>
                </c:pt>
                <c:pt idx="382">
                  <c:v>0.44191562762489295</c:v>
                </c:pt>
                <c:pt idx="383">
                  <c:v>0.44303235304802557</c:v>
                </c:pt>
                <c:pt idx="384">
                  <c:v>0.44414901349315983</c:v>
                </c:pt>
                <c:pt idx="385">
                  <c:v>0.4452656095697532</c:v>
                </c:pt>
                <c:pt idx="386">
                  <c:v>0.44638214188692649</c:v>
                </c:pt>
                <c:pt idx="387">
                  <c:v>0.44749861105346739</c:v>
                </c:pt>
                <c:pt idx="388">
                  <c:v>0.44861501767783385</c:v>
                </c:pt>
                <c:pt idx="389">
                  <c:v>0.44973136236815736</c:v>
                </c:pt>
                <c:pt idx="390">
                  <c:v>0.45084764573224634</c:v>
                </c:pt>
                <c:pt idx="391">
                  <c:v>0.45196386837758956</c:v>
                </c:pt>
                <c:pt idx="392">
                  <c:v>0.45308003091135945</c:v>
                </c:pt>
                <c:pt idx="393">
                  <c:v>0.45419613394041547</c:v>
                </c:pt>
                <c:pt idx="394">
                  <c:v>0.45531217807130747</c:v>
                </c:pt>
                <c:pt idx="395">
                  <c:v>0.45642816391027902</c:v>
                </c:pt>
                <c:pt idx="396">
                  <c:v>0.45754409206327074</c:v>
                </c:pt>
                <c:pt idx="397">
                  <c:v>0.45865996313592372</c:v>
                </c:pt>
                <c:pt idx="398">
                  <c:v>0.45977577773358275</c:v>
                </c:pt>
                <c:pt idx="399">
                  <c:v>0.46089153646129966</c:v>
                </c:pt>
                <c:pt idx="400">
                  <c:v>0.46200723992383674</c:v>
                </c:pt>
                <c:pt idx="401">
                  <c:v>0.46312288872566992</c:v>
                </c:pt>
                <c:pt idx="402">
                  <c:v>0.46423848347099222</c:v>
                </c:pt>
                <c:pt idx="403">
                  <c:v>0.46535402476371701</c:v>
                </c:pt>
                <c:pt idx="404">
                  <c:v>0.46646951320748126</c:v>
                </c:pt>
                <c:pt idx="405">
                  <c:v>0.46758494940564888</c:v>
                </c:pt>
                <c:pt idx="406">
                  <c:v>0.46870033396131405</c:v>
                </c:pt>
                <c:pt idx="407">
                  <c:v>0.46981566747730458</c:v>
                </c:pt>
                <c:pt idx="408">
                  <c:v>0.470930950556185</c:v>
                </c:pt>
                <c:pt idx="409">
                  <c:v>0.47204618380026009</c:v>
                </c:pt>
                <c:pt idx="410">
                  <c:v>0.47316136781157792</c:v>
                </c:pt>
                <c:pt idx="411">
                  <c:v>0.47427650319193332</c:v>
                </c:pt>
                <c:pt idx="412">
                  <c:v>0.47539159054287111</c:v>
                </c:pt>
                <c:pt idx="413">
                  <c:v>0.47650663046568936</c:v>
                </c:pt>
                <c:pt idx="414">
                  <c:v>0.47762162356144261</c:v>
                </c:pt>
                <c:pt idx="415">
                  <c:v>0.4787365704309452</c:v>
                </c:pt>
                <c:pt idx="416">
                  <c:v>0.47985147167477449</c:v>
                </c:pt>
                <c:pt idx="417">
                  <c:v>0.48096632789327426</c:v>
                </c:pt>
                <c:pt idx="418">
                  <c:v>0.48208113968655769</c:v>
                </c:pt>
                <c:pt idx="419">
                  <c:v>0.48319590765451093</c:v>
                </c:pt>
                <c:pt idx="420">
                  <c:v>0.48431063239679611</c:v>
                </c:pt>
                <c:pt idx="421">
                  <c:v>0.4854253145128547</c:v>
                </c:pt>
                <c:pt idx="422">
                  <c:v>0.48653995460191068</c:v>
                </c:pt>
                <c:pt idx="423">
                  <c:v>0.48765455326297391</c:v>
                </c:pt>
                <c:pt idx="424">
                  <c:v>0.48876911109484322</c:v>
                </c:pt>
                <c:pt idx="425">
                  <c:v>0.48988362869610969</c:v>
                </c:pt>
                <c:pt idx="426">
                  <c:v>0.49099810666515997</c:v>
                </c:pt>
                <c:pt idx="427">
                  <c:v>0.49211254560017942</c:v>
                </c:pt>
                <c:pt idx="428">
                  <c:v>0.49322694609915529</c:v>
                </c:pt>
                <c:pt idx="429">
                  <c:v>0.49434130875988014</c:v>
                </c:pt>
                <c:pt idx="430">
                  <c:v>0.49545563417995481</c:v>
                </c:pt>
                <c:pt idx="431">
                  <c:v>0.49656992295679175</c:v>
                </c:pt>
                <c:pt idx="432">
                  <c:v>0.4976841756876183</c:v>
                </c:pt>
                <c:pt idx="433">
                  <c:v>0.49879839296947986</c:v>
                </c:pt>
                <c:pt idx="434">
                  <c:v>0.499912575399243</c:v>
                </c:pt>
                <c:pt idx="435">
                  <c:v>0.50102672357359879</c:v>
                </c:pt>
                <c:pt idx="436">
                  <c:v>0.50214083808906596</c:v>
                </c:pt>
                <c:pt idx="437">
                  <c:v>0.50325491954199408</c:v>
                </c:pt>
                <c:pt idx="438">
                  <c:v>0.50436896852856694</c:v>
                </c:pt>
                <c:pt idx="439">
                  <c:v>0.50548298564480532</c:v>
                </c:pt>
                <c:pt idx="440">
                  <c:v>0.50659697148657068</c:v>
                </c:pt>
                <c:pt idx="441">
                  <c:v>0.50771092664956796</c:v>
                </c:pt>
                <c:pt idx="442">
                  <c:v>0.5088248517293491</c:v>
                </c:pt>
                <c:pt idx="443">
                  <c:v>0.50993874732131594</c:v>
                </c:pt>
                <c:pt idx="444">
                  <c:v>0.51105261402072355</c:v>
                </c:pt>
                <c:pt idx="445">
                  <c:v>0.51216645242268344</c:v>
                </c:pt>
                <c:pt idx="446">
                  <c:v>0.51328026312216668</c:v>
                </c:pt>
                <c:pt idx="447">
                  <c:v>0.51439404671400724</c:v>
                </c:pt>
                <c:pt idx="448">
                  <c:v>0.51550780379290473</c:v>
                </c:pt>
                <c:pt idx="449">
                  <c:v>0.51662153495342811</c:v>
                </c:pt>
                <c:pt idx="450">
                  <c:v>0.51773524079001854</c:v>
                </c:pt>
                <c:pt idx="451">
                  <c:v>0.51884892189699272</c:v>
                </c:pt>
                <c:pt idx="452">
                  <c:v>0.5199625788685458</c:v>
                </c:pt>
                <c:pt idx="453">
                  <c:v>0.521076212298755</c:v>
                </c:pt>
                <c:pt idx="454">
                  <c:v>0.52218982278158221</c:v>
                </c:pt>
                <c:pt idx="455">
                  <c:v>0.52330341091087773</c:v>
                </c:pt>
                <c:pt idx="456">
                  <c:v>0.52441697728038295</c:v>
                </c:pt>
                <c:pt idx="457">
                  <c:v>0.52553052248373389</c:v>
                </c:pt>
                <c:pt idx="458">
                  <c:v>0.52664404711446411</c:v>
                </c:pt>
                <c:pt idx="459">
                  <c:v>0.52775755176600792</c:v>
                </c:pt>
                <c:pt idx="460">
                  <c:v>0.52887103703170368</c:v>
                </c:pt>
                <c:pt idx="461">
                  <c:v>0.52998450350479676</c:v>
                </c:pt>
                <c:pt idx="462">
                  <c:v>0.53109795177844277</c:v>
                </c:pt>
                <c:pt idx="463">
                  <c:v>0.53221138244571076</c:v>
                </c:pt>
                <c:pt idx="464">
                  <c:v>0.53332479609958638</c:v>
                </c:pt>
                <c:pt idx="465">
                  <c:v>0.53443819333297504</c:v>
                </c:pt>
                <c:pt idx="466">
                  <c:v>0.53555157473870496</c:v>
                </c:pt>
                <c:pt idx="467">
                  <c:v>0.53666494090953032</c:v>
                </c:pt>
                <c:pt idx="468">
                  <c:v>0.53777829243813458</c:v>
                </c:pt>
                <c:pt idx="469">
                  <c:v>0.53889162991713346</c:v>
                </c:pt>
                <c:pt idx="470">
                  <c:v>0.54000495393907821</c:v>
                </c:pt>
                <c:pt idx="471">
                  <c:v>0.54111826509645855</c:v>
                </c:pt>
                <c:pt idx="472">
                  <c:v>0.54223156398170613</c:v>
                </c:pt>
                <c:pt idx="473">
                  <c:v>0.54334485118719744</c:v>
                </c:pt>
                <c:pt idx="474">
                  <c:v>0.544458127305257</c:v>
                </c:pt>
                <c:pt idx="475">
                  <c:v>0.54557139292816048</c:v>
                </c:pt>
                <c:pt idx="476">
                  <c:v>0.54668464864813793</c:v>
                </c:pt>
                <c:pt idx="477">
                  <c:v>0.54779789505737697</c:v>
                </c:pt>
                <c:pt idx="478">
                  <c:v>0.54891113274802572</c:v>
                </c:pt>
                <c:pt idx="479">
                  <c:v>0.55002436231219609</c:v>
                </c:pt>
                <c:pt idx="480">
                  <c:v>0.55113758434196691</c:v>
                </c:pt>
                <c:pt idx="481">
                  <c:v>0.55225079942938704</c:v>
                </c:pt>
                <c:pt idx="482">
                  <c:v>0.55336400816647857</c:v>
                </c:pt>
                <c:pt idx="483">
                  <c:v>0.55447721114523985</c:v>
                </c:pt>
                <c:pt idx="484">
                  <c:v>0.55559040895764877</c:v>
                </c:pt>
                <c:pt idx="485">
                  <c:v>0.55670360219566573</c:v>
                </c:pt>
                <c:pt idx="486">
                  <c:v>0.55781679145123697</c:v>
                </c:pt>
                <c:pt idx="487">
                  <c:v>0.55892997731629757</c:v>
                </c:pt>
                <c:pt idx="488">
                  <c:v>0.56004316038277469</c:v>
                </c:pt>
                <c:pt idx="489">
                  <c:v>0.56115634124259051</c:v>
                </c:pt>
                <c:pt idx="490">
                  <c:v>0.56226952048766554</c:v>
                </c:pt>
                <c:pt idx="491">
                  <c:v>0.56338269870992186</c:v>
                </c:pt>
                <c:pt idx="492">
                  <c:v>0.56449587650128608</c:v>
                </c:pt>
                <c:pt idx="493">
                  <c:v>0.56560905445369247</c:v>
                </c:pt>
                <c:pt idx="494">
                  <c:v>0.56672223315908621</c:v>
                </c:pt>
                <c:pt idx="495">
                  <c:v>0.56783541320942654</c:v>
                </c:pt>
                <c:pt idx="496">
                  <c:v>0.56894859519668961</c:v>
                </c:pt>
                <c:pt idx="497">
                  <c:v>0.57006177971287209</c:v>
                </c:pt>
                <c:pt idx="498">
                  <c:v>0.57117496734999396</c:v>
                </c:pt>
                <c:pt idx="499">
                  <c:v>0.57228815870010186</c:v>
                </c:pt>
                <c:pt idx="500">
                  <c:v>0.57340135435527195</c:v>
                </c:pt>
                <c:pt idx="501">
                  <c:v>0.57451455490761338</c:v>
                </c:pt>
                <c:pt idx="502">
                  <c:v>0.57562776094927137</c:v>
                </c:pt>
                <c:pt idx="503">
                  <c:v>0.57674097307243</c:v>
                </c:pt>
                <c:pt idx="504">
                  <c:v>0.57785419186931586</c:v>
                </c:pt>
                <c:pt idx="505">
                  <c:v>0.57896741793220086</c:v>
                </c:pt>
                <c:pt idx="506">
                  <c:v>0.58008065185340552</c:v>
                </c:pt>
                <c:pt idx="507">
                  <c:v>0.5811938942253021</c:v>
                </c:pt>
                <c:pt idx="508">
                  <c:v>0.5823071456403176</c:v>
                </c:pt>
                <c:pt idx="509">
                  <c:v>0.58342040669093709</c:v>
                </c:pt>
                <c:pt idx="510">
                  <c:v>0.5845336779697069</c:v>
                </c:pt>
                <c:pt idx="511">
                  <c:v>0.58564696006923755</c:v>
                </c:pt>
                <c:pt idx="512">
                  <c:v>0.58676025358220696</c:v>
                </c:pt>
                <c:pt idx="513">
                  <c:v>0.58787355910136385</c:v>
                </c:pt>
                <c:pt idx="514">
                  <c:v>0.58898687721953058</c:v>
                </c:pt>
                <c:pt idx="515">
                  <c:v>0.59010020852960643</c:v>
                </c:pt>
                <c:pt idx="516">
                  <c:v>0.59121355362457084</c:v>
                </c:pt>
                <c:pt idx="517">
                  <c:v>0.59232691309748631</c:v>
                </c:pt>
                <c:pt idx="518">
                  <c:v>0.59344028754150191</c:v>
                </c:pt>
                <c:pt idx="519">
                  <c:v>0.59455367754985611</c:v>
                </c:pt>
                <c:pt idx="520">
                  <c:v>0.59566708371588029</c:v>
                </c:pt>
                <c:pt idx="521">
                  <c:v>0.59678050663300142</c:v>
                </c:pt>
                <c:pt idx="522">
                  <c:v>0.59789394689474573</c:v>
                </c:pt>
                <c:pt idx="523">
                  <c:v>0.5990074050947416</c:v>
                </c:pt>
                <c:pt idx="524">
                  <c:v>0.60012088182672263</c:v>
                </c:pt>
                <c:pt idx="525">
                  <c:v>0.60123437768453114</c:v>
                </c:pt>
                <c:pt idx="526">
                  <c:v>0.60234789326212113</c:v>
                </c:pt>
                <c:pt idx="527">
                  <c:v>0.60346142915356138</c:v>
                </c:pt>
                <c:pt idx="528">
                  <c:v>0.60457498595303882</c:v>
                </c:pt>
                <c:pt idx="529">
                  <c:v>0.60568856425486151</c:v>
                </c:pt>
                <c:pt idx="530">
                  <c:v>0.60680216465346193</c:v>
                </c:pt>
                <c:pt idx="531">
                  <c:v>0.60791578774340027</c:v>
                </c:pt>
                <c:pt idx="532">
                  <c:v>0.60902943411936727</c:v>
                </c:pt>
                <c:pt idx="533">
                  <c:v>0.61014310437618791</c:v>
                </c:pt>
                <c:pt idx="534">
                  <c:v>0.61125679910882391</c:v>
                </c:pt>
                <c:pt idx="535">
                  <c:v>0.61237051891237759</c:v>
                </c:pt>
                <c:pt idx="536">
                  <c:v>0.6134842643820948</c:v>
                </c:pt>
                <c:pt idx="537">
                  <c:v>0.61459803611336783</c:v>
                </c:pt>
                <c:pt idx="538">
                  <c:v>0.61571183470173918</c:v>
                </c:pt>
                <c:pt idx="539">
                  <c:v>0.61682566074290412</c:v>
                </c:pt>
                <c:pt idx="540">
                  <c:v>0.61793951483271448</c:v>
                </c:pt>
                <c:pt idx="541">
                  <c:v>0.61905339756718147</c:v>
                </c:pt>
                <c:pt idx="542">
                  <c:v>0.6201673095424789</c:v>
                </c:pt>
                <c:pt idx="543">
                  <c:v>0.62128125135494661</c:v>
                </c:pt>
                <c:pt idx="544">
                  <c:v>0.62239522360109345</c:v>
                </c:pt>
                <c:pt idx="545">
                  <c:v>0.62350922687760069</c:v>
                </c:pt>
                <c:pt idx="546">
                  <c:v>0.62462326178132499</c:v>
                </c:pt>
                <c:pt idx="547">
                  <c:v>0.62573732890930189</c:v>
                </c:pt>
                <c:pt idx="548">
                  <c:v>0.62685142885874878</c:v>
                </c:pt>
                <c:pt idx="549">
                  <c:v>0.62796556222706823</c:v>
                </c:pt>
                <c:pt idx="550">
                  <c:v>0.62907972961185132</c:v>
                </c:pt>
                <c:pt idx="551">
                  <c:v>0.63019393161088066</c:v>
                </c:pt>
                <c:pt idx="552">
                  <c:v>0.63130816882213381</c:v>
                </c:pt>
                <c:pt idx="553">
                  <c:v>0.63242244184378638</c:v>
                </c:pt>
                <c:pt idx="554">
                  <c:v>0.63353675127421527</c:v>
                </c:pt>
                <c:pt idx="555">
                  <c:v>0.63465109771200201</c:v>
                </c:pt>
                <c:pt idx="556">
                  <c:v>0.63576548175593595</c:v>
                </c:pt>
                <c:pt idx="557">
                  <c:v>0.63687990400501748</c:v>
                </c:pt>
                <c:pt idx="558">
                  <c:v>0.63799436505846119</c:v>
                </c:pt>
                <c:pt idx="559">
                  <c:v>0.63910886551569945</c:v>
                </c:pt>
                <c:pt idx="560">
                  <c:v>0.64022340597638527</c:v>
                </c:pt>
                <c:pt idx="561">
                  <c:v>0.64133798704039569</c:v>
                </c:pt>
                <c:pt idx="562">
                  <c:v>0.64245260930783521</c:v>
                </c:pt>
                <c:pt idx="563">
                  <c:v>0.64356727337903896</c:v>
                </c:pt>
                <c:pt idx="564">
                  <c:v>0.64468197985457576</c:v>
                </c:pt>
                <c:pt idx="565">
                  <c:v>0.64579672933525167</c:v>
                </c:pt>
                <c:pt idx="566">
                  <c:v>0.64691152242211314</c:v>
                </c:pt>
                <c:pt idx="567">
                  <c:v>0.6480263597164504</c:v>
                </c:pt>
                <c:pt idx="568">
                  <c:v>0.64914124181980049</c:v>
                </c:pt>
                <c:pt idx="569">
                  <c:v>0.65025616933395081</c:v>
                </c:pt>
                <c:pt idx="570">
                  <c:v>0.65137114286094222</c:v>
                </c:pt>
                <c:pt idx="571">
                  <c:v>0.65248616300307261</c:v>
                </c:pt>
                <c:pt idx="572">
                  <c:v>0.65360123036289974</c:v>
                </c:pt>
                <c:pt idx="573">
                  <c:v>0.65471634554324509</c:v>
                </c:pt>
                <c:pt idx="574">
                  <c:v>0.65583150914719679</c:v>
                </c:pt>
                <c:pt idx="575">
                  <c:v>0.65694672177811286</c:v>
                </c:pt>
                <c:pt idx="576">
                  <c:v>0.6580619840396249</c:v>
                </c:pt>
                <c:pt idx="577">
                  <c:v>0.65917729653564117</c:v>
                </c:pt>
                <c:pt idx="578">
                  <c:v>0.66029265987034991</c:v>
                </c:pt>
                <c:pt idx="579">
                  <c:v>0.66140807464822271</c:v>
                </c:pt>
                <c:pt idx="580">
                  <c:v>0.66252354147401771</c:v>
                </c:pt>
                <c:pt idx="581">
                  <c:v>0.66363906095278324</c:v>
                </c:pt>
                <c:pt idx="582">
                  <c:v>0.66475463368986099</c:v>
                </c:pt>
                <c:pt idx="583">
                  <c:v>0.66587026029088914</c:v>
                </c:pt>
                <c:pt idx="584">
                  <c:v>0.666985941361806</c:v>
                </c:pt>
                <c:pt idx="585">
                  <c:v>0.6681016775088533</c:v>
                </c:pt>
                <c:pt idx="586">
                  <c:v>0.66921746933857951</c:v>
                </c:pt>
                <c:pt idx="587">
                  <c:v>0.67033331745784319</c:v>
                </c:pt>
                <c:pt idx="588">
                  <c:v>0.67144922247381644</c:v>
                </c:pt>
                <c:pt idx="589">
                  <c:v>0.6725651849939881</c:v>
                </c:pt>
                <c:pt idx="590">
                  <c:v>0.67368120562616729</c:v>
                </c:pt>
                <c:pt idx="591">
                  <c:v>0.67479728497848668</c:v>
                </c:pt>
                <c:pt idx="592">
                  <c:v>0.6759134236594061</c:v>
                </c:pt>
                <c:pt idx="593">
                  <c:v>0.67702962227771557</c:v>
                </c:pt>
                <c:pt idx="594">
                  <c:v>0.67814588144253907</c:v>
                </c:pt>
                <c:pt idx="595">
                  <c:v>0.67926220176333751</c:v>
                </c:pt>
                <c:pt idx="596">
                  <c:v>0.68037858384991268</c:v>
                </c:pt>
                <c:pt idx="597">
                  <c:v>0.68149502831241016</c:v>
                </c:pt>
                <c:pt idx="598">
                  <c:v>0.68261153576132305</c:v>
                </c:pt>
                <c:pt idx="599">
                  <c:v>0.68372810680749518</c:v>
                </c:pt>
                <c:pt idx="600">
                  <c:v>0.68484474206212476</c:v>
                </c:pt>
                <c:pt idx="601">
                  <c:v>0.68596144213676769</c:v>
                </c:pt>
                <c:pt idx="602">
                  <c:v>0.68707820764334093</c:v>
                </c:pt>
                <c:pt idx="603">
                  <c:v>0.68819503919412606</c:v>
                </c:pt>
                <c:pt idx="604">
                  <c:v>0.68931193740177266</c:v>
                </c:pt>
                <c:pt idx="605">
                  <c:v>0.69042890287930192</c:v>
                </c:pt>
                <c:pt idx="606">
                  <c:v>0.69154593624010974</c:v>
                </c:pt>
                <c:pt idx="607">
                  <c:v>0.6926630380979707</c:v>
                </c:pt>
                <c:pt idx="608">
                  <c:v>0.69378020906704096</c:v>
                </c:pt>
                <c:pt idx="609">
                  <c:v>0.69489744976186241</c:v>
                </c:pt>
                <c:pt idx="610">
                  <c:v>0.69601476079736546</c:v>
                </c:pt>
                <c:pt idx="611">
                  <c:v>0.69713214278887292</c:v>
                </c:pt>
                <c:pt idx="612">
                  <c:v>0.6982495963521036</c:v>
                </c:pt>
                <c:pt idx="613">
                  <c:v>0.69936712210317553</c:v>
                </c:pt>
                <c:pt idx="614">
                  <c:v>0.70048472065860945</c:v>
                </c:pt>
                <c:pt idx="615">
                  <c:v>0.70160239263533264</c:v>
                </c:pt>
                <c:pt idx="616">
                  <c:v>0.70272013865068228</c:v>
                </c:pt>
                <c:pt idx="617">
                  <c:v>0.70383795932240878</c:v>
                </c:pt>
                <c:pt idx="618">
                  <c:v>0.70495585526867954</c:v>
                </c:pt>
                <c:pt idx="619">
                  <c:v>0.70607382710808253</c:v>
                </c:pt>
                <c:pt idx="620">
                  <c:v>0.70719187545962958</c:v>
                </c:pt>
                <c:pt idx="621">
                  <c:v>0.7083100009427602</c:v>
                </c:pt>
                <c:pt idx="622">
                  <c:v>0.70942820417734498</c:v>
                </c:pt>
                <c:pt idx="623">
                  <c:v>0.71054648578368929</c:v>
                </c:pt>
                <c:pt idx="624">
                  <c:v>0.71166484638253669</c:v>
                </c:pt>
                <c:pt idx="625">
                  <c:v>0.71278328659507251</c:v>
                </c:pt>
                <c:pt idx="626">
                  <c:v>0.71390180704292772</c:v>
                </c:pt>
                <c:pt idx="627">
                  <c:v>0.71502040834818215</c:v>
                </c:pt>
                <c:pt idx="628">
                  <c:v>0.71613909113336816</c:v>
                </c:pt>
                <c:pt idx="629">
                  <c:v>0.71725785602147463</c:v>
                </c:pt>
                <c:pt idx="630">
                  <c:v>0.71837670363595008</c:v>
                </c:pt>
                <c:pt idx="631">
                  <c:v>0.71949563460070642</c:v>
                </c:pt>
                <c:pt idx="632">
                  <c:v>0.72061464954012289</c:v>
                </c:pt>
                <c:pt idx="633">
                  <c:v>0.7217337490790493</c:v>
                </c:pt>
                <c:pt idx="634">
                  <c:v>0.7228529338428098</c:v>
                </c:pt>
                <c:pt idx="635">
                  <c:v>0.72397220445720667</c:v>
                </c:pt>
                <c:pt idx="636">
                  <c:v>0.72509156154852383</c:v>
                </c:pt>
                <c:pt idx="637">
                  <c:v>0.72621100574353037</c:v>
                </c:pt>
                <c:pt idx="638">
                  <c:v>0.72733053766948463</c:v>
                </c:pt>
                <c:pt idx="639">
                  <c:v>0.72845015795413759</c:v>
                </c:pt>
                <c:pt idx="640">
                  <c:v>0.72956986722573647</c:v>
                </c:pt>
                <c:pt idx="641">
                  <c:v>0.73068966611302866</c:v>
                </c:pt>
                <c:pt idx="642">
                  <c:v>0.73180955524526525</c:v>
                </c:pt>
                <c:pt idx="643">
                  <c:v>0.73292953525220494</c:v>
                </c:pt>
                <c:pt idx="644">
                  <c:v>0.73404960676411757</c:v>
                </c:pt>
                <c:pt idx="645">
                  <c:v>0.73516977041178788</c:v>
                </c:pt>
                <c:pt idx="646">
                  <c:v>0.73629002682651934</c:v>
                </c:pt>
                <c:pt idx="647">
                  <c:v>0.73741037664013775</c:v>
                </c:pt>
                <c:pt idx="648">
                  <c:v>0.73853082048499508</c:v>
                </c:pt>
                <c:pt idx="649">
                  <c:v>0.73965135899397327</c:v>
                </c:pt>
                <c:pt idx="650">
                  <c:v>0.74077199280048789</c:v>
                </c:pt>
                <c:pt idx="651">
                  <c:v>0.74189272253849192</c:v>
                </c:pt>
                <c:pt idx="652">
                  <c:v>0.74301354884247972</c:v>
                </c:pt>
                <c:pt idx="653">
                  <c:v>0.74413447234749053</c:v>
                </c:pt>
                <c:pt idx="654">
                  <c:v>0.74525549368911248</c:v>
                </c:pt>
                <c:pt idx="655">
                  <c:v>0.74637661350348639</c:v>
                </c:pt>
                <c:pt idx="656">
                  <c:v>0.74749783242730949</c:v>
                </c:pt>
                <c:pt idx="657">
                  <c:v>0.74861915109783939</c:v>
                </c:pt>
                <c:pt idx="658">
                  <c:v>0.74974057015289763</c:v>
                </c:pt>
                <c:pt idx="659">
                  <c:v>0.75086209023087391</c:v>
                </c:pt>
                <c:pt idx="660">
                  <c:v>0.75198371197072955</c:v>
                </c:pt>
                <c:pt idx="661">
                  <c:v>0.75310543601200186</c:v>
                </c:pt>
                <c:pt idx="662">
                  <c:v>0.75422726299480736</c:v>
                </c:pt>
                <c:pt idx="663">
                  <c:v>0.7553491935598462</c:v>
                </c:pt>
                <c:pt idx="664">
                  <c:v>0.75647122834840586</c:v>
                </c:pt>
                <c:pt idx="665">
                  <c:v>0.75759336800236499</c:v>
                </c:pt>
                <c:pt idx="666">
                  <c:v>0.75871561316419733</c:v>
                </c:pt>
                <c:pt idx="667">
                  <c:v>0.75983796447697571</c:v>
                </c:pt>
                <c:pt idx="668">
                  <c:v>0.76096042258437602</c:v>
                </c:pt>
                <c:pt idx="669">
                  <c:v>0.76208298813068098</c:v>
                </c:pt>
                <c:pt idx="670">
                  <c:v>0.76320566176078419</c:v>
                </c:pt>
                <c:pt idx="671">
                  <c:v>0.76432844412019396</c:v>
                </c:pt>
                <c:pt idx="672">
                  <c:v>0.76545133585503755</c:v>
                </c:pt>
                <c:pt idx="673">
                  <c:v>0.76657433761206495</c:v>
                </c:pt>
                <c:pt idx="674">
                  <c:v>0.76769745003865275</c:v>
                </c:pt>
                <c:pt idx="675">
                  <c:v>0.76882067378280849</c:v>
                </c:pt>
                <c:pt idx="676">
                  <c:v>0.76994400949317421</c:v>
                </c:pt>
                <c:pt idx="677">
                  <c:v>0.77106745781903097</c:v>
                </c:pt>
                <c:pt idx="678">
                  <c:v>0.77219101941030233</c:v>
                </c:pt>
                <c:pt idx="679">
                  <c:v>0.773314694917559</c:v>
                </c:pt>
                <c:pt idx="680">
                  <c:v>0.77443848499202228</c:v>
                </c:pt>
                <c:pt idx="681">
                  <c:v>0.7755623902855685</c:v>
                </c:pt>
                <c:pt idx="682">
                  <c:v>0.77668641145073303</c:v>
                </c:pt>
                <c:pt idx="683">
                  <c:v>0.77781054914071424</c:v>
                </c:pt>
                <c:pt idx="684">
                  <c:v>0.77893480400937765</c:v>
                </c:pt>
                <c:pt idx="685">
                  <c:v>0.78005917671126013</c:v>
                </c:pt>
                <c:pt idx="686">
                  <c:v>0.78118366790157379</c:v>
                </c:pt>
                <c:pt idx="687">
                  <c:v>0.7823082782362103</c:v>
                </c:pt>
                <c:pt idx="688">
                  <c:v>0.78343300837174501</c:v>
                </c:pt>
                <c:pt idx="689">
                  <c:v>0.78455785896544095</c:v>
                </c:pt>
                <c:pt idx="690">
                  <c:v>0.78568283067525313</c:v>
                </c:pt>
                <c:pt idx="691">
                  <c:v>0.78680792415983258</c:v>
                </c:pt>
                <c:pt idx="692">
                  <c:v>0.78793314007853055</c:v>
                </c:pt>
                <c:pt idx="693">
                  <c:v>0.78905847909140281</c:v>
                </c:pt>
                <c:pt idx="694">
                  <c:v>0.79018394185921381</c:v>
                </c:pt>
                <c:pt idx="695">
                  <c:v>0.79130952904344076</c:v>
                </c:pt>
                <c:pt idx="696">
                  <c:v>0.79243524130627807</c:v>
                </c:pt>
                <c:pt idx="697">
                  <c:v>0.79356107931064135</c:v>
                </c:pt>
                <c:pt idx="698">
                  <c:v>0.79468704372017174</c:v>
                </c:pt>
                <c:pt idx="699">
                  <c:v>0.79581313519924035</c:v>
                </c:pt>
                <c:pt idx="700">
                  <c:v>0.79693935441295227</c:v>
                </c:pt>
                <c:pt idx="701">
                  <c:v>0.79806570202715088</c:v>
                </c:pt>
                <c:pt idx="702">
                  <c:v>0.79919217870842241</c:v>
                </c:pt>
                <c:pt idx="703">
                  <c:v>0.80031878512409993</c:v>
                </c:pt>
                <c:pt idx="704">
                  <c:v>0.8014455219422677</c:v>
                </c:pt>
                <c:pt idx="705">
                  <c:v>0.80257238983176582</c:v>
                </c:pt>
                <c:pt idx="706">
                  <c:v>0.80369938946219421</c:v>
                </c:pt>
                <c:pt idx="707">
                  <c:v>0.80482652150391698</c:v>
                </c:pt>
                <c:pt idx="708">
                  <c:v>0.80595378662806716</c:v>
                </c:pt>
                <c:pt idx="709">
                  <c:v>0.80708118550655061</c:v>
                </c:pt>
                <c:pt idx="710">
                  <c:v>0.8082087188120507</c:v>
                </c:pt>
                <c:pt idx="711">
                  <c:v>0.8093363872180328</c:v>
                </c:pt>
                <c:pt idx="712">
                  <c:v>0.81046419139874826</c:v>
                </c:pt>
                <c:pt idx="713">
                  <c:v>0.81159213202923941</c:v>
                </c:pt>
                <c:pt idx="714">
                  <c:v>0.81272020978534354</c:v>
                </c:pt>
                <c:pt idx="715">
                  <c:v>0.81384842534369761</c:v>
                </c:pt>
                <c:pt idx="716">
                  <c:v>0.81497677938174262</c:v>
                </c:pt>
                <c:pt idx="717">
                  <c:v>0.81610527257772814</c:v>
                </c:pt>
                <c:pt idx="718">
                  <c:v>0.81723390561071674</c:v>
                </c:pt>
                <c:pt idx="719">
                  <c:v>0.81836267916058858</c:v>
                </c:pt>
                <c:pt idx="720">
                  <c:v>0.81949159390804593</c:v>
                </c:pt>
                <c:pt idx="721">
                  <c:v>0.82062065053461763</c:v>
                </c:pt>
                <c:pt idx="722">
                  <c:v>0.82174984972266374</c:v>
                </c:pt>
                <c:pt idx="723">
                  <c:v>0.82287919215537997</c:v>
                </c:pt>
                <c:pt idx="724">
                  <c:v>0.82400867851680248</c:v>
                </c:pt>
                <c:pt idx="725">
                  <c:v>0.82513830949181222</c:v>
                </c:pt>
                <c:pt idx="726">
                  <c:v>0.82626808576613975</c:v>
                </c:pt>
                <c:pt idx="727">
                  <c:v>0.82739800802636965</c:v>
                </c:pt>
                <c:pt idx="728">
                  <c:v>0.82852807695994524</c:v>
                </c:pt>
                <c:pt idx="729">
                  <c:v>0.82965829325517348</c:v>
                </c:pt>
                <c:pt idx="730">
                  <c:v>0.83078865760122922</c:v>
                </c:pt>
                <c:pt idx="731">
                  <c:v>0.83191917068816001</c:v>
                </c:pt>
                <c:pt idx="732">
                  <c:v>0.83304983320689119</c:v>
                </c:pt>
                <c:pt idx="733">
                  <c:v>0.83418064584922991</c:v>
                </c:pt>
                <c:pt idx="734">
                  <c:v>0.8353116093078703</c:v>
                </c:pt>
                <c:pt idx="735">
                  <c:v>0.83644272427639821</c:v>
                </c:pt>
                <c:pt idx="736">
                  <c:v>0.8375739914492959</c:v>
                </c:pt>
                <c:pt idx="737">
                  <c:v>0.83870541152194655</c:v>
                </c:pt>
                <c:pt idx="738">
                  <c:v>0.83983698519063954</c:v>
                </c:pt>
                <c:pt idx="739">
                  <c:v>0.84096871315257482</c:v>
                </c:pt>
                <c:pt idx="740">
                  <c:v>0.84210059610586785</c:v>
                </c:pt>
                <c:pt idx="741">
                  <c:v>0.84323263474955457</c:v>
                </c:pt>
                <c:pt idx="742">
                  <c:v>0.84436482978359606</c:v>
                </c:pt>
                <c:pt idx="743">
                  <c:v>0.84549718190888346</c:v>
                </c:pt>
                <c:pt idx="744">
                  <c:v>0.84662969182724301</c:v>
                </c:pt>
                <c:pt idx="745">
                  <c:v>0.84776236024144069</c:v>
                </c:pt>
                <c:pt idx="746">
                  <c:v>0.84889518785518714</c:v>
                </c:pt>
                <c:pt idx="747">
                  <c:v>0.8500281753731429</c:v>
                </c:pt>
                <c:pt idx="748">
                  <c:v>0.85116132350092299</c:v>
                </c:pt>
                <c:pt idx="749">
                  <c:v>0.85229463294510199</c:v>
                </c:pt>
                <c:pt idx="750">
                  <c:v>0.85342810441321915</c:v>
                </c:pt>
                <c:pt idx="751">
                  <c:v>0.85456173861378315</c:v>
                </c:pt>
                <c:pt idx="752">
                  <c:v>0.85569553625627726</c:v>
                </c:pt>
                <c:pt idx="753">
                  <c:v>0.85682949805116426</c:v>
                </c:pt>
                <c:pt idx="754">
                  <c:v>0.85796362470989174</c:v>
                </c:pt>
                <c:pt idx="755">
                  <c:v>0.85909791694489679</c:v>
                </c:pt>
                <c:pt idx="756">
                  <c:v>0.86023237546961129</c:v>
                </c:pt>
                <c:pt idx="757">
                  <c:v>0.86136700099846697</c:v>
                </c:pt>
                <c:pt idx="758">
                  <c:v>0.86250179424690043</c:v>
                </c:pt>
                <c:pt idx="759">
                  <c:v>0.86363675593135847</c:v>
                </c:pt>
                <c:pt idx="760">
                  <c:v>0.86477188676930306</c:v>
                </c:pt>
                <c:pt idx="761">
                  <c:v>0.86590718747921658</c:v>
                </c:pt>
                <c:pt idx="762">
                  <c:v>0.86704265878060682</c:v>
                </c:pt>
                <c:pt idx="763">
                  <c:v>0.86817830139401253</c:v>
                </c:pt>
                <c:pt idx="764">
                  <c:v>0.86931411604100828</c:v>
                </c:pt>
                <c:pt idx="765">
                  <c:v>0.87045010344421003</c:v>
                </c:pt>
                <c:pt idx="766">
                  <c:v>0.87158626432727992</c:v>
                </c:pt>
                <c:pt idx="767">
                  <c:v>0.87272259941493213</c:v>
                </c:pt>
                <c:pt idx="768">
                  <c:v>0.87385910943293754</c:v>
                </c:pt>
                <c:pt idx="769">
                  <c:v>0.87499579510812964</c:v>
                </c:pt>
                <c:pt idx="770">
                  <c:v>0.87613265716840927</c:v>
                </c:pt>
                <c:pt idx="771">
                  <c:v>0.87726969634275054</c:v>
                </c:pt>
                <c:pt idx="772">
                  <c:v>0.8784069133612058</c:v>
                </c:pt>
                <c:pt idx="773">
                  <c:v>0.87954430895491109</c:v>
                </c:pt>
                <c:pt idx="774">
                  <c:v>0.8806818838560917</c:v>
                </c:pt>
                <c:pt idx="775">
                  <c:v>0.88181963879806735</c:v>
                </c:pt>
                <c:pt idx="776">
                  <c:v>0.8829575745152578</c:v>
                </c:pt>
                <c:pt idx="777">
                  <c:v>0.88409569174318836</c:v>
                </c:pt>
                <c:pt idx="778">
                  <c:v>0.88523399121849511</c:v>
                </c:pt>
                <c:pt idx="779">
                  <c:v>0.88637247367893068</c:v>
                </c:pt>
                <c:pt idx="780">
                  <c:v>0.8875111398633696</c:v>
                </c:pt>
                <c:pt idx="781">
                  <c:v>0.88864999051181393</c:v>
                </c:pt>
                <c:pt idx="782">
                  <c:v>0.88978902636539869</c:v>
                </c:pt>
                <c:pt idx="783">
                  <c:v>0.8909282481663976</c:v>
                </c:pt>
                <c:pt idx="784">
                  <c:v>0.89206765665822862</c:v>
                </c:pt>
                <c:pt idx="785">
                  <c:v>0.89320725258545952</c:v>
                </c:pt>
                <c:pt idx="786">
                  <c:v>0.89434703669381355</c:v>
                </c:pt>
                <c:pt idx="787">
                  <c:v>0.89548700973017503</c:v>
                </c:pt>
                <c:pt idx="788">
                  <c:v>0.89662717244259527</c:v>
                </c:pt>
                <c:pt idx="789">
                  <c:v>0.89776752558029804</c:v>
                </c:pt>
                <c:pt idx="790">
                  <c:v>0.89890806989368532</c:v>
                </c:pt>
                <c:pt idx="791">
                  <c:v>0.90004880613434313</c:v>
                </c:pt>
                <c:pt idx="792">
                  <c:v>0.90118973505504718</c:v>
                </c:pt>
                <c:pt idx="793">
                  <c:v>0.90233085740976882</c:v>
                </c:pt>
                <c:pt idx="794">
                  <c:v>0.90347217395368074</c:v>
                </c:pt>
                <c:pt idx="795">
                  <c:v>0.90461368544316267</c:v>
                </c:pt>
                <c:pt idx="796">
                  <c:v>0.90575539263580762</c:v>
                </c:pt>
                <c:pt idx="797">
                  <c:v>0.90689729629042748</c:v>
                </c:pt>
                <c:pt idx="798">
                  <c:v>0.90803939716705873</c:v>
                </c:pt>
                <c:pt idx="799">
                  <c:v>0.90918169602696886</c:v>
                </c:pt>
                <c:pt idx="800">
                  <c:v>0.91032419363266182</c:v>
                </c:pt>
                <c:pt idx="801">
                  <c:v>0.91146689074788434</c:v>
                </c:pt>
                <c:pt idx="802">
                  <c:v>0.91260978813763183</c:v>
                </c:pt>
                <c:pt idx="803">
                  <c:v>0.91375288656815412</c:v>
                </c:pt>
                <c:pt idx="804">
                  <c:v>0.91489618680696183</c:v>
                </c:pt>
                <c:pt idx="805">
                  <c:v>0.91603968962283233</c:v>
                </c:pt>
                <c:pt idx="806">
                  <c:v>0.91718339578581587</c:v>
                </c:pt>
                <c:pt idx="807">
                  <c:v>0.91832730606724144</c:v>
                </c:pt>
                <c:pt idx="808">
                  <c:v>0.91947142123972314</c:v>
                </c:pt>
                <c:pt idx="809">
                  <c:v>0.92061574207716634</c:v>
                </c:pt>
                <c:pt idx="810">
                  <c:v>0.92176026935477362</c:v>
                </c:pt>
                <c:pt idx="811">
                  <c:v>0.92290500384905128</c:v>
                </c:pt>
                <c:pt idx="812">
                  <c:v>0.92404994633781534</c:v>
                </c:pt>
                <c:pt idx="813">
                  <c:v>0.9251950976001978</c:v>
                </c:pt>
                <c:pt idx="814">
                  <c:v>0.92634045841665291</c:v>
                </c:pt>
                <c:pt idx="815">
                  <c:v>0.92748602956896375</c:v>
                </c:pt>
                <c:pt idx="816">
                  <c:v>0.92863181184024812</c:v>
                </c:pt>
                <c:pt idx="817">
                  <c:v>0.92977780601496507</c:v>
                </c:pt>
                <c:pt idx="818">
                  <c:v>0.93092401287892146</c:v>
                </c:pt>
                <c:pt idx="819">
                  <c:v>0.93207043321927807</c:v>
                </c:pt>
                <c:pt idx="820">
                  <c:v>0.93321706782455605</c:v>
                </c:pt>
                <c:pt idx="821">
                  <c:v>0.93436391748464365</c:v>
                </c:pt>
                <c:pt idx="822">
                  <c:v>0.93551098299080238</c:v>
                </c:pt>
                <c:pt idx="823">
                  <c:v>0.93665826513567352</c:v>
                </c:pt>
                <c:pt idx="824">
                  <c:v>0.93780576471328503</c:v>
                </c:pt>
                <c:pt idx="825">
                  <c:v>0.93895348251905753</c:v>
                </c:pt>
                <c:pt idx="826">
                  <c:v>0.94010141934981128</c:v>
                </c:pt>
                <c:pt idx="827">
                  <c:v>0.94124957600377279</c:v>
                </c:pt>
                <c:pt idx="828">
                  <c:v>0.94239795328058107</c:v>
                </c:pt>
                <c:pt idx="829">
                  <c:v>0.94354655198129478</c:v>
                </c:pt>
                <c:pt idx="830">
                  <c:v>0.94469537290839856</c:v>
                </c:pt>
                <c:pt idx="831">
                  <c:v>0.94584441686581</c:v>
                </c:pt>
                <c:pt idx="832">
                  <c:v>0.946993684658886</c:v>
                </c:pt>
                <c:pt idx="833">
                  <c:v>0.94814317709443008</c:v>
                </c:pt>
                <c:pt idx="834">
                  <c:v>0.94929289498069869</c:v>
                </c:pt>
                <c:pt idx="835">
                  <c:v>0.94999235637610779</c:v>
                </c:pt>
                <c:pt idx="836">
                  <c:v>0.9506918177715169</c:v>
                </c:pt>
                <c:pt idx="837">
                  <c:v>0.95139127916692601</c:v>
                </c:pt>
                <c:pt idx="838">
                  <c:v>0.95209074056233511</c:v>
                </c:pt>
                <c:pt idx="839">
                  <c:v>0.95279020195774422</c:v>
                </c:pt>
                <c:pt idx="840">
                  <c:v>0.95348966335315333</c:v>
                </c:pt>
                <c:pt idx="841">
                  <c:v>0.95418912474856243</c:v>
                </c:pt>
                <c:pt idx="842">
                  <c:v>0.95488858614397154</c:v>
                </c:pt>
                <c:pt idx="843">
                  <c:v>0.95558804753938065</c:v>
                </c:pt>
                <c:pt idx="844">
                  <c:v>0.95628750893478975</c:v>
                </c:pt>
                <c:pt idx="845">
                  <c:v>0.95698697033019886</c:v>
                </c:pt>
                <c:pt idx="846">
                  <c:v>0.95768643172560797</c:v>
                </c:pt>
                <c:pt idx="847">
                  <c:v>0.95838589312101707</c:v>
                </c:pt>
                <c:pt idx="848">
                  <c:v>0.95908535451642618</c:v>
                </c:pt>
                <c:pt idx="849">
                  <c:v>0.95978481591183529</c:v>
                </c:pt>
                <c:pt idx="850">
                  <c:v>0.96048427730724439</c:v>
                </c:pt>
                <c:pt idx="851">
                  <c:v>0.9611837387026535</c:v>
                </c:pt>
                <c:pt idx="852">
                  <c:v>0.96188320009806261</c:v>
                </c:pt>
                <c:pt idx="853">
                  <c:v>0.96258266149347171</c:v>
                </c:pt>
                <c:pt idx="854">
                  <c:v>0.96328212288888082</c:v>
                </c:pt>
                <c:pt idx="855">
                  <c:v>0.96398158428428993</c:v>
                </c:pt>
                <c:pt idx="856">
                  <c:v>0.96468104567969903</c:v>
                </c:pt>
                <c:pt idx="857">
                  <c:v>0.96538050707510814</c:v>
                </c:pt>
                <c:pt idx="858">
                  <c:v>0.96607996847051725</c:v>
                </c:pt>
                <c:pt idx="859">
                  <c:v>0.96677942986592635</c:v>
                </c:pt>
                <c:pt idx="860">
                  <c:v>0.96747889126133546</c:v>
                </c:pt>
                <c:pt idx="861">
                  <c:v>0.96817835265674457</c:v>
                </c:pt>
                <c:pt idx="862">
                  <c:v>0.96887781405215367</c:v>
                </c:pt>
                <c:pt idx="863">
                  <c:v>0.96957727544756278</c:v>
                </c:pt>
                <c:pt idx="864">
                  <c:v>0.97027673684297189</c:v>
                </c:pt>
                <c:pt idx="865">
                  <c:v>0.97097619823838099</c:v>
                </c:pt>
                <c:pt idx="866">
                  <c:v>0.9716756596337901</c:v>
                </c:pt>
                <c:pt idx="867">
                  <c:v>0.97237512102919921</c:v>
                </c:pt>
                <c:pt idx="868">
                  <c:v>0.97307458242460831</c:v>
                </c:pt>
                <c:pt idx="869">
                  <c:v>0.97377404382001742</c:v>
                </c:pt>
                <c:pt idx="870">
                  <c:v>0.97447350521542653</c:v>
                </c:pt>
                <c:pt idx="871">
                  <c:v>0.97517296661083563</c:v>
                </c:pt>
                <c:pt idx="872">
                  <c:v>0.97587242800624474</c:v>
                </c:pt>
                <c:pt idx="873">
                  <c:v>0.97657188940165385</c:v>
                </c:pt>
                <c:pt idx="874">
                  <c:v>0.97727135079706295</c:v>
                </c:pt>
                <c:pt idx="875">
                  <c:v>0.97797081219247206</c:v>
                </c:pt>
                <c:pt idx="876">
                  <c:v>0.97867027358788117</c:v>
                </c:pt>
                <c:pt idx="877">
                  <c:v>0.97936973498329027</c:v>
                </c:pt>
                <c:pt idx="878">
                  <c:v>0.98006919637869938</c:v>
                </c:pt>
                <c:pt idx="879">
                  <c:v>0.98076865777410849</c:v>
                </c:pt>
                <c:pt idx="880">
                  <c:v>0.98146811916951759</c:v>
                </c:pt>
                <c:pt idx="881">
                  <c:v>0.9821675805649267</c:v>
                </c:pt>
                <c:pt idx="882">
                  <c:v>0.98286704196033581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85.376059182786875</c:v>
                </c:pt>
                <c:pt idx="2">
                  <c:v>132.71518888080823</c:v>
                </c:pt>
                <c:pt idx="3">
                  <c:v>164.83298033369687</c:v>
                </c:pt>
                <c:pt idx="4">
                  <c:v>187.43185545516269</c:v>
                </c:pt>
                <c:pt idx="5">
                  <c:v>203.70428618519574</c:v>
                </c:pt>
                <c:pt idx="6">
                  <c:v>215.59575359680872</c:v>
                </c:pt>
                <c:pt idx="7">
                  <c:v>224.3802695468662</c:v>
                </c:pt>
                <c:pt idx="8">
                  <c:v>230.92720571227292</c:v>
                </c:pt>
                <c:pt idx="9">
                  <c:v>235.84548653265497</c:v>
                </c:pt>
                <c:pt idx="10">
                  <c:v>239.56918612146333</c:v>
                </c:pt>
                <c:pt idx="11">
                  <c:v>242.41160334921224</c:v>
                </c:pt>
                <c:pt idx="12">
                  <c:v>244.60092849501132</c:v>
                </c:pt>
                <c:pt idx="13">
                  <c:v>246.30450342761227</c:v>
                </c:pt>
                <c:pt idx="14">
                  <c:v>247.64569778601893</c:v>
                </c:pt>
                <c:pt idx="15">
                  <c:v>248.71584574949443</c:v>
                </c:pt>
                <c:pt idx="16">
                  <c:v>249.58279565163011</c:v>
                </c:pt>
                <c:pt idx="17">
                  <c:v>250.29709252660851</c:v>
                </c:pt>
                <c:pt idx="18">
                  <c:v>250.8964822661537</c:v>
                </c:pt>
                <c:pt idx="19">
                  <c:v>251.40921225753621</c:v>
                </c:pt>
                <c:pt idx="20">
                  <c:v>251.85646142342526</c:v>
                </c:pt>
                <c:pt idx="21">
                  <c:v>252.25413612491366</c:v>
                </c:pt>
                <c:pt idx="22">
                  <c:v>252.61420161386596</c:v>
                </c:pt>
                <c:pt idx="23">
                  <c:v>252.94567179446076</c:v>
                </c:pt>
                <c:pt idx="24">
                  <c:v>253.25534668541121</c:v>
                </c:pt>
                <c:pt idx="25">
                  <c:v>253.54836301596617</c:v>
                </c:pt>
                <c:pt idx="26">
                  <c:v>253.8286060577918</c:v>
                </c:pt>
                <c:pt idx="27">
                  <c:v>254.09901817890756</c:v>
                </c:pt>
                <c:pt idx="28">
                  <c:v>254.36183037694849</c:v>
                </c:pt>
                <c:pt idx="29">
                  <c:v>254.61873626961494</c:v>
                </c:pt>
                <c:pt idx="30">
                  <c:v>254.87102302391477</c:v>
                </c:pt>
                <c:pt idx="31">
                  <c:v>255.11967001142008</c:v>
                </c:pt>
                <c:pt idx="32">
                  <c:v>255.36542324002258</c:v>
                </c:pt>
                <c:pt idx="33">
                  <c:v>255.60885157927669</c:v>
                </c:pt>
                <c:pt idx="34">
                  <c:v>255.85038928432243</c:v>
                </c:pt>
                <c:pt idx="35">
                  <c:v>256.09036819523544</c:v>
                </c:pt>
                <c:pt idx="36">
                  <c:v>256.32904214674198</c:v>
                </c:pt>
                <c:pt idx="37">
                  <c:v>256.56660549440994</c:v>
                </c:pt>
                <c:pt idx="38">
                  <c:v>256.80320719074626</c:v>
                </c:pt>
                <c:pt idx="39">
                  <c:v>257.03896149267223</c:v>
                </c:pt>
                <c:pt idx="40">
                  <c:v>257.27395611499588</c:v>
                </c:pt>
                <c:pt idx="41">
                  <c:v>257.50825844647977</c:v>
                </c:pt>
                <c:pt idx="42">
                  <c:v>257.74192029324769</c:v>
                </c:pt>
                <c:pt idx="43">
                  <c:v>257.97498150309002</c:v>
                </c:pt>
                <c:pt idx="44">
                  <c:v>258.20747273699862</c:v>
                </c:pt>
                <c:pt idx="45">
                  <c:v>258.43941759125636</c:v>
                </c:pt>
                <c:pt idx="46">
                  <c:v>258.67083422376913</c:v>
                </c:pt>
                <c:pt idx="47">
                  <c:v>258.90173660165431</c:v>
                </c:pt>
                <c:pt idx="48">
                  <c:v>259.13213545968944</c:v>
                </c:pt>
                <c:pt idx="49">
                  <c:v>259.36203903686203</c:v>
                </c:pt>
                <c:pt idx="50">
                  <c:v>259.59145364326173</c:v>
                </c:pt>
                <c:pt idx="51">
                  <c:v>259.82038409690944</c:v>
                </c:pt>
                <c:pt idx="52">
                  <c:v>260.04883406044161</c:v>
                </c:pt>
                <c:pt idx="53">
                  <c:v>260.27680630107398</c:v>
                </c:pt>
                <c:pt idx="54">
                  <c:v>260.50430289142383</c:v>
                </c:pt>
                <c:pt idx="55">
                  <c:v>260.73132536487452</c:v>
                </c:pt>
                <c:pt idx="56">
                  <c:v>260.95787483582075</c:v>
                </c:pt>
                <c:pt idx="57">
                  <c:v>261.18395209281721</c:v>
                </c:pt>
                <c:pt idx="58">
                  <c:v>261.40955767084091</c:v>
                </c:pt>
                <c:pt idx="59">
                  <c:v>261.63469190752056</c:v>
                </c:pt>
                <c:pt idx="60">
                  <c:v>261.85935498657142</c:v>
                </c:pt>
                <c:pt idx="61">
                  <c:v>262.08354697182648</c:v>
                </c:pt>
                <c:pt idx="62">
                  <c:v>262.30726783368186</c:v>
                </c:pt>
                <c:pt idx="63">
                  <c:v>262.5305174695194</c:v>
                </c:pt>
                <c:pt idx="64">
                  <c:v>262.7532957199254</c:v>
                </c:pt>
                <c:pt idx="65">
                  <c:v>262.9756023811201</c:v>
                </c:pt>
                <c:pt idx="66">
                  <c:v>263.19743721483087</c:v>
                </c:pt>
                <c:pt idx="67">
                  <c:v>263.41879995585691</c:v>
                </c:pt>
                <c:pt idx="68">
                  <c:v>263.63969031811484</c:v>
                </c:pt>
                <c:pt idx="69">
                  <c:v>263.86010799938236</c:v>
                </c:pt>
                <c:pt idx="70">
                  <c:v>264.08005268485465</c:v>
                </c:pt>
                <c:pt idx="71">
                  <c:v>264.29952405020828</c:v>
                </c:pt>
                <c:pt idx="72">
                  <c:v>264.51852176370619</c:v>
                </c:pt>
                <c:pt idx="73">
                  <c:v>264.73704548806489</c:v>
                </c:pt>
                <c:pt idx="74">
                  <c:v>264.95509488187304</c:v>
                </c:pt>
                <c:pt idx="75">
                  <c:v>265.17266960069082</c:v>
                </c:pt>
                <c:pt idx="76">
                  <c:v>265.38976929782484</c:v>
                </c:pt>
                <c:pt idx="77">
                  <c:v>265.6063936251802</c:v>
                </c:pt>
                <c:pt idx="78">
                  <c:v>265.8225422336497</c:v>
                </c:pt>
                <c:pt idx="79">
                  <c:v>266.03821477361674</c:v>
                </c:pt>
                <c:pt idx="80">
                  <c:v>266.25341089532895</c:v>
                </c:pt>
                <c:pt idx="81">
                  <c:v>266.46813024906965</c:v>
                </c:pt>
                <c:pt idx="82">
                  <c:v>266.68237248542192</c:v>
                </c:pt>
                <c:pt idx="83">
                  <c:v>266.8961372554885</c:v>
                </c:pt>
                <c:pt idx="84">
                  <c:v>267.1094242108619</c:v>
                </c:pt>
                <c:pt idx="85">
                  <c:v>267.32223300392747</c:v>
                </c:pt>
                <c:pt idx="86">
                  <c:v>267.53456328781198</c:v>
                </c:pt>
                <c:pt idx="87">
                  <c:v>267.74641471651694</c:v>
                </c:pt>
                <c:pt idx="88">
                  <c:v>267.95778694487512</c:v>
                </c:pt>
                <c:pt idx="89">
                  <c:v>268.16867962874818</c:v>
                </c:pt>
                <c:pt idx="90">
                  <c:v>268.37909242487791</c:v>
                </c:pt>
                <c:pt idx="91">
                  <c:v>268.58902499107677</c:v>
                </c:pt>
                <c:pt idx="92">
                  <c:v>268.79847698613116</c:v>
                </c:pt>
                <c:pt idx="93">
                  <c:v>269.007448069867</c:v>
                </c:pt>
                <c:pt idx="94">
                  <c:v>269.21593790314802</c:v>
                </c:pt>
                <c:pt idx="95">
                  <c:v>269.42394614787082</c:v>
                </c:pt>
                <c:pt idx="96">
                  <c:v>269.6314724670379</c:v>
                </c:pt>
                <c:pt idx="97">
                  <c:v>269.83851652466643</c:v>
                </c:pt>
                <c:pt idx="98">
                  <c:v>270.04507798584973</c:v>
                </c:pt>
                <c:pt idx="99">
                  <c:v>270.25115651677453</c:v>
                </c:pt>
                <c:pt idx="100">
                  <c:v>270.45675178464654</c:v>
                </c:pt>
                <c:pt idx="101">
                  <c:v>270.66186345779221</c:v>
                </c:pt>
                <c:pt idx="102">
                  <c:v>270.86649120557678</c:v>
                </c:pt>
                <c:pt idx="103">
                  <c:v>271.07063469841728</c:v>
                </c:pt>
                <c:pt idx="104">
                  <c:v>271.27429360787039</c:v>
                </c:pt>
                <c:pt idx="105">
                  <c:v>271.47746760649176</c:v>
                </c:pt>
                <c:pt idx="106">
                  <c:v>271.68015636792774</c:v>
                </c:pt>
                <c:pt idx="107">
                  <c:v>271.88235956687794</c:v>
                </c:pt>
                <c:pt idx="108">
                  <c:v>272.0840768791399</c:v>
                </c:pt>
                <c:pt idx="109">
                  <c:v>272.28530798155532</c:v>
                </c:pt>
                <c:pt idx="110">
                  <c:v>272.48605255198981</c:v>
                </c:pt>
                <c:pt idx="111">
                  <c:v>272.68631026942734</c:v>
                </c:pt>
                <c:pt idx="112">
                  <c:v>272.88608081386059</c:v>
                </c:pt>
                <c:pt idx="113">
                  <c:v>273.08536386636791</c:v>
                </c:pt>
                <c:pt idx="114">
                  <c:v>273.28415910908245</c:v>
                </c:pt>
                <c:pt idx="115">
                  <c:v>273.48246622515626</c:v>
                </c:pt>
                <c:pt idx="116">
                  <c:v>273.6802848988138</c:v>
                </c:pt>
                <c:pt idx="117">
                  <c:v>273.87761481534994</c:v>
                </c:pt>
                <c:pt idx="118">
                  <c:v>274.07445566102524</c:v>
                </c:pt>
                <c:pt idx="119">
                  <c:v>274.2708071232401</c:v>
                </c:pt>
                <c:pt idx="120">
                  <c:v>274.46666889039886</c:v>
                </c:pt>
                <c:pt idx="121">
                  <c:v>274.66204065190351</c:v>
                </c:pt>
                <c:pt idx="122">
                  <c:v>274.85692209824708</c:v>
                </c:pt>
                <c:pt idx="123">
                  <c:v>275.05131292093711</c:v>
                </c:pt>
                <c:pt idx="124">
                  <c:v>275.24521281253226</c:v>
                </c:pt>
                <c:pt idx="125">
                  <c:v>275.43862146657267</c:v>
                </c:pt>
                <c:pt idx="126">
                  <c:v>275.63153857769061</c:v>
                </c:pt>
                <c:pt idx="127">
                  <c:v>275.82396384152173</c:v>
                </c:pt>
                <c:pt idx="128">
                  <c:v>276.01589695467726</c:v>
                </c:pt>
                <c:pt idx="129">
                  <c:v>276.2073376148852</c:v>
                </c:pt>
                <c:pt idx="130">
                  <c:v>276.39828552082679</c:v>
                </c:pt>
                <c:pt idx="131">
                  <c:v>276.58874037222017</c:v>
                </c:pt>
                <c:pt idx="132">
                  <c:v>276.77870186979345</c:v>
                </c:pt>
                <c:pt idx="133">
                  <c:v>276.96816971532502</c:v>
                </c:pt>
                <c:pt idx="134">
                  <c:v>277.15714361155563</c:v>
                </c:pt>
                <c:pt idx="135">
                  <c:v>277.34562326229133</c:v>
                </c:pt>
                <c:pt idx="136">
                  <c:v>277.53360837229877</c:v>
                </c:pt>
                <c:pt idx="137">
                  <c:v>277.72109864737524</c:v>
                </c:pt>
                <c:pt idx="138">
                  <c:v>277.90809379432397</c:v>
                </c:pt>
                <c:pt idx="139">
                  <c:v>278.0945935209437</c:v>
                </c:pt>
                <c:pt idx="140">
                  <c:v>278.28059753606396</c:v>
                </c:pt>
                <c:pt idx="141">
                  <c:v>278.46610554947239</c:v>
                </c:pt>
                <c:pt idx="142">
                  <c:v>278.65111727198263</c:v>
                </c:pt>
                <c:pt idx="143">
                  <c:v>278.83563241539326</c:v>
                </c:pt>
                <c:pt idx="144">
                  <c:v>279.01965069252032</c:v>
                </c:pt>
                <c:pt idx="145">
                  <c:v>279.2031718171163</c:v>
                </c:pt>
                <c:pt idx="146">
                  <c:v>279.38619550399039</c:v>
                </c:pt>
                <c:pt idx="147">
                  <c:v>279.56872146892016</c:v>
                </c:pt>
                <c:pt idx="148">
                  <c:v>279.75074942864933</c:v>
                </c:pt>
                <c:pt idx="149">
                  <c:v>279.93227910090991</c:v>
                </c:pt>
                <c:pt idx="150">
                  <c:v>280.11331020444442</c:v>
                </c:pt>
                <c:pt idx="151">
                  <c:v>280.29384245897199</c:v>
                </c:pt>
                <c:pt idx="152">
                  <c:v>280.47387558515834</c:v>
                </c:pt>
                <c:pt idx="153">
                  <c:v>280.65340930467323</c:v>
                </c:pt>
                <c:pt idx="154">
                  <c:v>280.83244334018923</c:v>
                </c:pt>
                <c:pt idx="155">
                  <c:v>281.01097741528889</c:v>
                </c:pt>
                <c:pt idx="156">
                  <c:v>281.18901125458973</c:v>
                </c:pt>
                <c:pt idx="157">
                  <c:v>281.36654458363193</c:v>
                </c:pt>
                <c:pt idx="158">
                  <c:v>281.5435771289599</c:v>
                </c:pt>
                <c:pt idx="159">
                  <c:v>281.72010861807428</c:v>
                </c:pt>
                <c:pt idx="160">
                  <c:v>281.89613877943032</c:v>
                </c:pt>
                <c:pt idx="161">
                  <c:v>282.07166734248381</c:v>
                </c:pt>
                <c:pt idx="162">
                  <c:v>282.24669403761891</c:v>
                </c:pt>
                <c:pt idx="163">
                  <c:v>282.42121859616697</c:v>
                </c:pt>
                <c:pt idx="164">
                  <c:v>282.59524075045573</c:v>
                </c:pt>
                <c:pt idx="165">
                  <c:v>282.76876023375445</c:v>
                </c:pt>
                <c:pt idx="166">
                  <c:v>282.94177678030223</c:v>
                </c:pt>
                <c:pt idx="167">
                  <c:v>283.11429012525707</c:v>
                </c:pt>
                <c:pt idx="168">
                  <c:v>283.28630000476295</c:v>
                </c:pt>
                <c:pt idx="169">
                  <c:v>283.45780615589894</c:v>
                </c:pt>
                <c:pt idx="170">
                  <c:v>283.62880831669764</c:v>
                </c:pt>
                <c:pt idx="171">
                  <c:v>283.79930622614671</c:v>
                </c:pt>
                <c:pt idx="172">
                  <c:v>283.96929962417721</c:v>
                </c:pt>
                <c:pt idx="173">
                  <c:v>284.13878825162953</c:v>
                </c:pt>
                <c:pt idx="174">
                  <c:v>284.30777185034725</c:v>
                </c:pt>
                <c:pt idx="175">
                  <c:v>284.47625016305938</c:v>
                </c:pt>
                <c:pt idx="176">
                  <c:v>284.64422293348429</c:v>
                </c:pt>
                <c:pt idx="177">
                  <c:v>284.8116899062336</c:v>
                </c:pt>
                <c:pt idx="178">
                  <c:v>284.97865082687917</c:v>
                </c:pt>
                <c:pt idx="179">
                  <c:v>285.14510544191057</c:v>
                </c:pt>
                <c:pt idx="180">
                  <c:v>285.31105349877481</c:v>
                </c:pt>
                <c:pt idx="181">
                  <c:v>285.47649474583642</c:v>
                </c:pt>
                <c:pt idx="182">
                  <c:v>285.64142893237437</c:v>
                </c:pt>
                <c:pt idx="183">
                  <c:v>285.80585580862771</c:v>
                </c:pt>
                <c:pt idx="184">
                  <c:v>285.96977512574733</c:v>
                </c:pt>
                <c:pt idx="185">
                  <c:v>286.13318663579366</c:v>
                </c:pt>
                <c:pt idx="186">
                  <c:v>286.2960900917663</c:v>
                </c:pt>
                <c:pt idx="187">
                  <c:v>286.45848524759174</c:v>
                </c:pt>
                <c:pt idx="188">
                  <c:v>286.62037185810527</c:v>
                </c:pt>
                <c:pt idx="189">
                  <c:v>286.78174967906995</c:v>
                </c:pt>
                <c:pt idx="190">
                  <c:v>286.94261846715108</c:v>
                </c:pt>
                <c:pt idx="191">
                  <c:v>287.10297797994235</c:v>
                </c:pt>
                <c:pt idx="192">
                  <c:v>287.26282797597304</c:v>
                </c:pt>
                <c:pt idx="193">
                  <c:v>287.42216821462705</c:v>
                </c:pt>
                <c:pt idx="194">
                  <c:v>287.58099845625469</c:v>
                </c:pt>
                <c:pt idx="195">
                  <c:v>287.73931846210564</c:v>
                </c:pt>
                <c:pt idx="196">
                  <c:v>287.89712799429026</c:v>
                </c:pt>
                <c:pt idx="197">
                  <c:v>288.05442681590978</c:v>
                </c:pt>
                <c:pt idx="198">
                  <c:v>288.21121469090656</c:v>
                </c:pt>
                <c:pt idx="199">
                  <c:v>288.36749138411989</c:v>
                </c:pt>
                <c:pt idx="200">
                  <c:v>288.52325666134493</c:v>
                </c:pt>
                <c:pt idx="201">
                  <c:v>288.67851028925526</c:v>
                </c:pt>
                <c:pt idx="202">
                  <c:v>288.83325203539181</c:v>
                </c:pt>
                <c:pt idx="203">
                  <c:v>288.98748166824862</c:v>
                </c:pt>
                <c:pt idx="204">
                  <c:v>289.14119895716078</c:v>
                </c:pt>
                <c:pt idx="205">
                  <c:v>289.29440367241421</c:v>
                </c:pt>
                <c:pt idx="206">
                  <c:v>289.44709558512881</c:v>
                </c:pt>
                <c:pt idx="207">
                  <c:v>289.59927446738106</c:v>
                </c:pt>
                <c:pt idx="208">
                  <c:v>289.75094009208459</c:v>
                </c:pt>
                <c:pt idx="209">
                  <c:v>289.90209223307585</c:v>
                </c:pt>
                <c:pt idx="210">
                  <c:v>290.05273066505282</c:v>
                </c:pt>
                <c:pt idx="211">
                  <c:v>290.20285516361713</c:v>
                </c:pt>
                <c:pt idx="212">
                  <c:v>290.35246550528166</c:v>
                </c:pt>
                <c:pt idx="213">
                  <c:v>290.50156146738732</c:v>
                </c:pt>
                <c:pt idx="214">
                  <c:v>290.65014282819834</c:v>
                </c:pt>
                <c:pt idx="215">
                  <c:v>290.79820936683524</c:v>
                </c:pt>
                <c:pt idx="216">
                  <c:v>290.94576086332785</c:v>
                </c:pt>
                <c:pt idx="217">
                  <c:v>291.09279709856821</c:v>
                </c:pt>
                <c:pt idx="218">
                  <c:v>291.23931785430693</c:v>
                </c:pt>
                <c:pt idx="219">
                  <c:v>291.38532291322741</c:v>
                </c:pt>
                <c:pt idx="220">
                  <c:v>291.53081205881375</c:v>
                </c:pt>
                <c:pt idx="221">
                  <c:v>291.67578507546733</c:v>
                </c:pt>
                <c:pt idx="222">
                  <c:v>291.82024174846936</c:v>
                </c:pt>
                <c:pt idx="223">
                  <c:v>291.96418186395675</c:v>
                </c:pt>
                <c:pt idx="224">
                  <c:v>292.10760520891461</c:v>
                </c:pt>
                <c:pt idx="225">
                  <c:v>292.25051157122022</c:v>
                </c:pt>
                <c:pt idx="226">
                  <c:v>292.39290073964725</c:v>
                </c:pt>
                <c:pt idx="227">
                  <c:v>292.53477250376551</c:v>
                </c:pt>
                <c:pt idx="228">
                  <c:v>292.67612665405653</c:v>
                </c:pt>
                <c:pt idx="229">
                  <c:v>292.81696298186841</c:v>
                </c:pt>
                <c:pt idx="230">
                  <c:v>292.95728127938628</c:v>
                </c:pt>
                <c:pt idx="231">
                  <c:v>293.09708133966654</c:v>
                </c:pt>
                <c:pt idx="232">
                  <c:v>293.2363629566301</c:v>
                </c:pt>
                <c:pt idx="233">
                  <c:v>293.37512592504402</c:v>
                </c:pt>
                <c:pt idx="234">
                  <c:v>293.51337004054716</c:v>
                </c:pt>
                <c:pt idx="235">
                  <c:v>293.65109509961303</c:v>
                </c:pt>
                <c:pt idx="236">
                  <c:v>293.78830089959752</c:v>
                </c:pt>
                <c:pt idx="237">
                  <c:v>293.92498723868539</c:v>
                </c:pt>
                <c:pt idx="238">
                  <c:v>294.06115391593033</c:v>
                </c:pt>
                <c:pt idx="239">
                  <c:v>294.19680073120963</c:v>
                </c:pt>
                <c:pt idx="240">
                  <c:v>294.33192748528711</c:v>
                </c:pt>
                <c:pt idx="241">
                  <c:v>294.46653397974575</c:v>
                </c:pt>
                <c:pt idx="242">
                  <c:v>294.60062001703579</c:v>
                </c:pt>
                <c:pt idx="243">
                  <c:v>294.73418540043576</c:v>
                </c:pt>
                <c:pt idx="244">
                  <c:v>294.86722993408898</c:v>
                </c:pt>
                <c:pt idx="245">
                  <c:v>294.99975342295562</c:v>
                </c:pt>
                <c:pt idx="246">
                  <c:v>295.13175567285947</c:v>
                </c:pt>
                <c:pt idx="247">
                  <c:v>295.26323649045099</c:v>
                </c:pt>
                <c:pt idx="248">
                  <c:v>295.39419568324496</c:v>
                </c:pt>
                <c:pt idx="249">
                  <c:v>295.52463305956519</c:v>
                </c:pt>
                <c:pt idx="250">
                  <c:v>295.65454842858173</c:v>
                </c:pt>
                <c:pt idx="251">
                  <c:v>295.78394160032281</c:v>
                </c:pt>
                <c:pt idx="252">
                  <c:v>295.91281238561146</c:v>
                </c:pt>
                <c:pt idx="253">
                  <c:v>296.04116059615154</c:v>
                </c:pt>
                <c:pt idx="254">
                  <c:v>296.16898604444918</c:v>
                </c:pt>
                <c:pt idx="255">
                  <c:v>296.29628854384487</c:v>
                </c:pt>
                <c:pt idx="256">
                  <c:v>296.42306790853308</c:v>
                </c:pt>
                <c:pt idx="257">
                  <c:v>296.54932395349607</c:v>
                </c:pt>
                <c:pt idx="258">
                  <c:v>296.67505649459019</c:v>
                </c:pt>
                <c:pt idx="259">
                  <c:v>296.80026534845888</c:v>
                </c:pt>
                <c:pt idx="260">
                  <c:v>296.92495033260826</c:v>
                </c:pt>
                <c:pt idx="261">
                  <c:v>297.0491112653379</c:v>
                </c:pt>
                <c:pt idx="262">
                  <c:v>297.17274796580631</c:v>
                </c:pt>
                <c:pt idx="263">
                  <c:v>297.29586025395838</c:v>
                </c:pt>
                <c:pt idx="264">
                  <c:v>297.4184479505783</c:v>
                </c:pt>
                <c:pt idx="265">
                  <c:v>297.54051087728726</c:v>
                </c:pt>
                <c:pt idx="266">
                  <c:v>297.66204885650399</c:v>
                </c:pt>
                <c:pt idx="267">
                  <c:v>297.78306171147085</c:v>
                </c:pt>
                <c:pt idx="268">
                  <c:v>297.90354926624769</c:v>
                </c:pt>
                <c:pt idx="269">
                  <c:v>298.02351134571882</c:v>
                </c:pt>
                <c:pt idx="270">
                  <c:v>298.14294777558541</c:v>
                </c:pt>
                <c:pt idx="271">
                  <c:v>298.26185838233891</c:v>
                </c:pt>
                <c:pt idx="272">
                  <c:v>298.38024299332932</c:v>
                </c:pt>
                <c:pt idx="273">
                  <c:v>298.49810143666946</c:v>
                </c:pt>
                <c:pt idx="274">
                  <c:v>298.61543354132237</c:v>
                </c:pt>
                <c:pt idx="275">
                  <c:v>298.73223913703987</c:v>
                </c:pt>
                <c:pt idx="276">
                  <c:v>298.84851805440508</c:v>
                </c:pt>
                <c:pt idx="277">
                  <c:v>298.96427012477807</c:v>
                </c:pt>
                <c:pt idx="278">
                  <c:v>299.07949518036133</c:v>
                </c:pt>
                <c:pt idx="279">
                  <c:v>299.19419305412293</c:v>
                </c:pt>
                <c:pt idx="280">
                  <c:v>299.30836357989176</c:v>
                </c:pt>
                <c:pt idx="281">
                  <c:v>299.42200659224727</c:v>
                </c:pt>
                <c:pt idx="282">
                  <c:v>299.53512192660668</c:v>
                </c:pt>
                <c:pt idx="283">
                  <c:v>299.64770941917328</c:v>
                </c:pt>
                <c:pt idx="284">
                  <c:v>299.75976890697933</c:v>
                </c:pt>
                <c:pt idx="285">
                  <c:v>299.87130022780468</c:v>
                </c:pt>
                <c:pt idx="286">
                  <c:v>299.98230322029355</c:v>
                </c:pt>
                <c:pt idx="287">
                  <c:v>300.09277772382944</c:v>
                </c:pt>
                <c:pt idx="288">
                  <c:v>300.2027235786407</c:v>
                </c:pt>
                <c:pt idx="289">
                  <c:v>300.31214062573628</c:v>
                </c:pt>
                <c:pt idx="290">
                  <c:v>300.42102870690354</c:v>
                </c:pt>
                <c:pt idx="291">
                  <c:v>300.5293876647587</c:v>
                </c:pt>
                <c:pt idx="292">
                  <c:v>300.63721734268216</c:v>
                </c:pt>
                <c:pt idx="293">
                  <c:v>300.74451758486822</c:v>
                </c:pt>
                <c:pt idx="294">
                  <c:v>300.85128823628241</c:v>
                </c:pt>
                <c:pt idx="295">
                  <c:v>300.95752914271554</c:v>
                </c:pt>
                <c:pt idx="296">
                  <c:v>301.06324015071306</c:v>
                </c:pt>
                <c:pt idx="297">
                  <c:v>301.16842110764293</c:v>
                </c:pt>
                <c:pt idx="298">
                  <c:v>301.27307186162466</c:v>
                </c:pt>
                <c:pt idx="299">
                  <c:v>301.37719226160073</c:v>
                </c:pt>
                <c:pt idx="300">
                  <c:v>301.48078215728367</c:v>
                </c:pt>
                <c:pt idx="301">
                  <c:v>301.58384139916603</c:v>
                </c:pt>
                <c:pt idx="302">
                  <c:v>301.68636983855998</c:v>
                </c:pt>
                <c:pt idx="303">
                  <c:v>301.78836732751637</c:v>
                </c:pt>
                <c:pt idx="304">
                  <c:v>301.88983371889128</c:v>
                </c:pt>
                <c:pt idx="305">
                  <c:v>301.99076886632633</c:v>
                </c:pt>
                <c:pt idx="306">
                  <c:v>302.0911726242586</c:v>
                </c:pt>
                <c:pt idx="307">
                  <c:v>302.19104484787147</c:v>
                </c:pt>
                <c:pt idx="308">
                  <c:v>302.29038539315195</c:v>
                </c:pt>
                <c:pt idx="309">
                  <c:v>302.38919411686294</c:v>
                </c:pt>
                <c:pt idx="310">
                  <c:v>302.48747087654516</c:v>
                </c:pt>
                <c:pt idx="311">
                  <c:v>302.58521553051332</c:v>
                </c:pt>
                <c:pt idx="312">
                  <c:v>302.6824279378734</c:v>
                </c:pt>
                <c:pt idx="313">
                  <c:v>302.77910795848305</c:v>
                </c:pt>
                <c:pt idx="314">
                  <c:v>302.87525545301065</c:v>
                </c:pt>
                <c:pt idx="315">
                  <c:v>302.97087028285051</c:v>
                </c:pt>
                <c:pt idx="316">
                  <c:v>303.06595231021754</c:v>
                </c:pt>
                <c:pt idx="317">
                  <c:v>303.16050139807885</c:v>
                </c:pt>
                <c:pt idx="318">
                  <c:v>303.25451741017065</c:v>
                </c:pt>
                <c:pt idx="319">
                  <c:v>303.3480002110087</c:v>
                </c:pt>
                <c:pt idx="320">
                  <c:v>303.44094966587579</c:v>
                </c:pt>
                <c:pt idx="321">
                  <c:v>303.53336564082775</c:v>
                </c:pt>
                <c:pt idx="322">
                  <c:v>303.62524800267914</c:v>
                </c:pt>
                <c:pt idx="323">
                  <c:v>303.7165966190334</c:v>
                </c:pt>
                <c:pt idx="324">
                  <c:v>303.80741135824042</c:v>
                </c:pt>
                <c:pt idx="325">
                  <c:v>303.89769208942391</c:v>
                </c:pt>
                <c:pt idx="326">
                  <c:v>303.98743868247897</c:v>
                </c:pt>
                <c:pt idx="327">
                  <c:v>304.07665100807236</c:v>
                </c:pt>
                <c:pt idx="328">
                  <c:v>304.16532893760279</c:v>
                </c:pt>
                <c:pt idx="329">
                  <c:v>304.25347234327614</c:v>
                </c:pt>
                <c:pt idx="330">
                  <c:v>304.34108109802634</c:v>
                </c:pt>
                <c:pt idx="331">
                  <c:v>304.42815507557975</c:v>
                </c:pt>
                <c:pt idx="332">
                  <c:v>304.51469415040026</c:v>
                </c:pt>
                <c:pt idx="333">
                  <c:v>304.60069819772428</c:v>
                </c:pt>
                <c:pt idx="334">
                  <c:v>304.68616709354461</c:v>
                </c:pt>
                <c:pt idx="335">
                  <c:v>304.77110071461613</c:v>
                </c:pt>
                <c:pt idx="336">
                  <c:v>304.85549893845592</c:v>
                </c:pt>
                <c:pt idx="337">
                  <c:v>304.93936164331654</c:v>
                </c:pt>
                <c:pt idx="338">
                  <c:v>305.02268870824912</c:v>
                </c:pt>
                <c:pt idx="339">
                  <c:v>305.10548001303027</c:v>
                </c:pt>
                <c:pt idx="340">
                  <c:v>305.18773543820805</c:v>
                </c:pt>
                <c:pt idx="341">
                  <c:v>305.26945486506105</c:v>
                </c:pt>
                <c:pt idx="342">
                  <c:v>305.350638175661</c:v>
                </c:pt>
                <c:pt idx="343">
                  <c:v>305.43128525280645</c:v>
                </c:pt>
                <c:pt idx="344">
                  <c:v>305.51139598006176</c:v>
                </c:pt>
                <c:pt idx="345">
                  <c:v>305.59097024172314</c:v>
                </c:pt>
                <c:pt idx="346">
                  <c:v>305.67000792287143</c:v>
                </c:pt>
                <c:pt idx="347">
                  <c:v>305.7485089093164</c:v>
                </c:pt>
                <c:pt idx="348">
                  <c:v>305.82647308762557</c:v>
                </c:pt>
                <c:pt idx="349">
                  <c:v>305.90390034512086</c:v>
                </c:pt>
                <c:pt idx="350">
                  <c:v>305.98079056987115</c:v>
                </c:pt>
                <c:pt idx="351">
                  <c:v>306.05714365067348</c:v>
                </c:pt>
                <c:pt idx="352">
                  <c:v>306.13295947710924</c:v>
                </c:pt>
                <c:pt idx="353">
                  <c:v>306.20823793948608</c:v>
                </c:pt>
                <c:pt idx="354">
                  <c:v>306.28297892886047</c:v>
                </c:pt>
                <c:pt idx="355">
                  <c:v>306.35718233704074</c:v>
                </c:pt>
                <c:pt idx="356">
                  <c:v>306.43084805657742</c:v>
                </c:pt>
                <c:pt idx="357">
                  <c:v>306.5039759807695</c:v>
                </c:pt>
                <c:pt idx="358">
                  <c:v>306.57656600365073</c:v>
                </c:pt>
                <c:pt idx="359">
                  <c:v>306.64861802001457</c:v>
                </c:pt>
                <c:pt idx="360">
                  <c:v>306.72013192538537</c:v>
                </c:pt>
                <c:pt idx="361">
                  <c:v>306.79110761604466</c:v>
                </c:pt>
                <c:pt idx="362">
                  <c:v>306.86154498898634</c:v>
                </c:pt>
                <c:pt idx="363">
                  <c:v>306.93144394199015</c:v>
                </c:pt>
                <c:pt idx="364">
                  <c:v>307.00080437353216</c:v>
                </c:pt>
                <c:pt idx="365">
                  <c:v>307.06962618286587</c:v>
                </c:pt>
                <c:pt idx="366">
                  <c:v>307.13790926995938</c:v>
                </c:pt>
                <c:pt idx="367">
                  <c:v>307.20565353554383</c:v>
                </c:pt>
                <c:pt idx="368">
                  <c:v>307.27285888105706</c:v>
                </c:pt>
                <c:pt idx="369">
                  <c:v>307.33952520870588</c:v>
                </c:pt>
                <c:pt idx="370">
                  <c:v>307.40565242143322</c:v>
                </c:pt>
                <c:pt idx="371">
                  <c:v>307.47124042288226</c:v>
                </c:pt>
                <c:pt idx="372">
                  <c:v>307.53628911747734</c:v>
                </c:pt>
                <c:pt idx="373">
                  <c:v>307.60079841036503</c:v>
                </c:pt>
                <c:pt idx="374">
                  <c:v>307.66476820740883</c:v>
                </c:pt>
                <c:pt idx="375">
                  <c:v>307.72819841523761</c:v>
                </c:pt>
                <c:pt idx="376">
                  <c:v>307.7910889412081</c:v>
                </c:pt>
                <c:pt idx="377">
                  <c:v>307.853439693376</c:v>
                </c:pt>
                <c:pt idx="378">
                  <c:v>307.91525058057937</c:v>
                </c:pt>
                <c:pt idx="379">
                  <c:v>307.97652151236429</c:v>
                </c:pt>
                <c:pt idx="380">
                  <c:v>308.03725239901291</c:v>
                </c:pt>
                <c:pt idx="381">
                  <c:v>308.097443151535</c:v>
                </c:pt>
                <c:pt idx="382">
                  <c:v>308.15709368168797</c:v>
                </c:pt>
                <c:pt idx="383">
                  <c:v>308.21620390194386</c:v>
                </c:pt>
                <c:pt idx="384">
                  <c:v>308.27477372551755</c:v>
                </c:pt>
                <c:pt idx="385">
                  <c:v>308.33280306634236</c:v>
                </c:pt>
                <c:pt idx="386">
                  <c:v>308.39029183908713</c:v>
                </c:pt>
                <c:pt idx="387">
                  <c:v>308.4472399591516</c:v>
                </c:pt>
                <c:pt idx="388">
                  <c:v>308.503647342666</c:v>
                </c:pt>
                <c:pt idx="389">
                  <c:v>308.55951390648681</c:v>
                </c:pt>
                <c:pt idx="390">
                  <c:v>308.61483956820274</c:v>
                </c:pt>
                <c:pt idx="391">
                  <c:v>308.66962424611347</c:v>
                </c:pt>
                <c:pt idx="392">
                  <c:v>308.7238678592629</c:v>
                </c:pt>
                <c:pt idx="393">
                  <c:v>308.77757032741766</c:v>
                </c:pt>
                <c:pt idx="394">
                  <c:v>308.83073157106571</c:v>
                </c:pt>
                <c:pt idx="395">
                  <c:v>308.88335151143315</c:v>
                </c:pt>
                <c:pt idx="396">
                  <c:v>308.93543007045974</c:v>
                </c:pt>
                <c:pt idx="397">
                  <c:v>308.98696717080156</c:v>
                </c:pt>
                <c:pt idx="398">
                  <c:v>309.03796273587119</c:v>
                </c:pt>
                <c:pt idx="399">
                  <c:v>309.0884166897747</c:v>
                </c:pt>
                <c:pt idx="400">
                  <c:v>309.13832895735112</c:v>
                </c:pt>
                <c:pt idx="401">
                  <c:v>309.18769946416381</c:v>
                </c:pt>
                <c:pt idx="402">
                  <c:v>309.23652813650256</c:v>
                </c:pt>
                <c:pt idx="403">
                  <c:v>309.28481490137943</c:v>
                </c:pt>
                <c:pt idx="404">
                  <c:v>309.33255968652293</c:v>
                </c:pt>
                <c:pt idx="405">
                  <c:v>309.37976242037746</c:v>
                </c:pt>
                <c:pt idx="406">
                  <c:v>309.42642303213677</c:v>
                </c:pt>
                <c:pt idx="407">
                  <c:v>309.47254145168012</c:v>
                </c:pt>
                <c:pt idx="408">
                  <c:v>309.51811760963307</c:v>
                </c:pt>
                <c:pt idx="409">
                  <c:v>309.56315143732712</c:v>
                </c:pt>
                <c:pt idx="410">
                  <c:v>309.60764286682144</c:v>
                </c:pt>
                <c:pt idx="411">
                  <c:v>309.65159183089207</c:v>
                </c:pt>
                <c:pt idx="412">
                  <c:v>309.69499826303394</c:v>
                </c:pt>
                <c:pt idx="413">
                  <c:v>309.73786209745748</c:v>
                </c:pt>
                <c:pt idx="414">
                  <c:v>309.78018326910046</c:v>
                </c:pt>
                <c:pt idx="415">
                  <c:v>309.82196171361085</c:v>
                </c:pt>
                <c:pt idx="416">
                  <c:v>309.86319736736215</c:v>
                </c:pt>
                <c:pt idx="417">
                  <c:v>309.90389016743114</c:v>
                </c:pt>
                <c:pt idx="418">
                  <c:v>309.94404005163534</c:v>
                </c:pt>
                <c:pt idx="419">
                  <c:v>309.98364695847852</c:v>
                </c:pt>
                <c:pt idx="420">
                  <c:v>310.02271082720904</c:v>
                </c:pt>
                <c:pt idx="421">
                  <c:v>310.06123159777343</c:v>
                </c:pt>
                <c:pt idx="422">
                  <c:v>310.09920921083858</c:v>
                </c:pt>
                <c:pt idx="423">
                  <c:v>310.13664360779904</c:v>
                </c:pt>
                <c:pt idx="424">
                  <c:v>310.17353473075127</c:v>
                </c:pt>
                <c:pt idx="425">
                  <c:v>310.20988252250828</c:v>
                </c:pt>
                <c:pt idx="426">
                  <c:v>310.2456869265983</c:v>
                </c:pt>
                <c:pt idx="427">
                  <c:v>310.28094788726588</c:v>
                </c:pt>
                <c:pt idx="428">
                  <c:v>310.31566534946728</c:v>
                </c:pt>
                <c:pt idx="429">
                  <c:v>310.34983925887968</c:v>
                </c:pt>
                <c:pt idx="430">
                  <c:v>310.38346956188576</c:v>
                </c:pt>
                <c:pt idx="431">
                  <c:v>310.41655620557896</c:v>
                </c:pt>
                <c:pt idx="432">
                  <c:v>310.449099137779</c:v>
                </c:pt>
                <c:pt idx="433">
                  <c:v>310.48109830700503</c:v>
                </c:pt>
                <c:pt idx="434">
                  <c:v>310.5125536624966</c:v>
                </c:pt>
                <c:pt idx="435">
                  <c:v>310.54346515420309</c:v>
                </c:pt>
                <c:pt idx="436">
                  <c:v>310.57383273278964</c:v>
                </c:pt>
                <c:pt idx="437">
                  <c:v>310.60365634962284</c:v>
                </c:pt>
                <c:pt idx="438">
                  <c:v>310.63293595678783</c:v>
                </c:pt>
                <c:pt idx="439">
                  <c:v>310.66167150708196</c:v>
                </c:pt>
                <c:pt idx="440">
                  <c:v>310.68986295401265</c:v>
                </c:pt>
                <c:pt idx="441">
                  <c:v>310.71751025180146</c:v>
                </c:pt>
                <c:pt idx="442">
                  <c:v>310.74461335536699</c:v>
                </c:pt>
                <c:pt idx="443">
                  <c:v>310.77117222035434</c:v>
                </c:pt>
                <c:pt idx="444">
                  <c:v>310.79718680311379</c:v>
                </c:pt>
                <c:pt idx="445">
                  <c:v>310.82265706070729</c:v>
                </c:pt>
                <c:pt idx="446">
                  <c:v>310.84758295089335</c:v>
                </c:pt>
                <c:pt idx="447">
                  <c:v>310.8719644321568</c:v>
                </c:pt>
                <c:pt idx="448">
                  <c:v>310.89580146368394</c:v>
                </c:pt>
                <c:pt idx="449">
                  <c:v>310.9190940053731</c:v>
                </c:pt>
                <c:pt idx="450">
                  <c:v>310.94184201782724</c:v>
                </c:pt>
                <c:pt idx="451">
                  <c:v>310.96404546235544</c:v>
                </c:pt>
                <c:pt idx="452">
                  <c:v>310.98570430099329</c:v>
                </c:pt>
                <c:pt idx="453">
                  <c:v>311.00681849646264</c:v>
                </c:pt>
                <c:pt idx="454">
                  <c:v>311.02738801220647</c:v>
                </c:pt>
                <c:pt idx="455">
                  <c:v>311.04741281237489</c:v>
                </c:pt>
                <c:pt idx="456">
                  <c:v>311.06689286181546</c:v>
                </c:pt>
                <c:pt idx="457">
                  <c:v>311.085828126102</c:v>
                </c:pt>
                <c:pt idx="458">
                  <c:v>311.10421857149305</c:v>
                </c:pt>
                <c:pt idx="459">
                  <c:v>311.12206416498077</c:v>
                </c:pt>
                <c:pt idx="460">
                  <c:v>311.13936487423814</c:v>
                </c:pt>
                <c:pt idx="461">
                  <c:v>311.15612066766238</c:v>
                </c:pt>
                <c:pt idx="462">
                  <c:v>311.17233151436091</c:v>
                </c:pt>
                <c:pt idx="463">
                  <c:v>311.18799738413287</c:v>
                </c:pt>
                <c:pt idx="464">
                  <c:v>311.20311824749132</c:v>
                </c:pt>
                <c:pt idx="465">
                  <c:v>311.21769407565847</c:v>
                </c:pt>
                <c:pt idx="466">
                  <c:v>311.23172484055777</c:v>
                </c:pt>
                <c:pt idx="467">
                  <c:v>311.24521051482492</c:v>
                </c:pt>
                <c:pt idx="468">
                  <c:v>311.25815107179932</c:v>
                </c:pt>
                <c:pt idx="469">
                  <c:v>311.27054648552644</c:v>
                </c:pt>
                <c:pt idx="470">
                  <c:v>311.28239673075223</c:v>
                </c:pt>
                <c:pt idx="471">
                  <c:v>311.29370178294238</c:v>
                </c:pt>
                <c:pt idx="472">
                  <c:v>311.3044616182508</c:v>
                </c:pt>
                <c:pt idx="473">
                  <c:v>311.31467621355341</c:v>
                </c:pt>
                <c:pt idx="474">
                  <c:v>311.32434554642191</c:v>
                </c:pt>
                <c:pt idx="475">
                  <c:v>311.33346959513858</c:v>
                </c:pt>
                <c:pt idx="476">
                  <c:v>311.34204833868489</c:v>
                </c:pt>
                <c:pt idx="477">
                  <c:v>311.35008175675398</c:v>
                </c:pt>
                <c:pt idx="478">
                  <c:v>311.35756982974453</c:v>
                </c:pt>
                <c:pt idx="479">
                  <c:v>311.36451253875362</c:v>
                </c:pt>
                <c:pt idx="480">
                  <c:v>311.37090986559514</c:v>
                </c:pt>
                <c:pt idx="481">
                  <c:v>311.37676179277361</c:v>
                </c:pt>
                <c:pt idx="482">
                  <c:v>311.38206830350867</c:v>
                </c:pt>
                <c:pt idx="483">
                  <c:v>311.38682938172428</c:v>
                </c:pt>
                <c:pt idx="484">
                  <c:v>311.39104501204599</c:v>
                </c:pt>
                <c:pt idx="485">
                  <c:v>311.39471517980888</c:v>
                </c:pt>
                <c:pt idx="486">
                  <c:v>311.39783987104028</c:v>
                </c:pt>
                <c:pt idx="487">
                  <c:v>311.4004190724948</c:v>
                </c:pt>
                <c:pt idx="488">
                  <c:v>311.4024527716121</c:v>
                </c:pt>
                <c:pt idx="489">
                  <c:v>311.40394095654449</c:v>
                </c:pt>
                <c:pt idx="490">
                  <c:v>311.40488361615104</c:v>
                </c:pt>
                <c:pt idx="491">
                  <c:v>311.40528073999695</c:v>
                </c:pt>
                <c:pt idx="492">
                  <c:v>311.4051323183354</c:v>
                </c:pt>
                <c:pt idx="493">
                  <c:v>311.40443834215301</c:v>
                </c:pt>
                <c:pt idx="494">
                  <c:v>311.40319880311341</c:v>
                </c:pt>
                <c:pt idx="495">
                  <c:v>311.40141369360055</c:v>
                </c:pt>
                <c:pt idx="496">
                  <c:v>311.39908300670299</c:v>
                </c:pt>
                <c:pt idx="497">
                  <c:v>311.39620673620959</c:v>
                </c:pt>
                <c:pt idx="498">
                  <c:v>311.39278487661301</c:v>
                </c:pt>
                <c:pt idx="499">
                  <c:v>311.38881742311429</c:v>
                </c:pt>
                <c:pt idx="500">
                  <c:v>311.3843043716206</c:v>
                </c:pt>
                <c:pt idx="501">
                  <c:v>311.37924571873759</c:v>
                </c:pt>
                <c:pt idx="502">
                  <c:v>311.37364146177958</c:v>
                </c:pt>
                <c:pt idx="503">
                  <c:v>311.36749159877172</c:v>
                </c:pt>
                <c:pt idx="504">
                  <c:v>311.36079612843093</c:v>
                </c:pt>
                <c:pt idx="505">
                  <c:v>311.35355505019004</c:v>
                </c:pt>
                <c:pt idx="506">
                  <c:v>311.34576836418336</c:v>
                </c:pt>
                <c:pt idx="507">
                  <c:v>311.33743607125376</c:v>
                </c:pt>
                <c:pt idx="508">
                  <c:v>311.32855817294251</c:v>
                </c:pt>
                <c:pt idx="509">
                  <c:v>311.31913467149968</c:v>
                </c:pt>
                <c:pt idx="510">
                  <c:v>311.30916556988058</c:v>
                </c:pt>
                <c:pt idx="511">
                  <c:v>311.29865087174448</c:v>
                </c:pt>
                <c:pt idx="512">
                  <c:v>311.28759058146454</c:v>
                </c:pt>
                <c:pt idx="513">
                  <c:v>311.27598470410544</c:v>
                </c:pt>
                <c:pt idx="514">
                  <c:v>311.26383324544759</c:v>
                </c:pt>
                <c:pt idx="515">
                  <c:v>311.25113621197352</c:v>
                </c:pt>
                <c:pt idx="516">
                  <c:v>311.2378936108671</c:v>
                </c:pt>
                <c:pt idx="517">
                  <c:v>311.22410545003345</c:v>
                </c:pt>
                <c:pt idx="518">
                  <c:v>311.20977173806557</c:v>
                </c:pt>
                <c:pt idx="519">
                  <c:v>311.1948924842705</c:v>
                </c:pt>
                <c:pt idx="520">
                  <c:v>311.17946769866319</c:v>
                </c:pt>
                <c:pt idx="521">
                  <c:v>311.1634973919605</c:v>
                </c:pt>
                <c:pt idx="522">
                  <c:v>311.14698157559508</c:v>
                </c:pt>
                <c:pt idx="523">
                  <c:v>311.12992026169098</c:v>
                </c:pt>
                <c:pt idx="524">
                  <c:v>311.11231346309376</c:v>
                </c:pt>
                <c:pt idx="525">
                  <c:v>311.09416119334162</c:v>
                </c:pt>
                <c:pt idx="526">
                  <c:v>311.07546346669221</c:v>
                </c:pt>
                <c:pt idx="527">
                  <c:v>311.05622029810399</c:v>
                </c:pt>
                <c:pt idx="528">
                  <c:v>311.0364317032425</c:v>
                </c:pt>
                <c:pt idx="529">
                  <c:v>311.01609769848454</c:v>
                </c:pt>
                <c:pt idx="530">
                  <c:v>310.99521830091214</c:v>
                </c:pt>
                <c:pt idx="531">
                  <c:v>310.97379352830887</c:v>
                </c:pt>
                <c:pt idx="532">
                  <c:v>310.95182339917937</c:v>
                </c:pt>
                <c:pt idx="533">
                  <c:v>310.92930793272029</c:v>
                </c:pt>
                <c:pt idx="534">
                  <c:v>310.90624714885564</c:v>
                </c:pt>
                <c:pt idx="535">
                  <c:v>310.88264106819497</c:v>
                </c:pt>
                <c:pt idx="536">
                  <c:v>310.85848971207611</c:v>
                </c:pt>
                <c:pt idx="537">
                  <c:v>310.83379310253849</c:v>
                </c:pt>
                <c:pt idx="538">
                  <c:v>310.80855126232336</c:v>
                </c:pt>
                <c:pt idx="539">
                  <c:v>310.78276421489562</c:v>
                </c:pt>
                <c:pt idx="540">
                  <c:v>310.75643198441196</c:v>
                </c:pt>
                <c:pt idx="541">
                  <c:v>310.72955459575041</c:v>
                </c:pt>
                <c:pt idx="542">
                  <c:v>310.70213207449797</c:v>
                </c:pt>
                <c:pt idx="543">
                  <c:v>310.67416444695289</c:v>
                </c:pt>
                <c:pt idx="544">
                  <c:v>310.64565174011119</c:v>
                </c:pt>
                <c:pt idx="545">
                  <c:v>310.61659398169093</c:v>
                </c:pt>
                <c:pt idx="546">
                  <c:v>310.58699120012261</c:v>
                </c:pt>
                <c:pt idx="547">
                  <c:v>310.5568434245331</c:v>
                </c:pt>
                <c:pt idx="548">
                  <c:v>310.52615068477883</c:v>
                </c:pt>
                <c:pt idx="549">
                  <c:v>310.49491301141069</c:v>
                </c:pt>
                <c:pt idx="550">
                  <c:v>310.46313043570382</c:v>
                </c:pt>
                <c:pt idx="551">
                  <c:v>310.43080298963673</c:v>
                </c:pt>
                <c:pt idx="552">
                  <c:v>310.39793070590167</c:v>
                </c:pt>
                <c:pt idx="553">
                  <c:v>310.36451361790387</c:v>
                </c:pt>
                <c:pt idx="554">
                  <c:v>310.33055175976256</c:v>
                </c:pt>
                <c:pt idx="555">
                  <c:v>310.29604516630951</c:v>
                </c:pt>
                <c:pt idx="556">
                  <c:v>310.26099387307852</c:v>
                </c:pt>
                <c:pt idx="557">
                  <c:v>310.22539791633733</c:v>
                </c:pt>
                <c:pt idx="558">
                  <c:v>310.1892573330523</c:v>
                </c:pt>
                <c:pt idx="559">
                  <c:v>310.1525721609035</c:v>
                </c:pt>
                <c:pt idx="560">
                  <c:v>310.11534243828828</c:v>
                </c:pt>
                <c:pt idx="561">
                  <c:v>310.07756820432394</c:v>
                </c:pt>
                <c:pt idx="562">
                  <c:v>310.03924949883316</c:v>
                </c:pt>
                <c:pt idx="563">
                  <c:v>310.00038636235536</c:v>
                </c:pt>
                <c:pt idx="564">
                  <c:v>309.96097883615022</c:v>
                </c:pt>
                <c:pt idx="565">
                  <c:v>309.92102696218586</c:v>
                </c:pt>
                <c:pt idx="566">
                  <c:v>309.88053078315255</c:v>
                </c:pt>
                <c:pt idx="567">
                  <c:v>309.83949034245217</c:v>
                </c:pt>
                <c:pt idx="568">
                  <c:v>309.79790568420208</c:v>
                </c:pt>
                <c:pt idx="569">
                  <c:v>309.75577685324578</c:v>
                </c:pt>
                <c:pt idx="570">
                  <c:v>309.71310389513042</c:v>
                </c:pt>
                <c:pt idx="571">
                  <c:v>309.66988685613387</c:v>
                </c:pt>
                <c:pt idx="572">
                  <c:v>309.62612578323768</c:v>
                </c:pt>
                <c:pt idx="573">
                  <c:v>309.58182072415434</c:v>
                </c:pt>
                <c:pt idx="574">
                  <c:v>309.53697172730102</c:v>
                </c:pt>
                <c:pt idx="575">
                  <c:v>309.49157884183148</c:v>
                </c:pt>
                <c:pt idx="576">
                  <c:v>309.44564211760115</c:v>
                </c:pt>
                <c:pt idx="577">
                  <c:v>309.39916160519505</c:v>
                </c:pt>
                <c:pt idx="578">
                  <c:v>309.35213735591304</c:v>
                </c:pt>
                <c:pt idx="579">
                  <c:v>309.30456942177636</c:v>
                </c:pt>
                <c:pt idx="580">
                  <c:v>309.25645785553428</c:v>
                </c:pt>
                <c:pt idx="581">
                  <c:v>309.20780271064456</c:v>
                </c:pt>
                <c:pt idx="582">
                  <c:v>309.15860404129052</c:v>
                </c:pt>
                <c:pt idx="583">
                  <c:v>309.10886190238</c:v>
                </c:pt>
                <c:pt idx="584">
                  <c:v>309.05857634954396</c:v>
                </c:pt>
                <c:pt idx="585">
                  <c:v>309.00774743913161</c:v>
                </c:pt>
                <c:pt idx="586">
                  <c:v>308.95637522822045</c:v>
                </c:pt>
                <c:pt idx="587">
                  <c:v>308.904459774602</c:v>
                </c:pt>
                <c:pt idx="588">
                  <c:v>308.85200113679576</c:v>
                </c:pt>
                <c:pt idx="589">
                  <c:v>308.79899937405116</c:v>
                </c:pt>
                <c:pt idx="590">
                  <c:v>308.74545454633244</c:v>
                </c:pt>
                <c:pt idx="591">
                  <c:v>308.69136671433569</c:v>
                </c:pt>
                <c:pt idx="592">
                  <c:v>308.63673593947954</c:v>
                </c:pt>
                <c:pt idx="593">
                  <c:v>308.58156228390982</c:v>
                </c:pt>
                <c:pt idx="594">
                  <c:v>308.52584581049206</c:v>
                </c:pt>
                <c:pt idx="595">
                  <c:v>308.46958658282938</c:v>
                </c:pt>
                <c:pt idx="596">
                  <c:v>308.41278466524278</c:v>
                </c:pt>
                <c:pt idx="597">
                  <c:v>308.35544012278712</c:v>
                </c:pt>
                <c:pt idx="598">
                  <c:v>308.2975530212384</c:v>
                </c:pt>
                <c:pt idx="599">
                  <c:v>308.23912342711105</c:v>
                </c:pt>
                <c:pt idx="600">
                  <c:v>308.18015140762867</c:v>
                </c:pt>
                <c:pt idx="601">
                  <c:v>308.12063703076871</c:v>
                </c:pt>
                <c:pt idx="602">
                  <c:v>308.06058036522251</c:v>
                </c:pt>
                <c:pt idx="603">
                  <c:v>307.99998148041834</c:v>
                </c:pt>
                <c:pt idx="604">
                  <c:v>307.93884044650923</c:v>
                </c:pt>
                <c:pt idx="605">
                  <c:v>307.87715733438449</c:v>
                </c:pt>
                <c:pt idx="606">
                  <c:v>307.81493221566507</c:v>
                </c:pt>
                <c:pt idx="607">
                  <c:v>307.75216516270035</c:v>
                </c:pt>
                <c:pt idx="608">
                  <c:v>307.68885624857893</c:v>
                </c:pt>
                <c:pt idx="609">
                  <c:v>307.62500554710925</c:v>
                </c:pt>
                <c:pt idx="610">
                  <c:v>307.56061313284829</c:v>
                </c:pt>
                <c:pt idx="611">
                  <c:v>307.49567908108304</c:v>
                </c:pt>
                <c:pt idx="612">
                  <c:v>307.43020346782635</c:v>
                </c:pt>
                <c:pt idx="613">
                  <c:v>307.36418636983791</c:v>
                </c:pt>
                <c:pt idx="614">
                  <c:v>307.29762786460873</c:v>
                </c:pt>
                <c:pt idx="615">
                  <c:v>307.23052803036359</c:v>
                </c:pt>
                <c:pt idx="616">
                  <c:v>307.16288694606379</c:v>
                </c:pt>
                <c:pt idx="617">
                  <c:v>307.09470469141291</c:v>
                </c:pt>
                <c:pt idx="618">
                  <c:v>307.0259813468528</c:v>
                </c:pt>
                <c:pt idx="619">
                  <c:v>306.95671699354921</c:v>
                </c:pt>
                <c:pt idx="620">
                  <c:v>306.88691171343032</c:v>
                </c:pt>
                <c:pt idx="621">
                  <c:v>306.81656558914528</c:v>
                </c:pt>
                <c:pt idx="622">
                  <c:v>306.7456787040914</c:v>
                </c:pt>
                <c:pt idx="623">
                  <c:v>306.67425114240461</c:v>
                </c:pt>
                <c:pt idx="624">
                  <c:v>306.60228298895817</c:v>
                </c:pt>
                <c:pt idx="625">
                  <c:v>306.52977432937399</c:v>
                </c:pt>
                <c:pt idx="626">
                  <c:v>306.45672525001254</c:v>
                </c:pt>
                <c:pt idx="627">
                  <c:v>306.38313583797668</c:v>
                </c:pt>
                <c:pt idx="628">
                  <c:v>306.30900618111775</c:v>
                </c:pt>
                <c:pt idx="629">
                  <c:v>306.23433636802417</c:v>
                </c:pt>
                <c:pt idx="630">
                  <c:v>306.15912648802981</c:v>
                </c:pt>
                <c:pt idx="631">
                  <c:v>306.08337663122489</c:v>
                </c:pt>
                <c:pt idx="632">
                  <c:v>306.00708688842832</c:v>
                </c:pt>
                <c:pt idx="633">
                  <c:v>305.93025735121608</c:v>
                </c:pt>
                <c:pt idx="634">
                  <c:v>305.8528881119127</c:v>
                </c:pt>
                <c:pt idx="635">
                  <c:v>305.77497926357864</c:v>
                </c:pt>
                <c:pt idx="636">
                  <c:v>305.69653090003999</c:v>
                </c:pt>
                <c:pt idx="637">
                  <c:v>305.61754311585923</c:v>
                </c:pt>
                <c:pt idx="638">
                  <c:v>305.53801600635569</c:v>
                </c:pt>
                <c:pt idx="639">
                  <c:v>305.45794966758803</c:v>
                </c:pt>
                <c:pt idx="640">
                  <c:v>305.3773441963757</c:v>
                </c:pt>
                <c:pt idx="641">
                  <c:v>305.29619969029045</c:v>
                </c:pt>
                <c:pt idx="642">
                  <c:v>305.2145162476528</c:v>
                </c:pt>
                <c:pt idx="643">
                  <c:v>305.13229396753388</c:v>
                </c:pt>
                <c:pt idx="644">
                  <c:v>305.04953294976195</c:v>
                </c:pt>
                <c:pt idx="645">
                  <c:v>304.96623329491558</c:v>
                </c:pt>
                <c:pt idx="646">
                  <c:v>304.88239510433431</c:v>
                </c:pt>
                <c:pt idx="647">
                  <c:v>304.79801848010993</c:v>
                </c:pt>
                <c:pt idx="648">
                  <c:v>304.71310352508596</c:v>
                </c:pt>
                <c:pt idx="649">
                  <c:v>304.62765034287298</c:v>
                </c:pt>
                <c:pt idx="650">
                  <c:v>304.54165903782888</c:v>
                </c:pt>
                <c:pt idx="651">
                  <c:v>304.45512971507827</c:v>
                </c:pt>
                <c:pt idx="652">
                  <c:v>304.36806248049959</c:v>
                </c:pt>
                <c:pt idx="653">
                  <c:v>304.28045744073108</c:v>
                </c:pt>
                <c:pt idx="654">
                  <c:v>304.19231470317942</c:v>
                </c:pt>
                <c:pt idx="655">
                  <c:v>304.10363437599659</c:v>
                </c:pt>
                <c:pt idx="656">
                  <c:v>304.01441656811085</c:v>
                </c:pt>
                <c:pt idx="657">
                  <c:v>303.92466138920668</c:v>
                </c:pt>
                <c:pt idx="658">
                  <c:v>303.83436894973721</c:v>
                </c:pt>
                <c:pt idx="659">
                  <c:v>303.74353936090853</c:v>
                </c:pt>
                <c:pt idx="660">
                  <c:v>303.65217273470648</c:v>
                </c:pt>
                <c:pt idx="661">
                  <c:v>303.5602691838676</c:v>
                </c:pt>
                <c:pt idx="662">
                  <c:v>303.46782882190769</c:v>
                </c:pt>
                <c:pt idx="663">
                  <c:v>303.37485176310201</c:v>
                </c:pt>
                <c:pt idx="664">
                  <c:v>303.28133812249644</c:v>
                </c:pt>
                <c:pt idx="665">
                  <c:v>303.18728801590163</c:v>
                </c:pt>
                <c:pt idx="666">
                  <c:v>303.09270155990333</c:v>
                </c:pt>
                <c:pt idx="667">
                  <c:v>302.99757887185535</c:v>
                </c:pt>
                <c:pt idx="668">
                  <c:v>302.90192006988053</c:v>
                </c:pt>
                <c:pt idx="669">
                  <c:v>302.80572527287495</c:v>
                </c:pt>
                <c:pt idx="670">
                  <c:v>302.70899460050651</c:v>
                </c:pt>
                <c:pt idx="671">
                  <c:v>302.6117281732175</c:v>
                </c:pt>
                <c:pt idx="672">
                  <c:v>302.51392611222661</c:v>
                </c:pt>
                <c:pt idx="673">
                  <c:v>302.4155885395229</c:v>
                </c:pt>
                <c:pt idx="674">
                  <c:v>302.31671557787462</c:v>
                </c:pt>
                <c:pt idx="675">
                  <c:v>302.21730735082144</c:v>
                </c:pt>
                <c:pt idx="676">
                  <c:v>302.11736398268852</c:v>
                </c:pt>
                <c:pt idx="677">
                  <c:v>302.01688559857087</c:v>
                </c:pt>
                <c:pt idx="678">
                  <c:v>301.9158723243529</c:v>
                </c:pt>
                <c:pt idx="679">
                  <c:v>301.81432428668768</c:v>
                </c:pt>
                <c:pt idx="680">
                  <c:v>301.71224161301399</c:v>
                </c:pt>
                <c:pt idx="681">
                  <c:v>301.60962443155728</c:v>
                </c:pt>
                <c:pt idx="682">
                  <c:v>301.50647287131807</c:v>
                </c:pt>
                <c:pt idx="683">
                  <c:v>301.40278706207954</c:v>
                </c:pt>
                <c:pt idx="684">
                  <c:v>301.2985671344195</c:v>
                </c:pt>
                <c:pt idx="685">
                  <c:v>301.19381321968564</c:v>
                </c:pt>
                <c:pt idx="686">
                  <c:v>301.08852545002804</c:v>
                </c:pt>
                <c:pt idx="687">
                  <c:v>300.98270395837017</c:v>
                </c:pt>
                <c:pt idx="688">
                  <c:v>300.87634887842938</c:v>
                </c:pt>
                <c:pt idx="689">
                  <c:v>300.76946034471041</c:v>
                </c:pt>
                <c:pt idx="690">
                  <c:v>300.66203849250843</c:v>
                </c:pt>
                <c:pt idx="691">
                  <c:v>300.55408345790494</c:v>
                </c:pt>
                <c:pt idx="692">
                  <c:v>300.4455953777819</c:v>
                </c:pt>
                <c:pt idx="693">
                  <c:v>300.33657438980748</c:v>
                </c:pt>
                <c:pt idx="694">
                  <c:v>300.22702063243878</c:v>
                </c:pt>
                <c:pt idx="695">
                  <c:v>300.11693424493609</c:v>
                </c:pt>
                <c:pt idx="696">
                  <c:v>300.00631536734863</c:v>
                </c:pt>
                <c:pt idx="697">
                  <c:v>299.89516414052139</c:v>
                </c:pt>
                <c:pt idx="698">
                  <c:v>299.78348070610207</c:v>
                </c:pt>
                <c:pt idx="699">
                  <c:v>299.67126520652948</c:v>
                </c:pt>
                <c:pt idx="700">
                  <c:v>299.55851778504456</c:v>
                </c:pt>
                <c:pt idx="701">
                  <c:v>299.44523858569158</c:v>
                </c:pt>
                <c:pt idx="702">
                  <c:v>299.3314277533056</c:v>
                </c:pt>
                <c:pt idx="703">
                  <c:v>299.21708543353139</c:v>
                </c:pt>
                <c:pt idx="704">
                  <c:v>299.10221177281585</c:v>
                </c:pt>
                <c:pt idx="705">
                  <c:v>298.98680691840627</c:v>
                </c:pt>
                <c:pt idx="706">
                  <c:v>298.87087101835539</c:v>
                </c:pt>
                <c:pt idx="707">
                  <c:v>298.7544042215261</c:v>
                </c:pt>
                <c:pt idx="708">
                  <c:v>298.63740667758185</c:v>
                </c:pt>
                <c:pt idx="709">
                  <c:v>298.51987853699677</c:v>
                </c:pt>
                <c:pt idx="710">
                  <c:v>298.40181995105257</c:v>
                </c:pt>
                <c:pt idx="711">
                  <c:v>298.28323107184281</c:v>
                </c:pt>
                <c:pt idx="712">
                  <c:v>298.16411205227007</c:v>
                </c:pt>
                <c:pt idx="713">
                  <c:v>298.04446304604693</c:v>
                </c:pt>
                <c:pt idx="714">
                  <c:v>297.92428420770204</c:v>
                </c:pt>
                <c:pt idx="715">
                  <c:v>297.80357569257433</c:v>
                </c:pt>
                <c:pt idx="716">
                  <c:v>297.68233765681856</c:v>
                </c:pt>
                <c:pt idx="717">
                  <c:v>297.56057025741018</c:v>
                </c:pt>
                <c:pt idx="718">
                  <c:v>297.43827365213576</c:v>
                </c:pt>
                <c:pt idx="719">
                  <c:v>297.31544799959994</c:v>
                </c:pt>
                <c:pt idx="720">
                  <c:v>297.1920934592311</c:v>
                </c:pt>
                <c:pt idx="721">
                  <c:v>297.06821019127318</c:v>
                </c:pt>
                <c:pt idx="722">
                  <c:v>296.94379835679206</c:v>
                </c:pt>
                <c:pt idx="723">
                  <c:v>296.81885811767899</c:v>
                </c:pt>
                <c:pt idx="724">
                  <c:v>296.6933896366416</c:v>
                </c:pt>
                <c:pt idx="725">
                  <c:v>296.56739307722188</c:v>
                </c:pt>
                <c:pt idx="726">
                  <c:v>296.44086860377598</c:v>
                </c:pt>
                <c:pt idx="727">
                  <c:v>296.31381638149833</c:v>
                </c:pt>
                <c:pt idx="728">
                  <c:v>296.18623657640364</c:v>
                </c:pt>
                <c:pt idx="729">
                  <c:v>296.05812935533515</c:v>
                </c:pt>
                <c:pt idx="730">
                  <c:v>295.92949488597293</c:v>
                </c:pt>
                <c:pt idx="731">
                  <c:v>295.80033333682121</c:v>
                </c:pt>
                <c:pt idx="732">
                  <c:v>295.67064487721677</c:v>
                </c:pt>
                <c:pt idx="733">
                  <c:v>295.54042967733642</c:v>
                </c:pt>
                <c:pt idx="734">
                  <c:v>295.40968790818329</c:v>
                </c:pt>
                <c:pt idx="735">
                  <c:v>295.27841974160225</c:v>
                </c:pt>
                <c:pt idx="736">
                  <c:v>295.14662535026855</c:v>
                </c:pt>
                <c:pt idx="737">
                  <c:v>295.01430490770611</c:v>
                </c:pt>
                <c:pt idx="738">
                  <c:v>294.88145858826442</c:v>
                </c:pt>
                <c:pt idx="739">
                  <c:v>294.74808656714208</c:v>
                </c:pt>
                <c:pt idx="740">
                  <c:v>294.61418902038025</c:v>
                </c:pt>
                <c:pt idx="741">
                  <c:v>294.47976612485814</c:v>
                </c:pt>
                <c:pt idx="742">
                  <c:v>294.34481805830075</c:v>
                </c:pt>
                <c:pt idx="743">
                  <c:v>294.20934499928052</c:v>
                </c:pt>
                <c:pt idx="744">
                  <c:v>294.07334712721052</c:v>
                </c:pt>
                <c:pt idx="745">
                  <c:v>293.9368246223562</c:v>
                </c:pt>
                <c:pt idx="746">
                  <c:v>293.79977766583175</c:v>
                </c:pt>
                <c:pt idx="747">
                  <c:v>293.66220643959741</c:v>
                </c:pt>
                <c:pt idx="748">
                  <c:v>293.52411112646706</c:v>
                </c:pt>
                <c:pt idx="749">
                  <c:v>293.38549191010986</c:v>
                </c:pt>
                <c:pt idx="750">
                  <c:v>293.24634897504302</c:v>
                </c:pt>
                <c:pt idx="751">
                  <c:v>293.10668250664247</c:v>
                </c:pt>
                <c:pt idx="752">
                  <c:v>292.96649269113806</c:v>
                </c:pt>
                <c:pt idx="753">
                  <c:v>292.82577971562353</c:v>
                </c:pt>
                <c:pt idx="754">
                  <c:v>292.68454376804169</c:v>
                </c:pt>
                <c:pt idx="755">
                  <c:v>292.54278503719979</c:v>
                </c:pt>
                <c:pt idx="756">
                  <c:v>292.40050371276612</c:v>
                </c:pt>
                <c:pt idx="757">
                  <c:v>292.2576999852746</c:v>
                </c:pt>
                <c:pt idx="758">
                  <c:v>292.11437404611991</c:v>
                </c:pt>
                <c:pt idx="759">
                  <c:v>291.97052608755968</c:v>
                </c:pt>
                <c:pt idx="760">
                  <c:v>291.82615630272346</c:v>
                </c:pt>
                <c:pt idx="761">
                  <c:v>291.68126488560097</c:v>
                </c:pt>
                <c:pt idx="762">
                  <c:v>291.5358520310624</c:v>
                </c:pt>
                <c:pt idx="763">
                  <c:v>291.38991793483541</c:v>
                </c:pt>
                <c:pt idx="764">
                  <c:v>291.24346279353182</c:v>
                </c:pt>
                <c:pt idx="765">
                  <c:v>291.09648680462271</c:v>
                </c:pt>
                <c:pt idx="766">
                  <c:v>290.94899016646855</c:v>
                </c:pt>
                <c:pt idx="767">
                  <c:v>290.8009730782918</c:v>
                </c:pt>
                <c:pt idx="768">
                  <c:v>290.65243574020445</c:v>
                </c:pt>
                <c:pt idx="769">
                  <c:v>290.50337835318504</c:v>
                </c:pt>
                <c:pt idx="770">
                  <c:v>290.35380111910348</c:v>
                </c:pt>
                <c:pt idx="771">
                  <c:v>290.20370424070433</c:v>
                </c:pt>
                <c:pt idx="772">
                  <c:v>290.05308792161202</c:v>
                </c:pt>
                <c:pt idx="773">
                  <c:v>289.9019523663419</c:v>
                </c:pt>
                <c:pt idx="774">
                  <c:v>289.75029778029011</c:v>
                </c:pt>
                <c:pt idx="775">
                  <c:v>289.59812436974204</c:v>
                </c:pt>
                <c:pt idx="776">
                  <c:v>289.44543234187216</c:v>
                </c:pt>
                <c:pt idx="777">
                  <c:v>289.29222190473814</c:v>
                </c:pt>
                <c:pt idx="778">
                  <c:v>289.13849326729593</c:v>
                </c:pt>
                <c:pt idx="779">
                  <c:v>288.98424663939164</c:v>
                </c:pt>
                <c:pt idx="780">
                  <c:v>288.82948223176481</c:v>
                </c:pt>
                <c:pt idx="781">
                  <c:v>288.67420025605003</c:v>
                </c:pt>
                <c:pt idx="782">
                  <c:v>288.51840092478045</c:v>
                </c:pt>
                <c:pt idx="783">
                  <c:v>288.36208445138635</c:v>
                </c:pt>
                <c:pt idx="784">
                  <c:v>288.2052510501959</c:v>
                </c:pt>
                <c:pt idx="785">
                  <c:v>288.04790093644158</c:v>
                </c:pt>
                <c:pt idx="786">
                  <c:v>287.89003432625674</c:v>
                </c:pt>
                <c:pt idx="787">
                  <c:v>287.73165143668109</c:v>
                </c:pt>
                <c:pt idx="788">
                  <c:v>287.57275248565674</c:v>
                </c:pt>
                <c:pt idx="789">
                  <c:v>287.41333769203169</c:v>
                </c:pt>
                <c:pt idx="790">
                  <c:v>287.25340727556994</c:v>
                </c:pt>
                <c:pt idx="791">
                  <c:v>287.09296145693918</c:v>
                </c:pt>
                <c:pt idx="792">
                  <c:v>286.93200045772124</c:v>
                </c:pt>
                <c:pt idx="793">
                  <c:v>286.7705245004102</c:v>
                </c:pt>
                <c:pt idx="794">
                  <c:v>286.60853380841309</c:v>
                </c:pt>
                <c:pt idx="795">
                  <c:v>286.44602860606182</c:v>
                </c:pt>
                <c:pt idx="796">
                  <c:v>286.28300911859588</c:v>
                </c:pt>
                <c:pt idx="797">
                  <c:v>286.11947557217445</c:v>
                </c:pt>
                <c:pt idx="798">
                  <c:v>285.95542819388839</c:v>
                </c:pt>
                <c:pt idx="799">
                  <c:v>285.79086721173786</c:v>
                </c:pt>
                <c:pt idx="800">
                  <c:v>285.6257928546591</c:v>
                </c:pt>
                <c:pt idx="801">
                  <c:v>285.46020535250335</c:v>
                </c:pt>
                <c:pt idx="802">
                  <c:v>285.29410493605548</c:v>
                </c:pt>
                <c:pt idx="803">
                  <c:v>285.12749183702874</c:v>
                </c:pt>
                <c:pt idx="804">
                  <c:v>284.96036628806269</c:v>
                </c:pt>
                <c:pt idx="805">
                  <c:v>284.79272852273829</c:v>
                </c:pt>
                <c:pt idx="806">
                  <c:v>284.62457877555892</c:v>
                </c:pt>
                <c:pt idx="807">
                  <c:v>284.45591728196968</c:v>
                </c:pt>
                <c:pt idx="808">
                  <c:v>284.28674427834824</c:v>
                </c:pt>
                <c:pt idx="809">
                  <c:v>284.11706000201974</c:v>
                </c:pt>
                <c:pt idx="810">
                  <c:v>283.94686469123843</c:v>
                </c:pt>
                <c:pt idx="811">
                  <c:v>283.77615858521119</c:v>
                </c:pt>
                <c:pt idx="812">
                  <c:v>283.60494192407873</c:v>
                </c:pt>
                <c:pt idx="813">
                  <c:v>283.43321494892933</c:v>
                </c:pt>
                <c:pt idx="814">
                  <c:v>283.2609779018091</c:v>
                </c:pt>
                <c:pt idx="815">
                  <c:v>283.08823102569329</c:v>
                </c:pt>
                <c:pt idx="816">
                  <c:v>282.91497456452686</c:v>
                </c:pt>
                <c:pt idx="817">
                  <c:v>282.7412087631958</c:v>
                </c:pt>
                <c:pt idx="818">
                  <c:v>282.56693386753574</c:v>
                </c:pt>
                <c:pt idx="819">
                  <c:v>282.39215012435187</c:v>
                </c:pt>
                <c:pt idx="820">
                  <c:v>282.21685778139329</c:v>
                </c:pt>
                <c:pt idx="821">
                  <c:v>282.04105708737785</c:v>
                </c:pt>
                <c:pt idx="822">
                  <c:v>281.864748291973</c:v>
                </c:pt>
                <c:pt idx="823">
                  <c:v>281.68793164582428</c:v>
                </c:pt>
                <c:pt idx="824">
                  <c:v>281.51060740052139</c:v>
                </c:pt>
                <c:pt idx="825">
                  <c:v>281.33277580864035</c:v>
                </c:pt>
                <c:pt idx="826">
                  <c:v>281.15443712370774</c:v>
                </c:pt>
                <c:pt idx="827">
                  <c:v>280.97559160022888</c:v>
                </c:pt>
                <c:pt idx="828">
                  <c:v>280.79623949368442</c:v>
                </c:pt>
                <c:pt idx="829">
                  <c:v>280.61638106051322</c:v>
                </c:pt>
                <c:pt idx="830">
                  <c:v>280.43601655814564</c:v>
                </c:pt>
                <c:pt idx="831">
                  <c:v>280.25514624497146</c:v>
                </c:pt>
                <c:pt idx="832">
                  <c:v>280.07377038037549</c:v>
                </c:pt>
                <c:pt idx="833">
                  <c:v>279.89188922471561</c:v>
                </c:pt>
                <c:pt idx="834">
                  <c:v>279.70950303932545</c:v>
                </c:pt>
                <c:pt idx="835">
                  <c:v>265.59963738919964</c:v>
                </c:pt>
                <c:pt idx="836">
                  <c:v>252.16332462376675</c:v>
                </c:pt>
                <c:pt idx="837">
                  <c:v>239.3684118154421</c:v>
                </c:pt>
                <c:pt idx="838">
                  <c:v>227.18428089867751</c:v>
                </c:pt>
                <c:pt idx="839">
                  <c:v>215.58177540131513</c:v>
                </c:pt>
                <c:pt idx="840">
                  <c:v>204.53313067351604</c:v>
                </c:pt>
                <c:pt idx="841">
                  <c:v>194.01190744730226</c:v>
                </c:pt>
                <c:pt idx="842">
                  <c:v>183.99292856772072</c:v>
                </c:pt>
                <c:pt idx="843">
                  <c:v>174.45221874422748</c:v>
                </c:pt>
                <c:pt idx="844">
                  <c:v>165.3669471781194</c:v>
                </c:pt>
                <c:pt idx="845">
                  <c:v>156.71537292871946</c:v>
                </c:pt>
                <c:pt idx="846">
                  <c:v>148.47679288757868</c:v>
                </c:pt>
                <c:pt idx="847">
                  <c:v>140.63149223619848</c:v>
                </c:pt>
                <c:pt idx="848">
                  <c:v>133.160697268717</c:v>
                </c:pt>
                <c:pt idx="849">
                  <c:v>126.04653046666769</c:v>
                </c:pt>
                <c:pt idx="850">
                  <c:v>119.27196771830138</c:v>
                </c:pt>
                <c:pt idx="851">
                  <c:v>112.82079758010178</c:v>
                </c:pt>
                <c:pt idx="852">
                  <c:v>106.67758248300424</c:v>
                </c:pt>
                <c:pt idx="853">
                  <c:v>100.82762179048729</c:v>
                </c:pt>
                <c:pt idx="854">
                  <c:v>95.312446230850682</c:v>
                </c:pt>
                <c:pt idx="855">
                  <c:v>90.175246718985491</c:v>
                </c:pt>
                <c:pt idx="856">
                  <c:v>85.304396049645447</c:v>
                </c:pt>
                <c:pt idx="857">
                  <c:v>80.686351874719691</c:v>
                </c:pt>
                <c:pt idx="858">
                  <c:v>76.308250795683591</c:v>
                </c:pt>
                <c:pt idx="859">
                  <c:v>72.157874625116122</c:v>
                </c:pt>
                <c:pt idx="860">
                  <c:v>68.223618311334576</c:v>
                </c:pt>
                <c:pt idx="861">
                  <c:v>64.494459444470266</c:v>
                </c:pt>
                <c:pt idx="862">
                  <c:v>60.95992926628476</c:v>
                </c:pt>
                <c:pt idx="863">
                  <c:v>57.610085109811379</c:v>
                </c:pt>
                <c:pt idx="864">
                  <c:v>54.435484198502635</c:v>
                </c:pt>
                <c:pt idx="865">
                  <c:v>51.42715873798619</c:v>
                </c:pt>
                <c:pt idx="866">
                  <c:v>48.57659223678067</c:v>
                </c:pt>
                <c:pt idx="867">
                  <c:v>45.875696995415176</c:v>
                </c:pt>
                <c:pt idx="868">
                  <c:v>43.316792706331853</c:v>
                </c:pt>
                <c:pt idx="869">
                  <c:v>40.892586109740073</c:v>
                </c:pt>
                <c:pt idx="870">
                  <c:v>38.596151653241137</c:v>
                </c:pt>
                <c:pt idx="871">
                  <c:v>36.420913105556586</c:v>
                </c:pt>
                <c:pt idx="872">
                  <c:v>34.360626077080191</c:v>
                </c:pt>
                <c:pt idx="873">
                  <c:v>32.409361402235483</c:v>
                </c:pt>
                <c:pt idx="874">
                  <c:v>30.56148934076549</c:v>
                </c:pt>
                <c:pt idx="875">
                  <c:v>28.811664557108834</c:v>
                </c:pt>
                <c:pt idx="876">
                  <c:v>27.154811838934506</c:v>
                </c:pt>
                <c:pt idx="877">
                  <c:v>25.586112517716106</c:v>
                </c:pt>
                <c:pt idx="878">
                  <c:v>24.100991555928076</c:v>
                </c:pt>
                <c:pt idx="879">
                  <c:v>22.695105267044326</c:v>
                </c:pt>
                <c:pt idx="880">
                  <c:v>21.364329636011185</c:v>
                </c:pt>
                <c:pt idx="881">
                  <c:v>20.10474920925267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8040"/>
        <c:axId val="505514512"/>
      </c:scatterChart>
      <c:valAx>
        <c:axId val="50551804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514512"/>
        <c:crosses val="autoZero"/>
        <c:crossBetween val="midCat"/>
      </c:valAx>
      <c:valAx>
        <c:axId val="50551451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55180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0.60690649679073172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0.14960237070493834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0.60690649679073172</c:v>
                </c:pt>
                <c:pt idx="1">
                  <c:v>1.3961184618234599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0.14960237070493834</c:v>
                </c:pt>
                <c:pt idx="1">
                  <c:v>0.31735455242113675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1.3961184618234599</c:v>
                </c:pt>
                <c:pt idx="1">
                  <c:v>2.0719327179705767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0.31735455242113675</c:v>
                </c:pt>
                <c:pt idx="1">
                  <c:v>0.46100330703535158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0.60690649679073172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-0.14960237070493834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0.60690649679073172</c:v>
                </c:pt>
                <c:pt idx="1">
                  <c:v>1.3961184618234599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-0.14960237070493834</c:v>
                </c:pt>
                <c:pt idx="1">
                  <c:v>-0.31735455242113675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1.3961184618234599</c:v>
                </c:pt>
                <c:pt idx="1">
                  <c:v>2.0719327179705767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-0.31735455242113675</c:v>
                </c:pt>
                <c:pt idx="1">
                  <c:v>-0.46100330703535158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1.3961184618234599</c:v>
                </c:pt>
                <c:pt idx="1">
                  <c:v>1.3961184618234599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0.31735455242113675</c:v>
                </c:pt>
                <c:pt idx="1">
                  <c:v>-0.31735455242113675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2.0719327179705767</c:v>
                </c:pt>
                <c:pt idx="1">
                  <c:v>2.0719327179705767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0.46100330703535158</c:v>
                </c:pt>
                <c:pt idx="1">
                  <c:v>-0.46100330703535158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1.3961184618234599</c:v>
                </c:pt>
                <c:pt idx="1">
                  <c:v>1.3961184618234599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0.60690649679073172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0.14960237070493834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0.60690649679073172</c:v>
                </c:pt>
                <c:pt idx="1">
                  <c:v>1.3961184618234599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0.14960237070493834</c:v>
                </c:pt>
                <c:pt idx="1">
                  <c:v>0.31735455242113675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1.3961184618234599</c:v>
                </c:pt>
                <c:pt idx="1">
                  <c:v>2.0719327179705767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0.31735455242113675</c:v>
                </c:pt>
                <c:pt idx="1">
                  <c:v>0.46100330703535158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0.60690649679073172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-0.14960237070493834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0.60690649679073172</c:v>
                </c:pt>
                <c:pt idx="1">
                  <c:v>1.3961184618234599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-0.14960237070493834</c:v>
                </c:pt>
                <c:pt idx="1">
                  <c:v>-0.31735455242113675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1.3961184618234599</c:v>
                </c:pt>
                <c:pt idx="1">
                  <c:v>2.0719327179705767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-0.31735455242113675</c:v>
                </c:pt>
                <c:pt idx="1">
                  <c:v>-0.46100330703535158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1.3961184618234599</c:v>
                </c:pt>
                <c:pt idx="1">
                  <c:v>1.3961184618234599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0.31735455242113675</c:v>
                </c:pt>
                <c:pt idx="1">
                  <c:v>-0.31735455242113675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2.0719327179705767</c:v>
                </c:pt>
                <c:pt idx="1">
                  <c:v>2.0719327179705767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0.46100330703535158</c:v>
                </c:pt>
                <c:pt idx="1">
                  <c:v>-0.46100330703535158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1.3961184618234599</c:v>
                </c:pt>
                <c:pt idx="1">
                  <c:v>1.3961184618234599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15296"/>
        <c:axId val="505518824"/>
      </c:scatterChart>
      <c:valAx>
        <c:axId val="50551529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505518824"/>
        <c:crosses val="autoZero"/>
        <c:crossBetween val="midCat"/>
      </c:valAx>
      <c:valAx>
        <c:axId val="505518824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50551529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23.5</c:v>
                </c:pt>
                <c:pt idx="1">
                  <c:v>22.676565571156605</c:v>
                </c:pt>
                <c:pt idx="2">
                  <c:v>21.85313114231321</c:v>
                </c:pt>
                <c:pt idx="3">
                  <c:v>21.029696713469814</c:v>
                </c:pt>
                <c:pt idx="4">
                  <c:v>20.206262284626419</c:v>
                </c:pt>
                <c:pt idx="5">
                  <c:v>19.382827855783027</c:v>
                </c:pt>
                <c:pt idx="6">
                  <c:v>18.559393426939632</c:v>
                </c:pt>
                <c:pt idx="7">
                  <c:v>17.735958998096237</c:v>
                </c:pt>
                <c:pt idx="8">
                  <c:v>16.912524569252842</c:v>
                </c:pt>
                <c:pt idx="9">
                  <c:v>16.089090140409446</c:v>
                </c:pt>
                <c:pt idx="10">
                  <c:v>15.265655711566053</c:v>
                </c:pt>
                <c:pt idx="11">
                  <c:v>14.442221282722658</c:v>
                </c:pt>
                <c:pt idx="12">
                  <c:v>13.618786853879262</c:v>
                </c:pt>
                <c:pt idx="13">
                  <c:v>12.795352425035865</c:v>
                </c:pt>
                <c:pt idx="14">
                  <c:v>11.97191799619247</c:v>
                </c:pt>
                <c:pt idx="15">
                  <c:v>11.148483567349075</c:v>
                </c:pt>
                <c:pt idx="16">
                  <c:v>10.32504913850568</c:v>
                </c:pt>
                <c:pt idx="17">
                  <c:v>9.5016147096622845</c:v>
                </c:pt>
                <c:pt idx="18">
                  <c:v>8.6781802808188875</c:v>
                </c:pt>
                <c:pt idx="19">
                  <c:v>7.8547458519754922</c:v>
                </c:pt>
                <c:pt idx="20">
                  <c:v>7.0313114231320988</c:v>
                </c:pt>
                <c:pt idx="21">
                  <c:v>7.2778075581718298</c:v>
                </c:pt>
                <c:pt idx="22">
                  <c:v>7.5243036932115563</c:v>
                </c:pt>
                <c:pt idx="23">
                  <c:v>7.7707998282512838</c:v>
                </c:pt>
                <c:pt idx="24">
                  <c:v>8.0172959632910104</c:v>
                </c:pt>
                <c:pt idx="25">
                  <c:v>8.2637920983307378</c:v>
                </c:pt>
                <c:pt idx="26">
                  <c:v>8.5102882333704652</c:v>
                </c:pt>
                <c:pt idx="27">
                  <c:v>8.7567843684101909</c:v>
                </c:pt>
                <c:pt idx="28">
                  <c:v>9.0032805034499184</c:v>
                </c:pt>
                <c:pt idx="29">
                  <c:v>9.2497766384896458</c:v>
                </c:pt>
                <c:pt idx="30">
                  <c:v>9.4962727735293733</c:v>
                </c:pt>
                <c:pt idx="31">
                  <c:v>9.7427689085691007</c:v>
                </c:pt>
                <c:pt idx="32">
                  <c:v>9.9892650436088282</c:v>
                </c:pt>
                <c:pt idx="33">
                  <c:v>10.235761178648556</c:v>
                </c:pt>
                <c:pt idx="34">
                  <c:v>10.48225731368828</c:v>
                </c:pt>
                <c:pt idx="35">
                  <c:v>10.728753448728007</c:v>
                </c:pt>
                <c:pt idx="36">
                  <c:v>10.975249583767734</c:v>
                </c:pt>
                <c:pt idx="37">
                  <c:v>11.221745718807462</c:v>
                </c:pt>
                <c:pt idx="38">
                  <c:v>11.468241853847189</c:v>
                </c:pt>
                <c:pt idx="39">
                  <c:v>11.714737988886917</c:v>
                </c:pt>
                <c:pt idx="40">
                  <c:v>11.961234123926641</c:v>
                </c:pt>
                <c:pt idx="41">
                  <c:v>12.207730258966368</c:v>
                </c:pt>
                <c:pt idx="42">
                  <c:v>12.454226394006096</c:v>
                </c:pt>
                <c:pt idx="43">
                  <c:v>12.700722529045819</c:v>
                </c:pt>
                <c:pt idx="44">
                  <c:v>12.947218664085547</c:v>
                </c:pt>
                <c:pt idx="45">
                  <c:v>13.193714799125271</c:v>
                </c:pt>
                <c:pt idx="46">
                  <c:v>13.440210934164998</c:v>
                </c:pt>
                <c:pt idx="47">
                  <c:v>13.686707069204726</c:v>
                </c:pt>
                <c:pt idx="48">
                  <c:v>13.93320320424445</c:v>
                </c:pt>
                <c:pt idx="49">
                  <c:v>14.179699339284177</c:v>
                </c:pt>
                <c:pt idx="50">
                  <c:v>14.426195474323901</c:v>
                </c:pt>
                <c:pt idx="51">
                  <c:v>14.672691609363628</c:v>
                </c:pt>
                <c:pt idx="52">
                  <c:v>14.919187744403352</c:v>
                </c:pt>
                <c:pt idx="53">
                  <c:v>15.16568387944308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6.7982456525885349</c:v>
                </c:pt>
                <c:pt idx="1">
                  <c:v>6.7886252509116183</c:v>
                </c:pt>
                <c:pt idx="2">
                  <c:v>6.7598551979765888</c:v>
                </c:pt>
                <c:pt idx="3">
                  <c:v>6.7122073620666933</c:v>
                </c:pt>
                <c:pt idx="4">
                  <c:v>6.6461296059702022</c:v>
                </c:pt>
                <c:pt idx="5">
                  <c:v>6.5622380570344552</c:v>
                </c:pt>
                <c:pt idx="6">
                  <c:v>6.4613065728151424</c:v>
                </c:pt>
                <c:pt idx="7">
                  <c:v>6.3442536771383509</c:v>
                </c:pt>
                <c:pt idx="8">
                  <c:v>6.2121273023849728</c:v>
                </c:pt>
                <c:pt idx="9">
                  <c:v>6.0660877228249488</c:v>
                </c:pt>
                <c:pt idx="10">
                  <c:v>5.9073890994254992</c:v>
                </c:pt>
                <c:pt idx="11">
                  <c:v>5.7373600778938947</c:v>
                </c:pt>
                <c:pt idx="12">
                  <c:v>5.5573838885842335</c:v>
                </c:pt>
                <c:pt idx="13">
                  <c:v>5.3688783896980175</c:v>
                </c:pt>
                <c:pt idx="14">
                  <c:v>5.1732764749044113</c:v>
                </c:pt>
                <c:pt idx="15">
                  <c:v>4.9720072345430237</c:v>
                </c:pt>
                <c:pt idx="16">
                  <c:v>4.7664782177854352</c:v>
                </c:pt>
                <c:pt idx="17">
                  <c:v>4.5580590936329468</c:v>
                </c:pt>
                <c:pt idx="18">
                  <c:v>4.3480669536867094</c:v>
                </c:pt>
                <c:pt idx="19">
                  <c:v>4.1377534415565114</c:v>
                </c:pt>
                <c:pt idx="20">
                  <c:v>3.9282938348243945</c:v>
                </c:pt>
                <c:pt idx="21">
                  <c:v>3.7207781477346051</c:v>
                </c:pt>
                <c:pt idx="22">
                  <c:v>3.5162042680910583</c:v>
                </c:pt>
                <c:pt idx="23">
                  <c:v>3.3154730917565383</c:v>
                </c:pt>
                <c:pt idx="24">
                  <c:v>3.1193855738804679</c:v>
                </c:pt>
                <c:pt idx="25">
                  <c:v>2.9286415783978885</c:v>
                </c:pt>
                <c:pt idx="26">
                  <c:v>2.7438403769571136</c:v>
                </c:pt>
                <c:pt idx="27">
                  <c:v>2.5654826254329035</c:v>
                </c:pt>
                <c:pt idx="28">
                  <c:v>2.3939736304554806</c:v>
                </c:pt>
                <c:pt idx="29">
                  <c:v>2.2296277095675112</c:v>
                </c:pt>
                <c:pt idx="30">
                  <c:v>2.0726734461403495</c:v>
                </c:pt>
                <c:pt idx="31">
                  <c:v>1.923259643312242</c:v>
                </c:pt>
                <c:pt idx="32">
                  <c:v>1.7814617891265612</c:v>
                </c:pt>
                <c:pt idx="33">
                  <c:v>1.6472888568646138</c:v>
                </c:pt>
                <c:pt idx="34">
                  <c:v>1.5206902793915127</c:v>
                </c:pt>
                <c:pt idx="35">
                  <c:v>1.4015629532969112</c:v>
                </c:pt>
                <c:pt idx="36">
                  <c:v>1.2897581469032953</c:v>
                </c:pt>
                <c:pt idx="37">
                  <c:v>1.185088205100203</c:v>
                </c:pt>
                <c:pt idx="38">
                  <c:v>1.0873329628039889</c:v>
                </c:pt>
                <c:pt idx="39">
                  <c:v>0.99624579710389249</c:v>
                </c:pt>
                <c:pt idx="40">
                  <c:v>0.91155926540602883</c:v>
                </c:pt>
                <c:pt idx="41">
                  <c:v>0.83299029280100645</c:v>
                </c:pt>
                <c:pt idx="42">
                  <c:v>0.76024488622950348</c:v>
                </c:pt>
                <c:pt idx="43">
                  <c:v>0.69302236566308095</c:v>
                </c:pt>
                <c:pt idx="44">
                  <c:v>0.63101911339272532</c:v>
                </c:pt>
                <c:pt idx="45">
                  <c:v>0.57393185162842142</c:v>
                </c:pt>
                <c:pt idx="46">
                  <c:v>0.52146046601690055</c:v>
                </c:pt>
                <c:pt idx="47">
                  <c:v>0.47331039848011558</c:v>
                </c:pt>
                <c:pt idx="48">
                  <c:v>0.42919463709316452</c:v>
                </c:pt>
                <c:pt idx="49">
                  <c:v>0.38883533370650697</c:v>
                </c:pt>
                <c:pt idx="50">
                  <c:v>0.35196508183386283</c:v>
                </c:pt>
                <c:pt idx="51">
                  <c:v>0.31832788813835106</c:v>
                </c:pt>
                <c:pt idx="52">
                  <c:v>0.28767987081720664</c:v>
                </c:pt>
                <c:pt idx="53">
                  <c:v>0.2597897174644031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519216"/>
        <c:axId val="505511768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5216"/>
        <c:axId val="497527176"/>
      </c:lineChart>
      <c:catAx>
        <c:axId val="50551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1768"/>
        <c:crosses val="autoZero"/>
        <c:auto val="1"/>
        <c:lblAlgn val="ctr"/>
        <c:lblOffset val="100"/>
        <c:noMultiLvlLbl val="0"/>
      </c:catAx>
      <c:valAx>
        <c:axId val="505511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19216"/>
        <c:crosses val="autoZero"/>
        <c:crossBetween val="between"/>
      </c:valAx>
      <c:valAx>
        <c:axId val="4975271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525216"/>
        <c:crosses val="max"/>
        <c:crossBetween val="between"/>
      </c:valAx>
      <c:catAx>
        <c:axId val="49752521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975271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9136"/>
        <c:axId val="49753070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24824"/>
        <c:axId val="497529920"/>
      </c:lineChart>
      <c:catAx>
        <c:axId val="49752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97530704"/>
        <c:crosses val="autoZero"/>
        <c:auto val="1"/>
        <c:lblAlgn val="ctr"/>
        <c:lblOffset val="100"/>
        <c:noMultiLvlLbl val="0"/>
      </c:catAx>
      <c:valAx>
        <c:axId val="49753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97529136"/>
        <c:crosses val="autoZero"/>
        <c:crossBetween val="between"/>
      </c:valAx>
      <c:valAx>
        <c:axId val="4975299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97524824"/>
        <c:crosses val="max"/>
        <c:crossBetween val="between"/>
      </c:valAx>
      <c:catAx>
        <c:axId val="497524824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497529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P-v</a:t>
            </a:r>
            <a:r>
              <a:rPr lang="en-US" baseline="0"/>
              <a:t> &amp; T-v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P-v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[1]Sheet1!$D$6:$D$8</c:f>
              <c:numCache>
                <c:formatCode>General</c:formatCode>
                <c:ptCount val="3"/>
                <c:pt idx="0">
                  <c:v>5.2938062466913714E-4</c:v>
                </c:pt>
                <c:pt idx="1">
                  <c:v>4.6106321176633318E-2</c:v>
                </c:pt>
                <c:pt idx="2">
                  <c:v>0.73855243722304276</c:v>
                </c:pt>
              </c:numCache>
            </c:numRef>
          </c:cat>
          <c:val>
            <c:numRef>
              <c:f>[1]Sheet1!$B$6:$B$8</c:f>
              <c:numCache>
                <c:formatCode>General</c:formatCode>
                <c:ptCount val="3"/>
                <c:pt idx="0">
                  <c:v>0.10100000000000001</c:v>
                </c:pt>
                <c:pt idx="1">
                  <c:v>6.89</c:v>
                </c:pt>
                <c:pt idx="2">
                  <c:v>0.26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D1-490C-8FD3-7F73471B5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177231"/>
        <c:axId val="1251179151"/>
      </c:lineChart>
      <c:lineChart>
        <c:grouping val="standard"/>
        <c:varyColors val="0"/>
        <c:ser>
          <c:idx val="1"/>
          <c:order val="1"/>
          <c:tx>
            <c:v>T-v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[1]Sheet1!$D$6:$D$8</c:f>
              <c:numCache>
                <c:formatCode>General</c:formatCode>
                <c:ptCount val="3"/>
                <c:pt idx="0">
                  <c:v>5.2938062466913714E-4</c:v>
                </c:pt>
                <c:pt idx="1">
                  <c:v>4.6106321176633318E-2</c:v>
                </c:pt>
                <c:pt idx="2">
                  <c:v>0.73855243722304276</c:v>
                </c:pt>
              </c:numCache>
            </c:numRef>
          </c:cat>
          <c:val>
            <c:numRef>
              <c:f>[1]Sheet1!$A$6:$A$8</c:f>
              <c:numCache>
                <c:formatCode>General</c:formatCode>
                <c:ptCount val="3"/>
                <c:pt idx="0">
                  <c:v>25</c:v>
                </c:pt>
                <c:pt idx="1">
                  <c:v>1582</c:v>
                </c:pt>
                <c:pt idx="2">
                  <c:v>892.47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D1-490C-8FD3-7F73471B5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9741775"/>
        <c:axId val="1019743695"/>
      </c:lineChart>
      <c:catAx>
        <c:axId val="125117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Specific volume (m3/kg)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179151"/>
        <c:crosses val="autoZero"/>
        <c:auto val="1"/>
        <c:lblAlgn val="ctr"/>
        <c:lblOffset val="100"/>
        <c:tickMarkSkip val="1"/>
        <c:noMultiLvlLbl val="0"/>
      </c:catAx>
      <c:valAx>
        <c:axId val="125117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177231"/>
        <c:crosses val="autoZero"/>
        <c:crossBetween val="between"/>
      </c:valAx>
      <c:valAx>
        <c:axId val="101974369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741775"/>
        <c:crosses val="max"/>
        <c:crossBetween val="between"/>
      </c:valAx>
      <c:catAx>
        <c:axId val="10197417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197436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5608"/>
        <c:axId val="497531488"/>
      </c:scatterChart>
      <c:valAx>
        <c:axId val="49752560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31488"/>
        <c:crosses val="autoZero"/>
        <c:crossBetween val="midCat"/>
        <c:majorUnit val="100"/>
      </c:valAx>
      <c:valAx>
        <c:axId val="4975314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25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7960"/>
        <c:axId val="497531096"/>
      </c:scatterChart>
      <c:valAx>
        <c:axId val="49752796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31096"/>
        <c:crosses val="autoZero"/>
        <c:crossBetween val="midCat"/>
        <c:majorUnit val="100"/>
      </c:valAx>
      <c:valAx>
        <c:axId val="4975310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279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4432"/>
        <c:axId val="497526392"/>
      </c:scatterChart>
      <c:valAx>
        <c:axId val="4975244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26392"/>
        <c:crosses val="autoZero"/>
        <c:crossBetween val="midCat"/>
        <c:majorUnit val="100"/>
      </c:valAx>
      <c:valAx>
        <c:axId val="4975263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244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527568"/>
        <c:axId val="497528352"/>
      </c:scatterChart>
      <c:valAx>
        <c:axId val="49752756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28352"/>
        <c:crosses val="autoZero"/>
        <c:crossBetween val="midCat"/>
        <c:majorUnit val="100"/>
      </c:valAx>
      <c:valAx>
        <c:axId val="49752835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27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4528"/>
        <c:axId val="503502176"/>
      </c:scatterChart>
      <c:valAx>
        <c:axId val="503504528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502176"/>
        <c:crosses val="autoZero"/>
        <c:crossBetween val="midCat"/>
      </c:valAx>
      <c:valAx>
        <c:axId val="50350217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504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5.4094142040897131E-2</c:v>
                </c:pt>
                <c:pt idx="2">
                  <c:v>5.5272767425491642E-2</c:v>
                </c:pt>
                <c:pt idx="3">
                  <c:v>0.10333242468864831</c:v>
                </c:pt>
                <c:pt idx="4">
                  <c:v>0.15207540247645177</c:v>
                </c:pt>
                <c:pt idx="5">
                  <c:v>0.20038763391213457</c:v>
                </c:pt>
                <c:pt idx="6">
                  <c:v>0.24832874715871711</c:v>
                </c:pt>
                <c:pt idx="7">
                  <c:v>0.29595432870930383</c:v>
                </c:pt>
                <c:pt idx="8">
                  <c:v>0.34331666732297372</c:v>
                </c:pt>
                <c:pt idx="9">
                  <c:v>0.390465397197158</c:v>
                </c:pt>
                <c:pt idx="10">
                  <c:v>0.43744806395126118</c:v>
                </c:pt>
                <c:pt idx="11">
                  <c:v>0.48431063239679611</c:v>
                </c:pt>
                <c:pt idx="12">
                  <c:v>0.53109795177844277</c:v>
                </c:pt>
                <c:pt idx="13">
                  <c:v>0.57785419186931586</c:v>
                </c:pt>
                <c:pt idx="14">
                  <c:v>0.62462326178132499</c:v>
                </c:pt>
                <c:pt idx="15">
                  <c:v>0.67144922247381644</c:v>
                </c:pt>
                <c:pt idx="16">
                  <c:v>0.71837670363595008</c:v>
                </c:pt>
                <c:pt idx="17">
                  <c:v>0.76545133585503755</c:v>
                </c:pt>
                <c:pt idx="18">
                  <c:v>0.81272020978534354</c:v>
                </c:pt>
                <c:pt idx="19">
                  <c:v>0.86023237546961129</c:v>
                </c:pt>
                <c:pt idx="20">
                  <c:v>0.90803939716705873</c:v>
                </c:pt>
                <c:pt idx="21">
                  <c:v>0.95348966335315333</c:v>
                </c:pt>
                <c:pt idx="22">
                  <c:v>0.98286704196033581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1146.4876098484244</c:v>
                </c:pt>
                <c:pt idx="2">
                  <c:v>1147.5243127220451</c:v>
                </c:pt>
                <c:pt idx="3">
                  <c:v>1188.1561407747558</c:v>
                </c:pt>
                <c:pt idx="4">
                  <c:v>1226.0642099012832</c:v>
                </c:pt>
                <c:pt idx="5">
                  <c:v>1260.1141196811866</c:v>
                </c:pt>
                <c:pt idx="6">
                  <c:v>1290.212556544288</c:v>
                </c:pt>
                <c:pt idx="7">
                  <c:v>1316.279372053677</c:v>
                </c:pt>
                <c:pt idx="8">
                  <c:v>1338.2467003326315</c:v>
                </c:pt>
                <c:pt idx="9">
                  <c:v>1356.0582303780395</c:v>
                </c:pt>
                <c:pt idx="10">
                  <c:v>1369.6686176325331</c:v>
                </c:pt>
                <c:pt idx="11">
                  <c:v>1379.0430223015912</c:v>
                </c:pt>
                <c:pt idx="12">
                  <c:v>1384.15676504218</c:v>
                </c:pt>
                <c:pt idx="13">
                  <c:v>1384.9950933384864</c:v>
                </c:pt>
                <c:pt idx="14">
                  <c:v>1381.5530542563854</c:v>
                </c:pt>
                <c:pt idx="15">
                  <c:v>1373.8354714566949</c:v>
                </c:pt>
                <c:pt idx="16">
                  <c:v>1361.8570264440541</c:v>
                </c:pt>
                <c:pt idx="17">
                  <c:v>1345.6424461324063</c:v>
                </c:pt>
                <c:pt idx="18">
                  <c:v>1325.2268010127002</c:v>
                </c:pt>
                <c:pt idx="19">
                  <c:v>1300.6559206151262</c:v>
                </c:pt>
                <c:pt idx="20">
                  <c:v>1271.9869356920544</c:v>
                </c:pt>
                <c:pt idx="21">
                  <c:v>909.80427186193401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3352"/>
        <c:axId val="503501784"/>
      </c:scatterChart>
      <c:valAx>
        <c:axId val="50350335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501784"/>
        <c:crosses val="autoZero"/>
        <c:crossBetween val="midCat"/>
      </c:valAx>
      <c:valAx>
        <c:axId val="50350178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5033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5.4094142040897131E-2</c:v>
                </c:pt>
                <c:pt idx="2">
                  <c:v>5.5272767425491642E-2</c:v>
                </c:pt>
                <c:pt idx="3">
                  <c:v>0.10333242468864831</c:v>
                </c:pt>
                <c:pt idx="4">
                  <c:v>0.15207540247645177</c:v>
                </c:pt>
                <c:pt idx="5">
                  <c:v>0.20038763391213457</c:v>
                </c:pt>
                <c:pt idx="6">
                  <c:v>0.24832874715871711</c:v>
                </c:pt>
                <c:pt idx="7">
                  <c:v>0.29595432870930383</c:v>
                </c:pt>
                <c:pt idx="8">
                  <c:v>0.34331666732297372</c:v>
                </c:pt>
                <c:pt idx="9">
                  <c:v>0.390465397197158</c:v>
                </c:pt>
                <c:pt idx="10">
                  <c:v>0.43744806395126118</c:v>
                </c:pt>
                <c:pt idx="11">
                  <c:v>0.48431063239679611</c:v>
                </c:pt>
                <c:pt idx="12">
                  <c:v>0.53109795177844277</c:v>
                </c:pt>
                <c:pt idx="13">
                  <c:v>0.57785419186931586</c:v>
                </c:pt>
                <c:pt idx="14">
                  <c:v>0.62462326178132499</c:v>
                </c:pt>
                <c:pt idx="15">
                  <c:v>0.67144922247381644</c:v>
                </c:pt>
                <c:pt idx="16">
                  <c:v>0.71837670363595008</c:v>
                </c:pt>
                <c:pt idx="17">
                  <c:v>0.76545133585503755</c:v>
                </c:pt>
                <c:pt idx="18">
                  <c:v>0.81272020978534354</c:v>
                </c:pt>
                <c:pt idx="19">
                  <c:v>0.86023237546961129</c:v>
                </c:pt>
                <c:pt idx="20">
                  <c:v>0.90803939716705873</c:v>
                </c:pt>
                <c:pt idx="21">
                  <c:v>0.95348966335315333</c:v>
                </c:pt>
                <c:pt idx="22">
                  <c:v>0.98286704196033581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257.74192029324769</c:v>
                </c:pt>
                <c:pt idx="2">
                  <c:v>257.97498150309002</c:v>
                </c:pt>
                <c:pt idx="3">
                  <c:v>267.1094242108619</c:v>
                </c:pt>
                <c:pt idx="4">
                  <c:v>275.63153857769061</c:v>
                </c:pt>
                <c:pt idx="5">
                  <c:v>283.28630000476295</c:v>
                </c:pt>
                <c:pt idx="6">
                  <c:v>290.05273066505282</c:v>
                </c:pt>
                <c:pt idx="7">
                  <c:v>295.91281238561146</c:v>
                </c:pt>
                <c:pt idx="8">
                  <c:v>300.85128823628241</c:v>
                </c:pt>
                <c:pt idx="9">
                  <c:v>304.85549893845592</c:v>
                </c:pt>
                <c:pt idx="10">
                  <c:v>307.91525058057937</c:v>
                </c:pt>
                <c:pt idx="11">
                  <c:v>310.02271082720904</c:v>
                </c:pt>
                <c:pt idx="12">
                  <c:v>311.17233151436091</c:v>
                </c:pt>
                <c:pt idx="13">
                  <c:v>311.36079612843093</c:v>
                </c:pt>
                <c:pt idx="14">
                  <c:v>310.58699120012261</c:v>
                </c:pt>
                <c:pt idx="15">
                  <c:v>308.85200113679576</c:v>
                </c:pt>
                <c:pt idx="16">
                  <c:v>306.15912648802981</c:v>
                </c:pt>
                <c:pt idx="17">
                  <c:v>302.51392611222661</c:v>
                </c:pt>
                <c:pt idx="18">
                  <c:v>297.92428420770204</c:v>
                </c:pt>
                <c:pt idx="19">
                  <c:v>292.40050371276612</c:v>
                </c:pt>
                <c:pt idx="20">
                  <c:v>285.95542819388839</c:v>
                </c:pt>
                <c:pt idx="21">
                  <c:v>204.53313067351604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1392"/>
        <c:axId val="503503744"/>
      </c:scatterChart>
      <c:valAx>
        <c:axId val="503501392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503744"/>
        <c:crosses val="autoZero"/>
        <c:crossBetween val="midCat"/>
      </c:valAx>
      <c:valAx>
        <c:axId val="50350374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5013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507664"/>
        <c:axId val="503501000"/>
      </c:scatterChart>
      <c:valAx>
        <c:axId val="503507664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501000"/>
        <c:crosses val="autoZero"/>
        <c:crossBetween val="midCat"/>
        <c:majorUnit val="2"/>
      </c:valAx>
      <c:valAx>
        <c:axId val="50350100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35076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444580</xdr:colOff>
      <xdr:row>43</xdr:row>
      <xdr:rowOff>88410</xdr:rowOff>
    </xdr:from>
    <xdr:to>
      <xdr:col>8</xdr:col>
      <xdr:colOff>713189</xdr:colOff>
      <xdr:row>55</xdr:row>
      <xdr:rowOff>105294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55223" y="7109696"/>
          <a:ext cx="2976430" cy="197631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7871012" y="27527474"/>
          <a:ext cx="5484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9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20459" y="14517408"/>
          <a:ext cx="5865532" cy="3671339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794711" y="3487955"/>
          <a:ext cx="488482" cy="252262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1958340" y="3375660"/>
          <a:ext cx="495300" cy="25527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2402911" y="3244423"/>
          <a:ext cx="5678340" cy="3205122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>
    <xdr:from>
      <xdr:col>4</xdr:col>
      <xdr:colOff>225425</xdr:colOff>
      <xdr:row>78</xdr:row>
      <xdr:rowOff>73024</xdr:rowOff>
    </xdr:from>
    <xdr:to>
      <xdr:col>11</xdr:col>
      <xdr:colOff>530225</xdr:colOff>
      <xdr:row>93</xdr:row>
      <xdr:rowOff>165099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53B7F1A-E079-414A-860B-7586CBEE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6">
          <cell r="A6">
            <v>25</v>
          </cell>
          <cell r="B6">
            <v>0.10100000000000001</v>
          </cell>
          <cell r="D6">
            <v>5.2938062466913714E-4</v>
          </cell>
        </row>
        <row r="7">
          <cell r="A7">
            <v>1582</v>
          </cell>
          <cell r="B7">
            <v>6.89</v>
          </cell>
          <cell r="D7">
            <v>4.6106321176633318E-2</v>
          </cell>
        </row>
        <row r="8">
          <cell r="A8">
            <v>892.47</v>
          </cell>
          <cell r="B8">
            <v>0.26</v>
          </cell>
          <cell r="D8">
            <v>0.73855243722304276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topLeftCell="A56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" zoomScale="70" zoomScaleNormal="70" workbookViewId="0">
      <selection activeCell="I13" sqref="I13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4.7274573469876936E-2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workbookViewId="0">
      <selection activeCell="G40" sqref="G40"/>
    </sheetView>
  </sheetViews>
  <sheetFormatPr defaultRowHeight="12.75"/>
  <cols>
    <col min="1" max="1" width="10.42578125" bestFit="1" customWidth="1"/>
    <col min="2" max="3" width="12.42578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G2">
        <f>E3/B24</f>
        <v>1.1369119754368988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1.0840338167214971</v>
      </c>
      <c r="F3" s="10"/>
    </row>
    <row r="4" spans="1:7">
      <c r="A4">
        <f>Output!B25</f>
        <v>2</v>
      </c>
      <c r="B4">
        <f>Output!C25</f>
        <v>5.4094142040897131E-2</v>
      </c>
      <c r="C4">
        <f>Output!D25</f>
        <v>1146.4876098484244</v>
      </c>
      <c r="D4">
        <f>Output!E25</f>
        <v>257.74192029324769</v>
      </c>
      <c r="E4" s="10">
        <f>$E$3-$G$2*B4</f>
        <v>1.0225335388342165</v>
      </c>
      <c r="F4" s="10"/>
      <c r="G4" s="781" t="s">
        <v>1218</v>
      </c>
    </row>
    <row r="5" spans="1:7">
      <c r="A5">
        <f>Output!B26</f>
        <v>3</v>
      </c>
      <c r="B5">
        <f>Output!C26</f>
        <v>5.5272767425491642E-2</v>
      </c>
      <c r="C5">
        <f>Output!D26</f>
        <v>1147.5243127220451</v>
      </c>
      <c r="D5">
        <f>Output!E26</f>
        <v>257.97498150309002</v>
      </c>
      <c r="E5" s="10">
        <f t="shared" ref="E5:E24" si="0">$E$3-$G$2*B5</f>
        <v>1.021193545519917</v>
      </c>
      <c r="F5" s="10"/>
    </row>
    <row r="6" spans="1:7">
      <c r="A6">
        <f>Output!B27</f>
        <v>4</v>
      </c>
      <c r="B6">
        <f>Output!C27</f>
        <v>0.10333242468864831</v>
      </c>
      <c r="C6">
        <f>Output!D27</f>
        <v>1188.1561407747558</v>
      </c>
      <c r="D6">
        <f>Output!E27</f>
        <v>267.1094242108619</v>
      </c>
      <c r="E6" s="10">
        <f t="shared" si="0"/>
        <v>0.96655394564204145</v>
      </c>
      <c r="F6" s="10"/>
    </row>
    <row r="7" spans="1:7">
      <c r="A7">
        <f>Output!B28</f>
        <v>5</v>
      </c>
      <c r="B7">
        <f>Output!C28</f>
        <v>0.15207540247645177</v>
      </c>
      <c r="C7">
        <f>Output!D28</f>
        <v>1226.0642099012832</v>
      </c>
      <c r="D7">
        <f>Output!E28</f>
        <v>275.63153857769061</v>
      </c>
      <c r="E7" s="10">
        <f>$E$3-$G$2*B7</f>
        <v>0.91113747047663285</v>
      </c>
      <c r="F7" s="10"/>
      <c r="G7" s="781" t="s">
        <v>1219</v>
      </c>
    </row>
    <row r="8" spans="1:7">
      <c r="A8">
        <f>Output!B29</f>
        <v>6</v>
      </c>
      <c r="B8">
        <f>Output!C29</f>
        <v>0.20038763391213457</v>
      </c>
      <c r="C8">
        <f>Output!D29</f>
        <v>1260.1141196811866</v>
      </c>
      <c r="D8">
        <f>Output!E29</f>
        <v>283.28630000476295</v>
      </c>
      <c r="E8" s="10">
        <f t="shared" si="0"/>
        <v>0.85621071599732612</v>
      </c>
      <c r="F8" s="10"/>
    </row>
    <row r="9" spans="1:7">
      <c r="A9">
        <f>Output!B30</f>
        <v>7</v>
      </c>
      <c r="B9">
        <f>Output!C30</f>
        <v>0.24832874715871711</v>
      </c>
      <c r="C9">
        <f>Output!D30</f>
        <v>1290.212556544288</v>
      </c>
      <c r="D9">
        <f>Output!E30</f>
        <v>290.05273066505282</v>
      </c>
      <c r="E9" s="10">
        <f t="shared" si="0"/>
        <v>0.80170589023150995</v>
      </c>
      <c r="F9" s="10"/>
    </row>
    <row r="10" spans="1:7">
      <c r="A10">
        <f>Output!B31</f>
        <v>8</v>
      </c>
      <c r="B10">
        <f>Output!C31</f>
        <v>0.29595432870930383</v>
      </c>
      <c r="C10">
        <f>Output!D31</f>
        <v>1316.279372053677</v>
      </c>
      <c r="D10">
        <f>Output!E31</f>
        <v>295.91281238561146</v>
      </c>
      <c r="E10" s="10">
        <f t="shared" si="0"/>
        <v>0.74755979622950119</v>
      </c>
      <c r="F10" s="10"/>
    </row>
    <row r="11" spans="1:7">
      <c r="A11">
        <f>Output!B32</f>
        <v>9</v>
      </c>
      <c r="B11">
        <f>Output!C32</f>
        <v>0.34331666732297372</v>
      </c>
      <c r="C11">
        <f>Output!D32</f>
        <v>1338.2467003326315</v>
      </c>
      <c r="D11">
        <f>Output!E32</f>
        <v>300.85128823628241</v>
      </c>
      <c r="E11" s="10">
        <f t="shared" si="0"/>
        <v>0.69371298627492251</v>
      </c>
      <c r="F11" s="10"/>
    </row>
    <row r="12" spans="1:7">
      <c r="A12">
        <f>Output!B33</f>
        <v>10</v>
      </c>
      <c r="B12">
        <f>Output!C33</f>
        <v>0.390465397197158</v>
      </c>
      <c r="C12">
        <f>Output!D33</f>
        <v>1356.0582303780395</v>
      </c>
      <c r="D12">
        <f>Output!E33</f>
        <v>304.85549893845592</v>
      </c>
      <c r="E12" s="10">
        <f t="shared" si="0"/>
        <v>0.6401090306543229</v>
      </c>
      <c r="F12" s="10"/>
    </row>
    <row r="13" spans="1:7">
      <c r="A13">
        <f>Output!B34</f>
        <v>11</v>
      </c>
      <c r="B13">
        <f>Output!C34</f>
        <v>0.43744806395126118</v>
      </c>
      <c r="C13">
        <f>Output!D34</f>
        <v>1369.6686176325331</v>
      </c>
      <c r="D13">
        <f>Output!E34</f>
        <v>307.91525058057937</v>
      </c>
      <c r="E13" s="10">
        <f t="shared" si="0"/>
        <v>0.58669387418362196</v>
      </c>
      <c r="F13" s="10"/>
    </row>
    <row r="14" spans="1:7">
      <c r="A14">
        <f>Output!B35</f>
        <v>12</v>
      </c>
      <c r="B14">
        <f>Output!C35</f>
        <v>0.48431063239679611</v>
      </c>
      <c r="C14">
        <f>Output!D35</f>
        <v>1379.0430223015912</v>
      </c>
      <c r="D14">
        <f>Output!E35</f>
        <v>310.02271082720904</v>
      </c>
      <c r="E14" s="10">
        <f t="shared" si="0"/>
        <v>0.53341525891816188</v>
      </c>
      <c r="F14" s="10"/>
    </row>
    <row r="15" spans="1:7">
      <c r="A15">
        <f>Output!B36</f>
        <v>13</v>
      </c>
      <c r="B15">
        <f>Output!C36</f>
        <v>0.53109795177844277</v>
      </c>
      <c r="C15">
        <f>Output!D36</f>
        <v>1384.15676504218</v>
      </c>
      <c r="D15">
        <f>Output!E36</f>
        <v>311.17233151436091</v>
      </c>
      <c r="E15" s="10">
        <f t="shared" si="0"/>
        <v>0.48022219521457687</v>
      </c>
      <c r="F15" s="10"/>
    </row>
    <row r="16" spans="1:7">
      <c r="A16">
        <f>Output!B37</f>
        <v>14</v>
      </c>
      <c r="B16">
        <f>Output!C37</f>
        <v>0.57785419186931586</v>
      </c>
      <c r="C16">
        <f>Output!D37</f>
        <v>1384.9950933384864</v>
      </c>
      <c r="D16">
        <f>Output!E37</f>
        <v>311.36079612843093</v>
      </c>
      <c r="E16" s="10">
        <f t="shared" si="0"/>
        <v>0.42706446592886049</v>
      </c>
      <c r="F16" s="10"/>
    </row>
    <row r="17" spans="1:6">
      <c r="A17">
        <f>Output!B38</f>
        <v>15</v>
      </c>
      <c r="B17">
        <f>Output!C38</f>
        <v>0.62462326178132499</v>
      </c>
      <c r="C17">
        <f>Output!D38</f>
        <v>1381.5530542563854</v>
      </c>
      <c r="D17">
        <f>Output!E38</f>
        <v>310.58699120012261</v>
      </c>
      <c r="E17" s="10">
        <f t="shared" si="0"/>
        <v>0.37389215026585176</v>
      </c>
      <c r="F17" s="10"/>
    </row>
    <row r="18" spans="1:6">
      <c r="A18">
        <f>Output!B39</f>
        <v>16</v>
      </c>
      <c r="B18">
        <f>Output!C39</f>
        <v>0.67144922247381644</v>
      </c>
      <c r="C18">
        <f>Output!D39</f>
        <v>1373.8354714566949</v>
      </c>
      <c r="D18">
        <f>Output!E39</f>
        <v>308.85200113679576</v>
      </c>
      <c r="E18" s="10">
        <f t="shared" si="0"/>
        <v>0.32065515479322071</v>
      </c>
      <c r="F18" s="10"/>
    </row>
    <row r="19" spans="1:6">
      <c r="A19">
        <f>Output!B40</f>
        <v>17</v>
      </c>
      <c r="B19">
        <f>Output!C40</f>
        <v>0.71837670363595008</v>
      </c>
      <c r="C19">
        <f>Output!D40</f>
        <v>1361.8570264440541</v>
      </c>
      <c r="D19">
        <f>Output!E40</f>
        <v>306.15912648802981</v>
      </c>
      <c r="E19" s="10">
        <f t="shared" si="0"/>
        <v>0.26730273948290151</v>
      </c>
      <c r="F19" s="10"/>
    </row>
    <row r="20" spans="1:6">
      <c r="A20">
        <f>Output!B41</f>
        <v>18</v>
      </c>
      <c r="B20">
        <f>Output!C41</f>
        <v>0.76545133585503755</v>
      </c>
      <c r="C20">
        <f>Output!D41</f>
        <v>1345.6424461324063</v>
      </c>
      <c r="D20">
        <f>Output!E41</f>
        <v>302.51392611222661</v>
      </c>
      <c r="E20" s="10">
        <f t="shared" si="0"/>
        <v>0.21378302637373325</v>
      </c>
      <c r="F20" s="10"/>
    </row>
    <row r="21" spans="1:6">
      <c r="A21">
        <f>Output!B42</f>
        <v>19</v>
      </c>
      <c r="B21">
        <f>Output!C42</f>
        <v>0.81272020978534354</v>
      </c>
      <c r="C21">
        <f>Output!D42</f>
        <v>1325.2268010127002</v>
      </c>
      <c r="D21">
        <f>Output!E42</f>
        <v>297.92428420770204</v>
      </c>
      <c r="E21" s="10">
        <f t="shared" si="0"/>
        <v>0.16004247753695133</v>
      </c>
      <c r="F21" s="10"/>
    </row>
    <row r="22" spans="1:6">
      <c r="A22">
        <f>Output!B43</f>
        <v>20</v>
      </c>
      <c r="B22">
        <f>Output!C43</f>
        <v>0.86023237546961129</v>
      </c>
      <c r="C22">
        <f>Output!D43</f>
        <v>1300.6559206151262</v>
      </c>
      <c r="D22">
        <f>Output!E43</f>
        <v>292.40050371276612</v>
      </c>
      <c r="E22" s="10">
        <f t="shared" si="0"/>
        <v>0.10602532739156534</v>
      </c>
      <c r="F22" s="10"/>
    </row>
    <row r="23" spans="1:6">
      <c r="A23">
        <f>Output!B44</f>
        <v>21</v>
      </c>
      <c r="B23">
        <f>Output!C44</f>
        <v>0.90803939716705873</v>
      </c>
      <c r="C23">
        <f>Output!D44</f>
        <v>1271.9869356920544</v>
      </c>
      <c r="D23">
        <f>Output!E44</f>
        <v>285.95542819388839</v>
      </c>
      <c r="E23" s="10">
        <f t="shared" si="0"/>
        <v>5.1672951913765752E-2</v>
      </c>
      <c r="F23" s="10"/>
    </row>
    <row r="24" spans="1:6">
      <c r="A24">
        <f>Output!B45</f>
        <v>22</v>
      </c>
      <c r="B24">
        <f>Output!C45</f>
        <v>0.95348966335315333</v>
      </c>
      <c r="C24">
        <f>Output!D45</f>
        <v>909.80427186193401</v>
      </c>
      <c r="D24">
        <f>Output!E45</f>
        <v>204.53313067351604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0.98286704196033581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1265</v>
      </c>
    </row>
    <row r="29" spans="1:6">
      <c r="A29">
        <f>B3</f>
        <v>0</v>
      </c>
      <c r="B29" s="10">
        <f t="shared" ref="B29:B51" si="1">E3</f>
        <v>1.0840338167214971</v>
      </c>
      <c r="C29">
        <v>320</v>
      </c>
      <c r="D29">
        <f t="shared" ref="D29:D50" si="2">C3</f>
        <v>0</v>
      </c>
    </row>
    <row r="30" spans="1:6">
      <c r="A30">
        <f t="shared" ref="A30:A51" si="3">B4</f>
        <v>5.4094142040897131E-2</v>
      </c>
      <c r="B30" s="10">
        <f t="shared" si="1"/>
        <v>1.0225335388342165</v>
      </c>
      <c r="C30">
        <f>A30*$F$30+$C$29</f>
        <v>319.26247354999254</v>
      </c>
      <c r="D30">
        <f t="shared" si="2"/>
        <v>1146.4876098484244</v>
      </c>
      <c r="F30">
        <f>(C51-C29)/(A50)</f>
        <v>-13.634127877467154</v>
      </c>
    </row>
    <row r="31" spans="1:6">
      <c r="A31">
        <f t="shared" si="3"/>
        <v>5.5272767425491642E-2</v>
      </c>
      <c r="B31" s="10">
        <f t="shared" si="1"/>
        <v>1.021193545519917</v>
      </c>
      <c r="C31">
        <f t="shared" ref="C31:C50" si="4">A31*$F$30+$C$29</f>
        <v>319.24640402077932</v>
      </c>
      <c r="D31">
        <f t="shared" si="2"/>
        <v>1147.5243127220451</v>
      </c>
    </row>
    <row r="32" spans="1:6">
      <c r="A32">
        <f t="shared" si="3"/>
        <v>0.10333242468864831</v>
      </c>
      <c r="B32" s="10">
        <f t="shared" si="1"/>
        <v>0.96655394564204145</v>
      </c>
      <c r="C32">
        <f t="shared" si="4"/>
        <v>318.5911525079062</v>
      </c>
      <c r="D32">
        <f t="shared" si="2"/>
        <v>1188.1561407747558</v>
      </c>
    </row>
    <row r="33" spans="1:4">
      <c r="A33">
        <f t="shared" si="3"/>
        <v>0.15207540247645177</v>
      </c>
      <c r="B33" s="10">
        <f t="shared" si="1"/>
        <v>0.91113747047663285</v>
      </c>
      <c r="C33">
        <f t="shared" si="4"/>
        <v>317.9265845156188</v>
      </c>
      <c r="D33">
        <f t="shared" si="2"/>
        <v>1226.0642099012832</v>
      </c>
    </row>
    <row r="34" spans="1:4">
      <c r="A34">
        <f t="shared" si="3"/>
        <v>0.20038763391213457</v>
      </c>
      <c r="B34" s="10">
        <f t="shared" si="1"/>
        <v>0.85621071599732612</v>
      </c>
      <c r="C34">
        <f t="shared" si="4"/>
        <v>317.26788937417888</v>
      </c>
      <c r="D34">
        <f t="shared" si="2"/>
        <v>1260.1141196811866</v>
      </c>
    </row>
    <row r="35" spans="1:4">
      <c r="A35">
        <f t="shared" si="3"/>
        <v>0.24832874715871711</v>
      </c>
      <c r="B35" s="10">
        <f t="shared" si="1"/>
        <v>0.80170589023150995</v>
      </c>
      <c r="C35">
        <f t="shared" si="4"/>
        <v>316.61425410558684</v>
      </c>
      <c r="D35">
        <f t="shared" si="2"/>
        <v>1290.212556544288</v>
      </c>
    </row>
    <row r="36" spans="1:4">
      <c r="A36">
        <f t="shared" si="3"/>
        <v>0.29595432870930383</v>
      </c>
      <c r="B36" s="10">
        <f t="shared" si="1"/>
        <v>0.74755979622950119</v>
      </c>
      <c r="C36">
        <f t="shared" si="4"/>
        <v>315.96492083648741</v>
      </c>
      <c r="D36">
        <f t="shared" si="2"/>
        <v>1316.279372053677</v>
      </c>
    </row>
    <row r="37" spans="1:4">
      <c r="A37">
        <f t="shared" si="3"/>
        <v>0.34331666732297372</v>
      </c>
      <c r="B37" s="10">
        <f t="shared" si="1"/>
        <v>0.69371298627492251</v>
      </c>
      <c r="C37">
        <f t="shared" si="4"/>
        <v>315.3191766552527</v>
      </c>
      <c r="D37">
        <f t="shared" si="2"/>
        <v>1338.2467003326315</v>
      </c>
    </row>
    <row r="38" spans="1:4">
      <c r="A38">
        <f t="shared" si="3"/>
        <v>0.390465397197158</v>
      </c>
      <c r="B38" s="10">
        <f t="shared" si="1"/>
        <v>0.6401090306543229</v>
      </c>
      <c r="C38">
        <f t="shared" si="4"/>
        <v>314.67634484288794</v>
      </c>
      <c r="D38">
        <f t="shared" si="2"/>
        <v>1356.0582303780395</v>
      </c>
    </row>
    <row r="39" spans="1:4">
      <c r="A39">
        <f t="shared" si="3"/>
        <v>0.43744806395126118</v>
      </c>
      <c r="B39" s="10">
        <f t="shared" si="1"/>
        <v>0.58669387418362196</v>
      </c>
      <c r="C39">
        <f t="shared" si="4"/>
        <v>314.0357771563381</v>
      </c>
      <c r="D39">
        <f t="shared" si="2"/>
        <v>1369.6686176325331</v>
      </c>
    </row>
    <row r="40" spans="1:4">
      <c r="A40">
        <f t="shared" si="3"/>
        <v>0.48431063239679611</v>
      </c>
      <c r="B40" s="10">
        <f t="shared" si="1"/>
        <v>0.53341525891816188</v>
      </c>
      <c r="C40">
        <f t="shared" si="4"/>
        <v>313.39684690548512</v>
      </c>
      <c r="D40">
        <f t="shared" si="2"/>
        <v>1379.0430223015912</v>
      </c>
    </row>
    <row r="41" spans="1:4">
      <c r="A41">
        <f t="shared" si="3"/>
        <v>0.53109795177844277</v>
      </c>
      <c r="B41" s="10">
        <f t="shared" si="1"/>
        <v>0.48022219521457687</v>
      </c>
      <c r="C41">
        <f t="shared" si="4"/>
        <v>312.75894260999183</v>
      </c>
      <c r="D41">
        <f t="shared" si="2"/>
        <v>1384.15676504218</v>
      </c>
    </row>
    <row r="42" spans="1:4">
      <c r="A42">
        <f t="shared" si="3"/>
        <v>0.57785419186931586</v>
      </c>
      <c r="B42" s="10">
        <f t="shared" si="1"/>
        <v>0.42706446592886049</v>
      </c>
      <c r="C42">
        <f t="shared" si="4"/>
        <v>312.12146205352332</v>
      </c>
      <c r="D42">
        <f t="shared" si="2"/>
        <v>1384.9950933384864</v>
      </c>
    </row>
    <row r="43" spans="1:4">
      <c r="A43">
        <f t="shared" si="3"/>
        <v>0.62462326178132499</v>
      </c>
      <c r="B43" s="10">
        <f t="shared" si="1"/>
        <v>0.37389215026585176</v>
      </c>
      <c r="C43">
        <f t="shared" si="4"/>
        <v>311.48380657363276</v>
      </c>
      <c r="D43">
        <f t="shared" si="2"/>
        <v>1381.5530542563854</v>
      </c>
    </row>
    <row r="44" spans="1:4">
      <c r="A44">
        <f t="shared" si="3"/>
        <v>0.67144922247381644</v>
      </c>
      <c r="B44" s="10">
        <f t="shared" si="1"/>
        <v>0.32065515479322071</v>
      </c>
      <c r="C44">
        <f t="shared" si="4"/>
        <v>310.84537543756608</v>
      </c>
      <c r="D44">
        <f t="shared" si="2"/>
        <v>1373.8354714566949</v>
      </c>
    </row>
    <row r="45" spans="1:4">
      <c r="A45">
        <f t="shared" si="3"/>
        <v>0.71837670363595008</v>
      </c>
      <c r="B45" s="10">
        <f t="shared" si="1"/>
        <v>0.26730273948290151</v>
      </c>
      <c r="C45">
        <f t="shared" si="4"/>
        <v>310.20556015843414</v>
      </c>
      <c r="D45">
        <f t="shared" si="2"/>
        <v>1361.8570264440541</v>
      </c>
    </row>
    <row r="46" spans="1:4">
      <c r="A46">
        <f t="shared" si="3"/>
        <v>0.76545133585503755</v>
      </c>
      <c r="B46" s="10">
        <f t="shared" si="1"/>
        <v>0.21378302637373325</v>
      </c>
      <c r="C46">
        <f t="shared" si="4"/>
        <v>309.56373860297435</v>
      </c>
      <c r="D46">
        <f t="shared" si="2"/>
        <v>1345.6424461324063</v>
      </c>
    </row>
    <row r="47" spans="1:4">
      <c r="A47">
        <f t="shared" si="3"/>
        <v>0.81272020978534354</v>
      </c>
      <c r="B47" s="10">
        <f t="shared" si="1"/>
        <v>0.16004247753695133</v>
      </c>
      <c r="C47">
        <f t="shared" si="4"/>
        <v>308.91926873118467</v>
      </c>
      <c r="D47">
        <f t="shared" si="2"/>
        <v>1325.2268010127002</v>
      </c>
    </row>
    <row r="48" spans="1:4">
      <c r="A48">
        <f t="shared" si="3"/>
        <v>0.86023237546961129</v>
      </c>
      <c r="B48" s="10">
        <f t="shared" si="1"/>
        <v>0.10602532739156534</v>
      </c>
      <c r="C48">
        <f t="shared" si="4"/>
        <v>308.27148178850996</v>
      </c>
      <c r="D48">
        <f t="shared" si="2"/>
        <v>1300.6559206151262</v>
      </c>
    </row>
    <row r="49" spans="1:4">
      <c r="A49">
        <f t="shared" si="3"/>
        <v>0.90803939716705873</v>
      </c>
      <c r="B49" s="10">
        <f t="shared" si="1"/>
        <v>5.1672951913765752E-2</v>
      </c>
      <c r="C49">
        <f t="shared" si="4"/>
        <v>307.61967474124611</v>
      </c>
      <c r="D49">
        <f t="shared" si="2"/>
        <v>1271.9869356920544</v>
      </c>
    </row>
    <row r="50" spans="1:4">
      <c r="A50">
        <f t="shared" si="3"/>
        <v>0.95348966335315333</v>
      </c>
      <c r="B50" s="10">
        <f t="shared" si="1"/>
        <v>0</v>
      </c>
      <c r="C50">
        <f t="shared" si="4"/>
        <v>307</v>
      </c>
      <c r="D50">
        <f t="shared" si="2"/>
        <v>909.80427186193401</v>
      </c>
    </row>
    <row r="51" spans="1:4">
      <c r="A51">
        <f t="shared" si="3"/>
        <v>0.98286704196033581</v>
      </c>
      <c r="B51" s="10">
        <f t="shared" si="1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zoomScale="95" zoomScaleNormal="85" workbookViewId="0">
      <selection activeCell="Q23" sqref="Q23"/>
    </sheetView>
  </sheetViews>
  <sheetFormatPr defaultColWidth="9.140625" defaultRowHeight="12.75"/>
  <cols>
    <col min="1" max="1" width="2.85546875" style="570" customWidth="1"/>
    <col min="2" max="2" width="21.42578125" style="570" customWidth="1"/>
    <col min="3" max="3" width="15.7109375" style="580" customWidth="1"/>
    <col min="4" max="4" width="10.7109375" style="580" bestFit="1" customWidth="1"/>
    <col min="5" max="7" width="9.7109375" style="570" bestFit="1" customWidth="1"/>
    <col min="8" max="8" width="9.85546875" style="708" bestFit="1" customWidth="1"/>
    <col min="9" max="12" width="9.7109375" style="570" bestFit="1" customWidth="1"/>
    <col min="13" max="13" width="9.140625" style="570"/>
    <col min="14" max="14" width="16.7109375" style="570" customWidth="1"/>
    <col min="15" max="15" width="9.140625" style="570"/>
    <col min="16" max="20" width="9.7109375" style="570" bestFit="1" customWidth="1"/>
    <col min="21" max="16384" width="9.14062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3" t="s">
        <v>778</v>
      </c>
      <c r="D4" s="814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1.8</v>
      </c>
      <c r="D7" s="584">
        <f>C7/1000</f>
        <v>1.8E-3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0.24526732175933194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1.9296000000000001E-2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8.9999999999999992E-5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11" t="s">
        <v>778</v>
      </c>
      <c r="D19" s="812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2</v>
      </c>
      <c r="D21" s="592">
        <f>C21/1000</f>
        <v>2E-3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1.1743091560233807E-3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6.1257142857142863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4.3673373560804352E-4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0.15405070039084429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3" t="s">
        <v>778</v>
      </c>
      <c r="D34" s="814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3.8</v>
      </c>
      <c r="D35" s="587">
        <f>D21+D7</f>
        <v>3.8E-3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0.45</v>
      </c>
      <c r="D39" s="588">
        <f>C39/1000</f>
        <v>4.4999999999999999E-4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0.5</v>
      </c>
      <c r="D40" s="588">
        <f>C40/1000</f>
        <v>5.0000000000000001E-4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7.5793268098766206E-3</v>
      </c>
      <c r="D41" s="700">
        <f>(D39^2)/(2*C13*(1+C17))</f>
        <v>7.7248822605965467E-3</v>
      </c>
      <c r="E41" s="577"/>
      <c r="F41" s="577"/>
    </row>
    <row r="42" spans="2:6" s="570" customFormat="1">
      <c r="B42" s="574" t="s">
        <v>812</v>
      </c>
      <c r="C42" s="699">
        <f>(D40^2)/(2*C25*(1+C27))</f>
        <v>0.22644346431435444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7.5793268098766206E-3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3.7896634049383103E-3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0.5</v>
      </c>
      <c r="F72" s="693">
        <f>E73*$C$40</f>
        <v>1</v>
      </c>
      <c r="G72" s="693">
        <f>F73*$C$40</f>
        <v>1.5</v>
      </c>
      <c r="H72" s="681">
        <f>G73*$C$40</f>
        <v>2</v>
      </c>
      <c r="I72" s="693">
        <f>D73*$C$39+$H$72</f>
        <v>2.4500000000000002</v>
      </c>
      <c r="J72" s="693">
        <f>E73*$C$39+$H$72</f>
        <v>2.9</v>
      </c>
      <c r="K72" s="693">
        <f>F73*$C$39+$H$72</f>
        <v>3.35</v>
      </c>
      <c r="L72" s="694">
        <f>G73*$C$39+$H$72</f>
        <v>3.8</v>
      </c>
      <c r="N72" s="597">
        <f>C36</f>
        <v>5</v>
      </c>
      <c r="O72" s="598" t="s">
        <v>817</v>
      </c>
      <c r="P72" s="692">
        <v>0</v>
      </c>
      <c r="Q72" s="693">
        <f>P73*$C$39</f>
        <v>0.45</v>
      </c>
      <c r="R72" s="693">
        <f>Q73*$C$39</f>
        <v>0.9</v>
      </c>
      <c r="S72" s="693">
        <f>R73*$C$39</f>
        <v>1.35</v>
      </c>
      <c r="T72" s="694">
        <f>S73*$C$39</f>
        <v>1.8</v>
      </c>
    </row>
    <row r="73" spans="2:20" s="580" customFormat="1" ht="13.5" thickBot="1">
      <c r="B73" s="599" t="s">
        <v>816</v>
      </c>
      <c r="C73" s="600">
        <f>C46</f>
        <v>3.7896634049383103E-3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3.7896634049383103E-3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3.7896634049383103E-3</v>
      </c>
      <c r="D75" s="710">
        <f t="shared" ref="D75:D106" si="1">(1-2*FoAb-2*FoAb*BiCombAb)*D74+2*FoAb*E74+2*FoAb*BiCombAb*Tcomb</f>
        <v>316.47861751949915</v>
      </c>
      <c r="E75" s="710">
        <f t="shared" ref="E75:E106" si="2">FoAb*D74+(1-2*FoAb)*E74+FoAb*F74</f>
        <v>297.99999999999994</v>
      </c>
      <c r="F75" s="710">
        <f t="shared" ref="F75:F106" si="3">FoAb*E74+(1-2*FoAb)*F74+FoAb*G74</f>
        <v>297.99999999999994</v>
      </c>
      <c r="G75" s="710">
        <f t="shared" ref="G75:G106" si="4">FoAb*F74+(1-2*FoAb)*G74+FoAb*H74</f>
        <v>297.99999999999994</v>
      </c>
      <c r="H75" s="717">
        <f t="shared" ref="H75:H106" si="5">_FoN1*G74+(1-_FoN1-_FoN2)*H74+_FoN2*I74</f>
        <v>298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298.00000000000006</v>
      </c>
      <c r="N75" s="580">
        <v>1</v>
      </c>
      <c r="O75" s="710">
        <f>$O$73*N75</f>
        <v>3.7896634049383103E-3</v>
      </c>
      <c r="P75" s="710">
        <f t="shared" ref="P75:P106" si="10">(1-2*FoCase-2*FoCase*BiCombCase)*P74+2*FoCase*Q74+2*FoCase*BiCombCase*Tcomb</f>
        <v>310.15730386462809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298.00000000000006</v>
      </c>
    </row>
    <row r="76" spans="2:20" s="580" customFormat="1">
      <c r="B76" s="580">
        <v>2</v>
      </c>
      <c r="C76" s="710">
        <f t="shared" ref="C76:C139" si="12">$C$73*B76</f>
        <v>7.5793268098766206E-3</v>
      </c>
      <c r="D76" s="710">
        <f t="shared" si="1"/>
        <v>334.64798460070659</v>
      </c>
      <c r="E76" s="710">
        <f t="shared" si="2"/>
        <v>298.02169960974373</v>
      </c>
      <c r="F76" s="710">
        <f t="shared" si="3"/>
        <v>297.99999999999989</v>
      </c>
      <c r="G76" s="710">
        <f t="shared" si="4"/>
        <v>297.99999999999989</v>
      </c>
      <c r="H76" s="717">
        <f t="shared" si="5"/>
        <v>298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298.00000000000006</v>
      </c>
      <c r="N76" s="580">
        <v>2</v>
      </c>
      <c r="O76" s="710">
        <f t="shared" ref="O76:O139" si="13">$O$73*N76</f>
        <v>7.5793268098766206E-3</v>
      </c>
      <c r="P76" s="710">
        <f t="shared" si="10"/>
        <v>316.23595579694211</v>
      </c>
      <c r="Q76" s="710">
        <f t="shared" ref="Q76:Q107" si="14">FoCase*P75+(1-2*FoCase)*Q75+FoCase*R75</f>
        <v>300.98178935869169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298.00000000000006</v>
      </c>
    </row>
    <row r="77" spans="2:20" s="580" customFormat="1">
      <c r="B77" s="580">
        <v>3</v>
      </c>
      <c r="C77" s="710">
        <f t="shared" si="12"/>
        <v>1.136899021481493E-2</v>
      </c>
      <c r="D77" s="710">
        <f t="shared" si="1"/>
        <v>352.51332769411891</v>
      </c>
      <c r="E77" s="710">
        <f t="shared" si="2"/>
        <v>298.06468470950932</v>
      </c>
      <c r="F77" s="710">
        <f t="shared" si="3"/>
        <v>298.00002548205026</v>
      </c>
      <c r="G77" s="710">
        <f t="shared" si="4"/>
        <v>297.99999999999983</v>
      </c>
      <c r="H77" s="717">
        <f t="shared" si="5"/>
        <v>298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298.00000000000006</v>
      </c>
      <c r="N77" s="580">
        <v>3</v>
      </c>
      <c r="O77" s="710">
        <f t="shared" si="13"/>
        <v>1.136899021481493E-2</v>
      </c>
      <c r="P77" s="710">
        <f t="shared" si="10"/>
        <v>320.73795274321276</v>
      </c>
      <c r="Q77" s="710">
        <f t="shared" si="14"/>
        <v>303.99180241661566</v>
      </c>
      <c r="R77" s="710">
        <f t="shared" si="15"/>
        <v>298.73133549005678</v>
      </c>
      <c r="S77" s="710">
        <f t="shared" si="16"/>
        <v>298</v>
      </c>
      <c r="T77" s="710">
        <f t="shared" si="11"/>
        <v>298.00000000000006</v>
      </c>
    </row>
    <row r="78" spans="2:20" s="580" customFormat="1">
      <c r="B78" s="580">
        <v>4</v>
      </c>
      <c r="C78" s="710">
        <f t="shared" si="12"/>
        <v>1.5158653619753241E-2</v>
      </c>
      <c r="D78" s="710">
        <f t="shared" si="1"/>
        <v>370.07978480992705</v>
      </c>
      <c r="E78" s="710">
        <f t="shared" si="2"/>
        <v>298.1285483195764</v>
      </c>
      <c r="F78" s="710">
        <f t="shared" si="3"/>
        <v>298.00010138204925</v>
      </c>
      <c r="G78" s="710">
        <f t="shared" si="4"/>
        <v>298.00000002992363</v>
      </c>
      <c r="H78" s="717">
        <f t="shared" si="5"/>
        <v>298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298.00000000000006</v>
      </c>
      <c r="N78" s="580">
        <v>4</v>
      </c>
      <c r="O78" s="710">
        <f t="shared" si="13"/>
        <v>1.5158653619753241E-2</v>
      </c>
      <c r="P78" s="710">
        <f t="shared" si="10"/>
        <v>324.46546689870331</v>
      </c>
      <c r="Q78" s="710">
        <f t="shared" si="14"/>
        <v>306.80886522271862</v>
      </c>
      <c r="R78" s="710">
        <f t="shared" si="15"/>
        <v>299.84218342738365</v>
      </c>
      <c r="S78" s="710">
        <f t="shared" si="16"/>
        <v>298.17937269695375</v>
      </c>
      <c r="T78" s="710">
        <f t="shared" si="11"/>
        <v>298.00000000000006</v>
      </c>
    </row>
    <row r="79" spans="2:20" s="580" customFormat="1">
      <c r="B79" s="580">
        <v>5</v>
      </c>
      <c r="C79" s="710">
        <f t="shared" si="12"/>
        <v>1.894831702469155E-2</v>
      </c>
      <c r="D79" s="710">
        <f t="shared" si="1"/>
        <v>387.35240701488561</v>
      </c>
      <c r="E79" s="710">
        <f t="shared" si="2"/>
        <v>298.21289047895937</v>
      </c>
      <c r="F79" s="710">
        <f t="shared" si="3"/>
        <v>298.00025209944533</v>
      </c>
      <c r="G79" s="710">
        <f t="shared" si="4"/>
        <v>298.00000014890713</v>
      </c>
      <c r="H79" s="717">
        <f t="shared" si="5"/>
        <v>298.00000000001307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298.00000000000006</v>
      </c>
      <c r="N79" s="580">
        <v>5</v>
      </c>
      <c r="O79" s="710">
        <f t="shared" si="13"/>
        <v>1.894831702469155E-2</v>
      </c>
      <c r="P79" s="710">
        <f t="shared" si="10"/>
        <v>327.71109087580999</v>
      </c>
      <c r="Q79" s="710">
        <f t="shared" si="14"/>
        <v>309.43075324166739</v>
      </c>
      <c r="R79" s="710">
        <f t="shared" si="15"/>
        <v>301.14304967842975</v>
      </c>
      <c r="S79" s="710">
        <f t="shared" si="16"/>
        <v>298.54321157042034</v>
      </c>
      <c r="T79" s="710">
        <f t="shared" si="11"/>
        <v>298.08798852195724</v>
      </c>
    </row>
    <row r="80" spans="2:20" s="580" customFormat="1">
      <c r="B80" s="580">
        <v>6</v>
      </c>
      <c r="C80" s="710">
        <f t="shared" si="12"/>
        <v>2.2737980429629861E-2</v>
      </c>
      <c r="D80" s="710">
        <f t="shared" si="1"/>
        <v>404.33615990384635</v>
      </c>
      <c r="E80" s="710">
        <f t="shared" si="2"/>
        <v>298.317318126195</v>
      </c>
      <c r="F80" s="710">
        <f t="shared" si="3"/>
        <v>298.0005015067735</v>
      </c>
      <c r="G80" s="710">
        <f t="shared" si="4"/>
        <v>298.00000044460012</v>
      </c>
      <c r="H80" s="717">
        <f t="shared" si="5"/>
        <v>298.00000000007606</v>
      </c>
      <c r="I80" s="710">
        <f t="shared" si="6"/>
        <v>298.00000000000318</v>
      </c>
      <c r="J80" s="710">
        <f t="shared" si="7"/>
        <v>298</v>
      </c>
      <c r="K80" s="710">
        <f t="shared" si="8"/>
        <v>298</v>
      </c>
      <c r="L80" s="710">
        <f t="shared" si="9"/>
        <v>298.00000000000006</v>
      </c>
      <c r="N80" s="580">
        <v>6</v>
      </c>
      <c r="O80" s="710">
        <f t="shared" si="13"/>
        <v>2.2737980429629861E-2</v>
      </c>
      <c r="P80" s="710">
        <f t="shared" si="10"/>
        <v>330.62002976908423</v>
      </c>
      <c r="Q80" s="710">
        <f t="shared" si="14"/>
        <v>311.8816198375593</v>
      </c>
      <c r="R80" s="710">
        <f t="shared" si="15"/>
        <v>302.53809720516097</v>
      </c>
      <c r="S80" s="710">
        <f t="shared" si="16"/>
        <v>299.06921556227996</v>
      </c>
      <c r="T80" s="710">
        <f t="shared" si="11"/>
        <v>298.31128731322895</v>
      </c>
    </row>
    <row r="81" spans="2:20" s="580" customFormat="1">
      <c r="B81" s="580">
        <v>7</v>
      </c>
      <c r="C81" s="710">
        <f t="shared" si="12"/>
        <v>2.6527643834568172E-2</v>
      </c>
      <c r="D81" s="710">
        <f t="shared" si="1"/>
        <v>421.03592504638465</v>
      </c>
      <c r="E81" s="710">
        <f t="shared" si="2"/>
        <v>298.44144498214854</v>
      </c>
      <c r="F81" s="710">
        <f t="shared" si="3"/>
        <v>298.00087295902853</v>
      </c>
      <c r="G81" s="710">
        <f t="shared" si="4"/>
        <v>298.00000103247999</v>
      </c>
      <c r="H81" s="717">
        <f t="shared" si="5"/>
        <v>298.00000000025898</v>
      </c>
      <c r="I81" s="710">
        <f t="shared" si="6"/>
        <v>298.00000000002024</v>
      </c>
      <c r="J81" s="710">
        <f t="shared" si="7"/>
        <v>298.00000000000074</v>
      </c>
      <c r="K81" s="710">
        <f t="shared" si="8"/>
        <v>298</v>
      </c>
      <c r="L81" s="710">
        <f t="shared" si="9"/>
        <v>298.00000000000006</v>
      </c>
      <c r="N81" s="580">
        <v>7</v>
      </c>
      <c r="O81" s="710">
        <f t="shared" si="13"/>
        <v>2.6527643834568172E-2</v>
      </c>
      <c r="P81" s="710">
        <f t="shared" si="10"/>
        <v>333.27673418764897</v>
      </c>
      <c r="Q81" s="710">
        <f t="shared" si="14"/>
        <v>314.18587868364682</v>
      </c>
      <c r="R81" s="710">
        <f t="shared" si="15"/>
        <v>303.97895466695741</v>
      </c>
      <c r="S81" s="710">
        <f t="shared" si="16"/>
        <v>299.73412384059901</v>
      </c>
      <c r="T81" s="710">
        <f t="shared" si="11"/>
        <v>298.68306363394095</v>
      </c>
    </row>
    <row r="82" spans="2:20" s="580" customFormat="1">
      <c r="B82" s="580">
        <v>8</v>
      </c>
      <c r="C82" s="710">
        <f t="shared" si="12"/>
        <v>3.0317307239506482E-2</v>
      </c>
      <c r="D82" s="710">
        <f t="shared" si="1"/>
        <v>437.45650140894048</v>
      </c>
      <c r="E82" s="710">
        <f t="shared" si="2"/>
        <v>298.58489143480523</v>
      </c>
      <c r="F82" s="710">
        <f t="shared" si="3"/>
        <v>298.00138930287778</v>
      </c>
      <c r="G82" s="710">
        <f t="shared" si="4"/>
        <v>298.00000205517921</v>
      </c>
      <c r="H82" s="717">
        <f t="shared" si="5"/>
        <v>298.00000000067297</v>
      </c>
      <c r="I82" s="710">
        <f t="shared" si="6"/>
        <v>298.00000000007401</v>
      </c>
      <c r="J82" s="710">
        <f t="shared" si="7"/>
        <v>298.00000000000534</v>
      </c>
      <c r="K82" s="710">
        <f t="shared" si="8"/>
        <v>298.00000000000017</v>
      </c>
      <c r="L82" s="710">
        <f t="shared" si="9"/>
        <v>298.00000000000006</v>
      </c>
      <c r="N82" s="580">
        <v>8</v>
      </c>
      <c r="O82" s="710">
        <f t="shared" si="13"/>
        <v>3.0317307239506482E-2</v>
      </c>
      <c r="P82" s="710">
        <f t="shared" si="10"/>
        <v>335.73540518857158</v>
      </c>
      <c r="Q82" s="710">
        <f t="shared" si="14"/>
        <v>316.36481676623339</v>
      </c>
      <c r="R82" s="710">
        <f t="shared" ref="R82:R145" si="17">FoCase*Q81+(1-2*FoCase)*R81+FoCase*S81</f>
        <v>305.44126129582946</v>
      </c>
      <c r="S82" s="710">
        <f t="shared" ref="S82:S145" si="18">FoCase*R81+(1-2*FoCase)*S81+FoCase*T81</f>
        <v>300.51745140680652</v>
      </c>
      <c r="T82" s="710">
        <f t="shared" si="11"/>
        <v>299.19861492175681</v>
      </c>
    </row>
    <row r="83" spans="2:20" s="580" customFormat="1">
      <c r="B83" s="580">
        <v>9</v>
      </c>
      <c r="C83" s="710">
        <f t="shared" si="12"/>
        <v>3.410697064444479E-2</v>
      </c>
      <c r="D83" s="710">
        <f t="shared" si="1"/>
        <v>453.60260675288856</v>
      </c>
      <c r="E83" s="710">
        <f t="shared" si="2"/>
        <v>298.74728442601349</v>
      </c>
      <c r="F83" s="710">
        <f t="shared" si="3"/>
        <v>298.00207288571619</v>
      </c>
      <c r="G83" s="710">
        <f t="shared" si="4"/>
        <v>298.00000368182418</v>
      </c>
      <c r="H83" s="717">
        <f t="shared" si="5"/>
        <v>298.00000000147793</v>
      </c>
      <c r="I83" s="710">
        <f t="shared" si="6"/>
        <v>298.00000000020407</v>
      </c>
      <c r="J83" s="710">
        <f t="shared" si="7"/>
        <v>298.00000000002092</v>
      </c>
      <c r="K83" s="710">
        <f t="shared" si="8"/>
        <v>298.00000000000136</v>
      </c>
      <c r="L83" s="710">
        <f t="shared" si="9"/>
        <v>298.00000000000017</v>
      </c>
      <c r="N83" s="580">
        <v>9</v>
      </c>
      <c r="O83" s="710">
        <f t="shared" si="13"/>
        <v>3.410697064444479E-2</v>
      </c>
      <c r="P83" s="710">
        <f t="shared" si="10"/>
        <v>338.03358530462378</v>
      </c>
      <c r="Q83" s="710">
        <f t="shared" si="14"/>
        <v>318.43659791516711</v>
      </c>
      <c r="R83" s="710">
        <f t="shared" si="17"/>
        <v>306.91280282581215</v>
      </c>
      <c r="S83" s="710">
        <f t="shared" si="18"/>
        <v>301.40163357861263</v>
      </c>
      <c r="T83" s="710">
        <f t="shared" si="11"/>
        <v>299.84549699021721</v>
      </c>
    </row>
    <row r="84" spans="2:20" s="580" customFormat="1">
      <c r="B84" s="580">
        <v>10</v>
      </c>
      <c r="C84" s="710">
        <f t="shared" si="12"/>
        <v>3.78966340493831E-2</v>
      </c>
      <c r="D84" s="710">
        <f t="shared" si="1"/>
        <v>469.47887900894523</v>
      </c>
      <c r="E84" s="710">
        <f t="shared" si="2"/>
        <v>298.92825734014593</v>
      </c>
      <c r="F84" s="710">
        <f t="shared" si="3"/>
        <v>298.00294556456606</v>
      </c>
      <c r="G84" s="710">
        <f t="shared" si="4"/>
        <v>298.00000610738738</v>
      </c>
      <c r="H84" s="717">
        <f t="shared" si="5"/>
        <v>298.00000000288901</v>
      </c>
      <c r="I84" s="710">
        <f t="shared" si="6"/>
        <v>298.00000000047157</v>
      </c>
      <c r="J84" s="710">
        <f t="shared" si="7"/>
        <v>298.00000000006105</v>
      </c>
      <c r="K84" s="710">
        <f t="shared" si="8"/>
        <v>298.00000000000585</v>
      </c>
      <c r="L84" s="710">
        <f t="shared" si="9"/>
        <v>298.0000000000008</v>
      </c>
      <c r="N84" s="580">
        <v>10</v>
      </c>
      <c r="O84" s="710">
        <f t="shared" si="13"/>
        <v>3.78966340493831E-2</v>
      </c>
      <c r="P84" s="710">
        <f t="shared" si="10"/>
        <v>340.19895578999075</v>
      </c>
      <c r="Q84" s="710">
        <f t="shared" si="14"/>
        <v>320.4166881686611</v>
      </c>
      <c r="R84" s="710">
        <f t="shared" si="17"/>
        <v>308.38750346285855</v>
      </c>
      <c r="S84" s="710">
        <f t="shared" si="18"/>
        <v>302.37167384630817</v>
      </c>
      <c r="T84" s="710">
        <f t="shared" si="11"/>
        <v>300.60875442165337</v>
      </c>
    </row>
    <row r="85" spans="2:20" s="580" customFormat="1">
      <c r="B85" s="580">
        <v>11</v>
      </c>
      <c r="C85" s="710">
        <f t="shared" si="12"/>
        <v>4.1686297454321411E-2</v>
      </c>
      <c r="D85" s="710">
        <f t="shared" si="1"/>
        <v>485.08987762831191</v>
      </c>
      <c r="E85" s="710">
        <f t="shared" si="2"/>
        <v>299.12744989464687</v>
      </c>
      <c r="F85" s="710">
        <f t="shared" si="3"/>
        <v>298.00402871482481</v>
      </c>
      <c r="G85" s="710">
        <f t="shared" si="4"/>
        <v>298.0000095520503</v>
      </c>
      <c r="H85" s="717">
        <f t="shared" si="5"/>
        <v>298.00000000518264</v>
      </c>
      <c r="I85" s="710">
        <f t="shared" si="6"/>
        <v>298.00000000096378</v>
      </c>
      <c r="J85" s="710">
        <f t="shared" si="7"/>
        <v>298.00000000014813</v>
      </c>
      <c r="K85" s="710">
        <f t="shared" si="8"/>
        <v>298.00000000001813</v>
      </c>
      <c r="L85" s="710">
        <f t="shared" si="9"/>
        <v>298.0000000000033</v>
      </c>
      <c r="N85" s="580">
        <v>11</v>
      </c>
      <c r="O85" s="710">
        <f t="shared" si="13"/>
        <v>4.1686297454321411E-2</v>
      </c>
      <c r="P85" s="710">
        <f t="shared" si="10"/>
        <v>342.25294389930673</v>
      </c>
      <c r="Q85" s="710">
        <f t="shared" si="14"/>
        <v>322.31826605073047</v>
      </c>
      <c r="R85" s="710">
        <f t="shared" si="17"/>
        <v>309.86238296038727</v>
      </c>
      <c r="S85" s="710">
        <f t="shared" si="18"/>
        <v>303.41477373875733</v>
      </c>
      <c r="T85" s="710">
        <f t="shared" si="11"/>
        <v>301.47341230158071</v>
      </c>
    </row>
    <row r="86" spans="2:20" s="580" customFormat="1">
      <c r="B86" s="580">
        <v>12</v>
      </c>
      <c r="C86" s="710">
        <f t="shared" si="12"/>
        <v>4.5475960859259722E-2</v>
      </c>
      <c r="D86" s="710">
        <f t="shared" si="1"/>
        <v>500.44008491094945</v>
      </c>
      <c r="E86" s="710">
        <f t="shared" si="2"/>
        <v>299.34450803243328</v>
      </c>
      <c r="F86" s="710">
        <f t="shared" si="3"/>
        <v>298.00534323886268</v>
      </c>
      <c r="G86" s="710">
        <f t="shared" si="4"/>
        <v>298.00001426057901</v>
      </c>
      <c r="H86" s="717">
        <f t="shared" si="5"/>
        <v>298.00000000870216</v>
      </c>
      <c r="I86" s="710">
        <f t="shared" si="6"/>
        <v>298.00000000179847</v>
      </c>
      <c r="J86" s="710">
        <f t="shared" si="7"/>
        <v>298.00000000031628</v>
      </c>
      <c r="K86" s="710">
        <f t="shared" si="8"/>
        <v>298.00000000004638</v>
      </c>
      <c r="L86" s="710">
        <f t="shared" si="9"/>
        <v>298.00000000001063</v>
      </c>
      <c r="N86" s="580">
        <v>12</v>
      </c>
      <c r="O86" s="710">
        <f t="shared" si="13"/>
        <v>4.5475960859259722E-2</v>
      </c>
      <c r="P86" s="710">
        <f t="shared" si="10"/>
        <v>344.21272778246856</v>
      </c>
      <c r="Q86" s="710">
        <f t="shared" si="14"/>
        <v>324.15257001107</v>
      </c>
      <c r="R86" s="710">
        <f t="shared" si="17"/>
        <v>311.33601620056311</v>
      </c>
      <c r="S86" s="710">
        <f t="shared" si="18"/>
        <v>304.52000906403413</v>
      </c>
      <c r="T86" s="710">
        <f t="shared" si="11"/>
        <v>302.42556399749122</v>
      </c>
    </row>
    <row r="87" spans="2:20" s="580" customFormat="1">
      <c r="B87" s="580">
        <v>13</v>
      </c>
      <c r="C87" s="710">
        <f t="shared" si="12"/>
        <v>4.9265624264198032E-2</v>
      </c>
      <c r="D87" s="710">
        <f t="shared" si="1"/>
        <v>515.5339073113704</v>
      </c>
      <c r="E87" s="710">
        <f t="shared" si="2"/>
        <v>299.57908381611901</v>
      </c>
      <c r="F87" s="710">
        <f t="shared" si="3"/>
        <v>298.00690957447318</v>
      </c>
      <c r="G87" s="710">
        <f t="shared" si="4"/>
        <v>298.00002050171088</v>
      </c>
      <c r="H87" s="717">
        <f t="shared" si="5"/>
        <v>298.00000001386292</v>
      </c>
      <c r="I87" s="710">
        <f t="shared" si="6"/>
        <v>298.00000000312821</v>
      </c>
      <c r="J87" s="710">
        <f t="shared" si="7"/>
        <v>298.00000000061357</v>
      </c>
      <c r="K87" s="710">
        <f t="shared" si="8"/>
        <v>298.0000000001038</v>
      </c>
      <c r="L87" s="710">
        <f t="shared" si="9"/>
        <v>298.00000000002819</v>
      </c>
      <c r="N87" s="580">
        <v>13</v>
      </c>
      <c r="O87" s="710">
        <f t="shared" si="13"/>
        <v>4.9265624264198032E-2</v>
      </c>
      <c r="P87" s="710">
        <f t="shared" si="10"/>
        <v>346.09240936333947</v>
      </c>
      <c r="Q87" s="710">
        <f t="shared" si="14"/>
        <v>325.92918935444317</v>
      </c>
      <c r="R87" s="710">
        <f t="shared" si="17"/>
        <v>312.8077542123815</v>
      </c>
      <c r="S87" s="710">
        <f t="shared" si="18"/>
        <v>305.67805394746006</v>
      </c>
      <c r="T87" s="710">
        <f t="shared" si="11"/>
        <v>303.45276648125611</v>
      </c>
    </row>
    <row r="88" spans="2:20" s="580" customFormat="1">
      <c r="B88" s="580">
        <v>14</v>
      </c>
      <c r="C88" s="710">
        <f t="shared" si="12"/>
        <v>5.3055287669136343E-2</v>
      </c>
      <c r="D88" s="710">
        <f t="shared" si="1"/>
        <v>530.37567672233001</v>
      </c>
      <c r="E88" s="710">
        <f t="shared" si="2"/>
        <v>299.83083532403003</v>
      </c>
      <c r="F88" s="710">
        <f t="shared" si="3"/>
        <v>298.00874770317876</v>
      </c>
      <c r="G88" s="710">
        <f t="shared" si="4"/>
        <v>298.00002856755304</v>
      </c>
      <c r="H88" s="717">
        <f t="shared" si="5"/>
        <v>298.00000002115695</v>
      </c>
      <c r="I88" s="710">
        <f t="shared" si="6"/>
        <v>298.00000000514427</v>
      </c>
      <c r="J88" s="710">
        <f t="shared" si="7"/>
        <v>298.00000000110526</v>
      </c>
      <c r="K88" s="710">
        <f t="shared" si="8"/>
        <v>298.00000000021032</v>
      </c>
      <c r="L88" s="710">
        <f t="shared" si="9"/>
        <v>298.00000000006531</v>
      </c>
      <c r="N88" s="580">
        <v>14</v>
      </c>
      <c r="O88" s="710">
        <f t="shared" si="13"/>
        <v>5.3055287669136343E-2</v>
      </c>
      <c r="P88" s="710">
        <f t="shared" si="10"/>
        <v>347.90374349004492</v>
      </c>
      <c r="Q88" s="710">
        <f t="shared" si="14"/>
        <v>327.65630906913708</v>
      </c>
      <c r="R88" s="710">
        <f t="shared" si="17"/>
        <v>314.27733097838967</v>
      </c>
      <c r="S88" s="710">
        <f t="shared" si="18"/>
        <v>306.8809461394037</v>
      </c>
      <c r="T88" s="710">
        <f t="shared" si="11"/>
        <v>304.54410634583945</v>
      </c>
    </row>
    <row r="89" spans="2:20" s="580" customFormat="1">
      <c r="B89" s="580">
        <v>15</v>
      </c>
      <c r="C89" s="710">
        <f t="shared" si="12"/>
        <v>5.6844951074074654E-2</v>
      </c>
      <c r="D89" s="710">
        <f t="shared" si="1"/>
        <v>544.96965173678871</v>
      </c>
      <c r="E89" s="710">
        <f t="shared" si="2"/>
        <v>300.09942654798175</v>
      </c>
      <c r="F89" s="710">
        <f t="shared" si="3"/>
        <v>298.01087715839418</v>
      </c>
      <c r="G89" s="710">
        <f t="shared" si="4"/>
        <v>298.00003877299156</v>
      </c>
      <c r="H89" s="717">
        <f t="shared" si="5"/>
        <v>298.00000003115736</v>
      </c>
      <c r="I89" s="710">
        <f t="shared" si="6"/>
        <v>298.00000000808097</v>
      </c>
      <c r="J89" s="710">
        <f t="shared" si="7"/>
        <v>298.00000000187634</v>
      </c>
      <c r="K89" s="710">
        <f t="shared" si="8"/>
        <v>298.00000000039427</v>
      </c>
      <c r="L89" s="710">
        <f t="shared" si="9"/>
        <v>298.00000000013648</v>
      </c>
      <c r="N89" s="580">
        <v>15</v>
      </c>
      <c r="O89" s="710">
        <f t="shared" si="13"/>
        <v>5.6844951074074654E-2</v>
      </c>
      <c r="P89" s="710">
        <f t="shared" si="10"/>
        <v>349.65662260695905</v>
      </c>
      <c r="Q89" s="710">
        <f t="shared" si="14"/>
        <v>329.34091695785645</v>
      </c>
      <c r="R89" s="710">
        <f t="shared" si="17"/>
        <v>315.74466560242467</v>
      </c>
      <c r="S89" s="710">
        <f t="shared" si="18"/>
        <v>308.12188720201493</v>
      </c>
      <c r="T89" s="710">
        <f t="shared" si="11"/>
        <v>305.69011831095713</v>
      </c>
    </row>
    <row r="90" spans="2:20" s="580" customFormat="1">
      <c r="B90" s="580">
        <v>16</v>
      </c>
      <c r="C90" s="710">
        <f t="shared" si="12"/>
        <v>6.0634614479012965E-2</v>
      </c>
      <c r="D90" s="710">
        <f t="shared" si="1"/>
        <v>559.32001888851585</v>
      </c>
      <c r="E90" s="710">
        <f t="shared" si="2"/>
        <v>300.38452729278742</v>
      </c>
      <c r="F90" s="710">
        <f t="shared" si="3"/>
        <v>298.01331703344999</v>
      </c>
      <c r="G90" s="710">
        <f t="shared" si="4"/>
        <v>298.00005145511182</v>
      </c>
      <c r="H90" s="717">
        <f t="shared" si="5"/>
        <v>298.00000004452227</v>
      </c>
      <c r="I90" s="710">
        <f t="shared" si="6"/>
        <v>298.00000001221906</v>
      </c>
      <c r="J90" s="710">
        <f t="shared" si="7"/>
        <v>298.00000000303464</v>
      </c>
      <c r="K90" s="710">
        <f t="shared" si="8"/>
        <v>298.00000000069451</v>
      </c>
      <c r="L90" s="710">
        <f t="shared" si="9"/>
        <v>298.00000000026296</v>
      </c>
      <c r="N90" s="580">
        <v>16</v>
      </c>
      <c r="O90" s="710">
        <f t="shared" si="13"/>
        <v>6.0634614479012965E-2</v>
      </c>
      <c r="P90" s="710">
        <f t="shared" si="10"/>
        <v>351.3594206955778</v>
      </c>
      <c r="Q90" s="710">
        <f t="shared" si="14"/>
        <v>330.98897951614936</v>
      </c>
      <c r="R90" s="710">
        <f t="shared" si="17"/>
        <v>317.20976331570472</v>
      </c>
      <c r="S90" s="710">
        <f t="shared" si="18"/>
        <v>309.3950722016009</v>
      </c>
      <c r="T90" s="710">
        <f t="shared" si="11"/>
        <v>306.88264569280199</v>
      </c>
    </row>
    <row r="91" spans="2:20" s="580" customFormat="1">
      <c r="B91" s="580">
        <v>17</v>
      </c>
      <c r="C91" s="710">
        <f t="shared" si="12"/>
        <v>6.4424277883951275E-2</v>
      </c>
      <c r="D91" s="710">
        <f t="shared" si="1"/>
        <v>573.43089387169482</v>
      </c>
      <c r="E91" s="710">
        <f t="shared" si="2"/>
        <v>300.68581307746928</v>
      </c>
      <c r="F91" s="710">
        <f t="shared" si="3"/>
        <v>298.01608598947826</v>
      </c>
      <c r="G91" s="710">
        <f t="shared" si="4"/>
        <v>298.00006697262995</v>
      </c>
      <c r="H91" s="717">
        <f t="shared" si="5"/>
        <v>298.00000006199866</v>
      </c>
      <c r="I91" s="710">
        <f t="shared" si="6"/>
        <v>298.00000001788936</v>
      </c>
      <c r="J91" s="710">
        <f t="shared" si="7"/>
        <v>298.00000000471334</v>
      </c>
      <c r="K91" s="710">
        <f t="shared" si="8"/>
        <v>298.00000000116256</v>
      </c>
      <c r="L91" s="710">
        <f t="shared" si="9"/>
        <v>298.0000000004747</v>
      </c>
      <c r="N91" s="580">
        <v>17</v>
      </c>
      <c r="O91" s="710">
        <f t="shared" si="13"/>
        <v>6.4424277883951275E-2</v>
      </c>
      <c r="P91" s="710">
        <f t="shared" si="10"/>
        <v>353.01925151941583</v>
      </c>
      <c r="Q91" s="710">
        <f t="shared" si="14"/>
        <v>332.60559161385788</v>
      </c>
      <c r="R91" s="710">
        <f t="shared" si="17"/>
        <v>318.67266640919786</v>
      </c>
      <c r="S91" s="710">
        <f t="shared" si="18"/>
        <v>310.69554444060327</v>
      </c>
      <c r="T91" s="710">
        <f t="shared" si="11"/>
        <v>308.11468578257308</v>
      </c>
    </row>
    <row r="92" spans="2:20" s="580" customFormat="1">
      <c r="B92" s="580">
        <v>18</v>
      </c>
      <c r="C92" s="710">
        <f t="shared" si="12"/>
        <v>6.8213941288889579E-2</v>
      </c>
      <c r="D92" s="710">
        <f t="shared" si="1"/>
        <v>587.30632273988499</v>
      </c>
      <c r="E92" s="710">
        <f t="shared" si="2"/>
        <v>301.00296503814275</v>
      </c>
      <c r="F92" s="710">
        <f t="shared" si="3"/>
        <v>298.01920226316361</v>
      </c>
      <c r="G92" s="710">
        <f t="shared" si="4"/>
        <v>298.00008570533436</v>
      </c>
      <c r="H92" s="717">
        <f t="shared" si="5"/>
        <v>298.00000008442572</v>
      </c>
      <c r="I92" s="710">
        <f t="shared" si="6"/>
        <v>298.00000002547631</v>
      </c>
      <c r="J92" s="710">
        <f t="shared" si="7"/>
        <v>298.00000000707411</v>
      </c>
      <c r="K92" s="710">
        <f t="shared" si="8"/>
        <v>298.00000000186469</v>
      </c>
      <c r="L92" s="710">
        <f t="shared" si="9"/>
        <v>298.00000000081212</v>
      </c>
      <c r="N92" s="580">
        <v>18</v>
      </c>
      <c r="O92" s="710">
        <f t="shared" si="13"/>
        <v>6.8213941288889579E-2</v>
      </c>
      <c r="P92" s="710">
        <f t="shared" si="10"/>
        <v>354.64217117039226</v>
      </c>
      <c r="Q92" s="710">
        <f t="shared" si="14"/>
        <v>334.19510405697986</v>
      </c>
      <c r="R92" s="710">
        <f t="shared" si="17"/>
        <v>320.13343031783313</v>
      </c>
      <c r="S92" s="710">
        <f t="shared" si="18"/>
        <v>312.01907149029353</v>
      </c>
      <c r="T92" s="710">
        <f t="shared" si="11"/>
        <v>309.38023982002136</v>
      </c>
    </row>
    <row r="93" spans="2:20" s="580" customFormat="1">
      <c r="B93" s="580">
        <v>19</v>
      </c>
      <c r="C93" s="710">
        <f t="shared" si="12"/>
        <v>7.2003604693827897E-2</v>
      </c>
      <c r="D93" s="710">
        <f t="shared" si="1"/>
        <v>600.95028308469091</v>
      </c>
      <c r="E93" s="710">
        <f t="shared" si="2"/>
        <v>301.33566983254605</v>
      </c>
      <c r="F93" s="710">
        <f t="shared" si="3"/>
        <v>298.02268367436074</v>
      </c>
      <c r="G93" s="710">
        <f t="shared" si="4"/>
        <v>298.00010805353782</v>
      </c>
      <c r="H93" s="717">
        <f t="shared" si="5"/>
        <v>298.00000011273801</v>
      </c>
      <c r="I93" s="710">
        <f t="shared" si="6"/>
        <v>298.00000003542118</v>
      </c>
      <c r="J93" s="710">
        <f t="shared" si="7"/>
        <v>298.0000000103098</v>
      </c>
      <c r="K93" s="710">
        <f t="shared" si="8"/>
        <v>298.00000000288424</v>
      </c>
      <c r="L93" s="710">
        <f t="shared" si="9"/>
        <v>298.00000000132843</v>
      </c>
      <c r="N93" s="580">
        <v>19</v>
      </c>
      <c r="O93" s="710">
        <f t="shared" si="13"/>
        <v>7.2003604693827897E-2</v>
      </c>
      <c r="P93" s="710">
        <f t="shared" si="10"/>
        <v>356.23334191553579</v>
      </c>
      <c r="Q93" s="710">
        <f t="shared" si="14"/>
        <v>335.76123238826574</v>
      </c>
      <c r="R93" s="710">
        <f t="shared" si="17"/>
        <v>321.59211231786236</v>
      </c>
      <c r="S93" s="710">
        <f t="shared" si="18"/>
        <v>313.36203937137697</v>
      </c>
      <c r="T93" s="710">
        <f t="shared" si="11"/>
        <v>310.67417575653457</v>
      </c>
    </row>
    <row r="94" spans="2:20">
      <c r="B94" s="580">
        <v>20</v>
      </c>
      <c r="C94" s="710">
        <f t="shared" si="12"/>
        <v>7.5793268098766201E-2</v>
      </c>
      <c r="D94" s="710">
        <f t="shared" si="1"/>
        <v>614.36668519448108</v>
      </c>
      <c r="E94" s="710">
        <f t="shared" si="2"/>
        <v>301.68361954618712</v>
      </c>
      <c r="F94" s="710">
        <f t="shared" si="3"/>
        <v>298.0265476335818</v>
      </c>
      <c r="G94" s="710">
        <f t="shared" si="4"/>
        <v>298.00013443754017</v>
      </c>
      <c r="H94" s="717">
        <f t="shared" si="5"/>
        <v>298.00000014796865</v>
      </c>
      <c r="I94" s="710">
        <f t="shared" si="6"/>
        <v>298.0000000482255</v>
      </c>
      <c r="J94" s="710">
        <f t="shared" si="7"/>
        <v>298.00000001464758</v>
      </c>
      <c r="K94" s="710">
        <f t="shared" si="8"/>
        <v>298.00000000432391</v>
      </c>
      <c r="L94" s="710">
        <f t="shared" si="9"/>
        <v>298.00000000209155</v>
      </c>
      <c r="N94" s="580">
        <v>20</v>
      </c>
      <c r="O94" s="710">
        <f t="shared" si="13"/>
        <v>7.5793268098766201E-2</v>
      </c>
      <c r="P94" s="710">
        <f t="shared" si="10"/>
        <v>357.79716749079932</v>
      </c>
      <c r="Q94" s="710">
        <f t="shared" si="14"/>
        <v>337.30714973142869</v>
      </c>
      <c r="R94" s="710">
        <f t="shared" si="17"/>
        <v>323.04876649974818</v>
      </c>
      <c r="S94" s="710">
        <f t="shared" si="18"/>
        <v>314.72136221077858</v>
      </c>
      <c r="T94" s="710">
        <f t="shared" si="11"/>
        <v>311.99210643566232</v>
      </c>
    </row>
    <row r="95" spans="2:20">
      <c r="B95" s="580">
        <v>21</v>
      </c>
      <c r="C95" s="710">
        <f t="shared" si="12"/>
        <v>7.9582931503704518E-2</v>
      </c>
      <c r="D95" s="710">
        <f t="shared" si="1"/>
        <v>627.55937319349459</v>
      </c>
      <c r="E95" s="710">
        <f t="shared" si="2"/>
        <v>302.04651160008018</v>
      </c>
      <c r="F95" s="710">
        <f t="shared" si="3"/>
        <v>298.03081114935509</v>
      </c>
      <c r="G95" s="710">
        <f t="shared" si="4"/>
        <v>298.00016529710064</v>
      </c>
      <c r="H95" s="717">
        <f t="shared" si="5"/>
        <v>298.0000001912519</v>
      </c>
      <c r="I95" s="710">
        <f t="shared" si="6"/>
        <v>298.00000006445367</v>
      </c>
      <c r="J95" s="710">
        <f t="shared" si="7"/>
        <v>298.00000002035108</v>
      </c>
      <c r="K95" s="710">
        <f t="shared" si="8"/>
        <v>298.00000000630843</v>
      </c>
      <c r="L95" s="710">
        <f t="shared" si="9"/>
        <v>298.00000000318653</v>
      </c>
      <c r="N95" s="580">
        <v>21</v>
      </c>
      <c r="O95" s="710">
        <f t="shared" si="13"/>
        <v>7.9582931503704518E-2</v>
      </c>
      <c r="P95" s="710">
        <f t="shared" si="10"/>
        <v>359.33740629126885</v>
      </c>
      <c r="Q95" s="710">
        <f t="shared" si="14"/>
        <v>338.8355660422182</v>
      </c>
      <c r="R95" s="710">
        <f t="shared" si="17"/>
        <v>324.50344182043784</v>
      </c>
      <c r="S95" s="710">
        <f t="shared" si="18"/>
        <v>316.0944051035824</v>
      </c>
      <c r="T95" s="710">
        <f t="shared" si="11"/>
        <v>313.33028321921546</v>
      </c>
    </row>
    <row r="96" spans="2:20">
      <c r="B96" s="580">
        <v>22</v>
      </c>
      <c r="C96" s="710">
        <f t="shared" si="12"/>
        <v>8.3372594908642822E-2</v>
      </c>
      <c r="D96" s="710">
        <f t="shared" si="1"/>
        <v>640.53212616166752</v>
      </c>
      <c r="E96" s="710">
        <f t="shared" si="2"/>
        <v>302.42404866004551</v>
      </c>
      <c r="F96" s="710">
        <f t="shared" si="3"/>
        <v>298.03549083545732</v>
      </c>
      <c r="G96" s="710">
        <f t="shared" si="4"/>
        <v>298.0002010909202</v>
      </c>
      <c r="H96" s="717">
        <f t="shared" si="5"/>
        <v>298.00000024382581</v>
      </c>
      <c r="I96" s="710">
        <f t="shared" si="6"/>
        <v>298.00000008473614</v>
      </c>
      <c r="J96" s="710">
        <f t="shared" si="7"/>
        <v>298.00000002772379</v>
      </c>
      <c r="K96" s="710">
        <f t="shared" si="8"/>
        <v>298.00000000898694</v>
      </c>
      <c r="L96" s="710">
        <f t="shared" si="9"/>
        <v>298.00000000471783</v>
      </c>
      <c r="N96" s="580">
        <v>22</v>
      </c>
      <c r="O96" s="710">
        <f t="shared" si="13"/>
        <v>8.3372594908642822E-2</v>
      </c>
      <c r="P96" s="710">
        <f t="shared" si="10"/>
        <v>360.85726684166491</v>
      </c>
      <c r="Q96" s="710">
        <f t="shared" si="14"/>
        <v>340.34879576824238</v>
      </c>
      <c r="R96" s="710">
        <f t="shared" si="17"/>
        <v>325.95618162931692</v>
      </c>
      <c r="S96" s="710">
        <f t="shared" si="18"/>
        <v>317.47891824610639</v>
      </c>
      <c r="T96" s="710">
        <f t="shared" si="11"/>
        <v>314.68550395925428</v>
      </c>
    </row>
    <row r="97" spans="2:20">
      <c r="B97" s="580">
        <v>23</v>
      </c>
      <c r="C97" s="710">
        <f t="shared" si="12"/>
        <v>8.716225831358114E-2</v>
      </c>
      <c r="D97" s="710">
        <f t="shared" si="1"/>
        <v>653.28865923550518</v>
      </c>
      <c r="E97" s="710">
        <f t="shared" si="2"/>
        <v>302.81593854754595</v>
      </c>
      <c r="F97" s="710">
        <f t="shared" si="3"/>
        <v>298.04060291802233</v>
      </c>
      <c r="G97" s="710">
        <f t="shared" si="4"/>
        <v>298.00024229613376</v>
      </c>
      <c r="H97" s="717">
        <f t="shared" si="5"/>
        <v>298.00000030703461</v>
      </c>
      <c r="I97" s="710">
        <f t="shared" si="6"/>
        <v>298.00000010977237</v>
      </c>
      <c r="J97" s="710">
        <f t="shared" si="7"/>
        <v>298.00000003711148</v>
      </c>
      <c r="K97" s="710">
        <f t="shared" si="8"/>
        <v>298.00000001253539</v>
      </c>
      <c r="L97" s="710">
        <f t="shared" si="9"/>
        <v>298.00000000681177</v>
      </c>
      <c r="N97" s="580">
        <v>23</v>
      </c>
      <c r="O97" s="710">
        <f t="shared" si="13"/>
        <v>8.716225831358114E-2</v>
      </c>
      <c r="P97" s="710">
        <f t="shared" si="10"/>
        <v>362.35948872108003</v>
      </c>
      <c r="Q97" s="710">
        <f t="shared" si="14"/>
        <v>341.84881561882969</v>
      </c>
      <c r="R97" s="710">
        <f t="shared" si="17"/>
        <v>327.40702386643812</v>
      </c>
      <c r="S97" s="710">
        <f t="shared" si="18"/>
        <v>318.87298069125438</v>
      </c>
      <c r="T97" s="710">
        <f t="shared" si="11"/>
        <v>316.05503380705892</v>
      </c>
    </row>
    <row r="98" spans="2:20">
      <c r="B98" s="580">
        <v>24</v>
      </c>
      <c r="C98" s="710">
        <f t="shared" si="12"/>
        <v>9.0951921718519443E-2</v>
      </c>
      <c r="D98" s="710">
        <f t="shared" si="1"/>
        <v>665.83262469032161</v>
      </c>
      <c r="E98" s="710">
        <f t="shared" si="2"/>
        <v>303.22189415203343</v>
      </c>
      <c r="F98" s="710">
        <f t="shared" si="3"/>
        <v>298.04616324252731</v>
      </c>
      <c r="G98" s="710">
        <f t="shared" si="4"/>
        <v>298.00028940781152</v>
      </c>
      <c r="H98" s="717">
        <f t="shared" si="5"/>
        <v>298.000000382331</v>
      </c>
      <c r="I98" s="710">
        <f t="shared" si="6"/>
        <v>298.00000014033299</v>
      </c>
      <c r="J98" s="710">
        <f t="shared" si="7"/>
        <v>298.00000004890512</v>
      </c>
      <c r="K98" s="710">
        <f t="shared" si="8"/>
        <v>298.00000001715927</v>
      </c>
      <c r="L98" s="710">
        <f t="shared" si="9"/>
        <v>298.0000000096191</v>
      </c>
      <c r="N98" s="580">
        <v>24</v>
      </c>
      <c r="O98" s="710">
        <f t="shared" si="13"/>
        <v>9.0951921718519443E-2</v>
      </c>
      <c r="P98" s="710">
        <f t="shared" si="10"/>
        <v>363.84641136346636</v>
      </c>
      <c r="Q98" s="710">
        <f t="shared" si="14"/>
        <v>343.33731389358468</v>
      </c>
      <c r="R98" s="710">
        <f t="shared" si="17"/>
        <v>328.85600153759736</v>
      </c>
      <c r="S98" s="710">
        <f t="shared" si="18"/>
        <v>320.27495231946352</v>
      </c>
      <c r="T98" s="710">
        <f t="shared" si="11"/>
        <v>317.4365372815908</v>
      </c>
    </row>
    <row r="99" spans="2:20">
      <c r="B99" s="580">
        <v>25</v>
      </c>
      <c r="C99" s="710">
        <f t="shared" si="12"/>
        <v>9.4741585123457761E-2</v>
      </c>
      <c r="D99" s="710">
        <f t="shared" si="1"/>
        <v>678.16761300416078</v>
      </c>
      <c r="E99" s="710">
        <f t="shared" si="2"/>
        <v>303.6416333447807</v>
      </c>
      <c r="F99" s="710">
        <f t="shared" si="3"/>
        <v>298.05218728065933</v>
      </c>
      <c r="G99" s="710">
        <f t="shared" si="4"/>
        <v>298.0003429384704</v>
      </c>
      <c r="H99" s="717">
        <f t="shared" si="5"/>
        <v>298.00000047127821</v>
      </c>
      <c r="I99" s="710">
        <f t="shared" si="6"/>
        <v>298.0000001772629</v>
      </c>
      <c r="J99" s="710">
        <f t="shared" si="7"/>
        <v>298.00000006354315</v>
      </c>
      <c r="K99" s="710">
        <f t="shared" si="8"/>
        <v>298.00000002309611</v>
      </c>
      <c r="L99" s="710">
        <f t="shared" si="9"/>
        <v>298.00000001331745</v>
      </c>
      <c r="N99" s="580">
        <v>25</v>
      </c>
      <c r="O99" s="710">
        <f t="shared" si="13"/>
        <v>9.4741585123457761E-2</v>
      </c>
      <c r="P99" s="710">
        <f t="shared" si="10"/>
        <v>365.32003265524463</v>
      </c>
      <c r="Q99" s="710">
        <f t="shared" si="14"/>
        <v>344.81573260461028</v>
      </c>
      <c r="R99" s="710">
        <f t="shared" si="17"/>
        <v>330.30314327509399</v>
      </c>
      <c r="S99" s="710">
        <f t="shared" si="18"/>
        <v>321.68343282469976</v>
      </c>
      <c r="T99" s="710">
        <f t="shared" si="11"/>
        <v>318.82802010381198</v>
      </c>
    </row>
    <row r="100" spans="2:20">
      <c r="B100" s="580">
        <v>26</v>
      </c>
      <c r="C100" s="710">
        <f t="shared" si="12"/>
        <v>9.8531248528396065E-2</v>
      </c>
      <c r="D100" s="710">
        <f t="shared" si="1"/>
        <v>690.29715390371064</v>
      </c>
      <c r="E100" s="710">
        <f t="shared" si="2"/>
        <v>304.07487889417314</v>
      </c>
      <c r="F100" s="710">
        <f t="shared" si="3"/>
        <v>298.05869013706382</v>
      </c>
      <c r="G100" s="710">
        <f t="shared" si="4"/>
        <v>298.00040341759376</v>
      </c>
      <c r="H100" s="717">
        <f t="shared" si="5"/>
        <v>298.00000057555189</v>
      </c>
      <c r="I100" s="710">
        <f t="shared" si="6"/>
        <v>298.00000022148345</v>
      </c>
      <c r="J100" s="710">
        <f t="shared" si="7"/>
        <v>298.00000008151454</v>
      </c>
      <c r="K100" s="710">
        <f t="shared" si="8"/>
        <v>298.00000003061803</v>
      </c>
      <c r="L100" s="710">
        <f t="shared" si="9"/>
        <v>298.00000001811367</v>
      </c>
      <c r="N100" s="580">
        <v>26</v>
      </c>
      <c r="O100" s="710">
        <f t="shared" si="13"/>
        <v>9.8531248528396065E-2</v>
      </c>
      <c r="P100" s="710">
        <f t="shared" si="10"/>
        <v>366.78205889651804</v>
      </c>
      <c r="Q100" s="710">
        <f t="shared" si="14"/>
        <v>346.28530344593548</v>
      </c>
      <c r="R100" s="710">
        <f t="shared" si="17"/>
        <v>331.74847389522836</v>
      </c>
      <c r="S100" s="710">
        <f t="shared" si="18"/>
        <v>323.09722669063922</v>
      </c>
      <c r="T100" s="710">
        <f t="shared" si="11"/>
        <v>320.22777944706382</v>
      </c>
    </row>
    <row r="101" spans="2:20">
      <c r="B101" s="580">
        <v>27</v>
      </c>
      <c r="C101" s="710">
        <f t="shared" si="12"/>
        <v>0.10232091193333438</v>
      </c>
      <c r="D101" s="710">
        <f t="shared" si="1"/>
        <v>702.22471739251353</v>
      </c>
      <c r="E101" s="710">
        <f t="shared" si="2"/>
        <v>304.52135838243515</v>
      </c>
      <c r="F101" s="710">
        <f t="shared" si="3"/>
        <v>298.06568655597727</v>
      </c>
      <c r="G101" s="710">
        <f t="shared" si="4"/>
        <v>298.000471391161</v>
      </c>
      <c r="H101" s="717">
        <f t="shared" si="5"/>
        <v>298.0000006969421</v>
      </c>
      <c r="I101" s="710">
        <f t="shared" si="6"/>
        <v>298.00000027399506</v>
      </c>
      <c r="J101" s="710">
        <f t="shared" si="7"/>
        <v>298.00000010336106</v>
      </c>
      <c r="K101" s="710">
        <f t="shared" si="8"/>
        <v>298.00000004003437</v>
      </c>
      <c r="L101" s="710">
        <f t="shared" si="9"/>
        <v>298.00000002424673</v>
      </c>
      <c r="N101" s="580">
        <v>27</v>
      </c>
      <c r="O101" s="710">
        <f t="shared" si="13"/>
        <v>0.10232091193333438</v>
      </c>
      <c r="P101" s="710">
        <f t="shared" si="10"/>
        <v>368.23394742592961</v>
      </c>
      <c r="Q101" s="710">
        <f t="shared" si="14"/>
        <v>347.74707850928201</v>
      </c>
      <c r="R101" s="710">
        <f t="shared" si="17"/>
        <v>333.19201491425468</v>
      </c>
      <c r="S101" s="710">
        <f t="shared" si="18"/>
        <v>324.51531328202526</v>
      </c>
      <c r="T101" s="710">
        <f t="shared" si="11"/>
        <v>321.63436141315862</v>
      </c>
    </row>
    <row r="102" spans="2:20">
      <c r="B102" s="580">
        <v>28</v>
      </c>
      <c r="C102" s="710">
        <f t="shared" si="12"/>
        <v>0.10611057533827269</v>
      </c>
      <c r="D102" s="710">
        <f t="shared" si="1"/>
        <v>713.95371476177399</v>
      </c>
      <c r="E102" s="710">
        <f t="shared" si="2"/>
        <v>304.98080412376783</v>
      </c>
      <c r="F102" s="710">
        <f t="shared" si="3"/>
        <v>298.07319092774623</v>
      </c>
      <c r="G102" s="710">
        <f t="shared" si="4"/>
        <v>298.00054742118562</v>
      </c>
      <c r="H102" s="717">
        <f t="shared" si="5"/>
        <v>298.00000083735483</v>
      </c>
      <c r="I102" s="710">
        <f t="shared" si="6"/>
        <v>298.00000033587918</v>
      </c>
      <c r="J102" s="710">
        <f t="shared" si="7"/>
        <v>298.00000012968002</v>
      </c>
      <c r="K102" s="710">
        <f t="shared" si="8"/>
        <v>298.00000005169414</v>
      </c>
      <c r="L102" s="710">
        <f t="shared" si="9"/>
        <v>298.00000003199006</v>
      </c>
      <c r="N102" s="580">
        <v>28</v>
      </c>
      <c r="O102" s="710">
        <f t="shared" si="13"/>
        <v>0.10611057533827269</v>
      </c>
      <c r="P102" s="710">
        <f t="shared" si="10"/>
        <v>369.67694300023857</v>
      </c>
      <c r="Q102" s="710">
        <f t="shared" si="14"/>
        <v>349.20195651371353</v>
      </c>
      <c r="R102" s="710">
        <f t="shared" si="17"/>
        <v>334.63378500920203</v>
      </c>
      <c r="S102" s="710">
        <f t="shared" si="18"/>
        <v>325.93682130407251</v>
      </c>
      <c r="T102" s="710">
        <f t="shared" si="11"/>
        <v>323.04652469857302</v>
      </c>
    </row>
    <row r="103" spans="2:20">
      <c r="B103" s="580">
        <v>29</v>
      </c>
      <c r="C103" s="710">
        <f t="shared" si="12"/>
        <v>0.109900238743211</v>
      </c>
      <c r="D103" s="710">
        <f t="shared" si="1"/>
        <v>725.48749958405745</v>
      </c>
      <c r="E103" s="710">
        <f t="shared" si="2"/>
        <v>305.45295308387318</v>
      </c>
      <c r="F103" s="710">
        <f t="shared" si="3"/>
        <v>298.08121729523367</v>
      </c>
      <c r="G103" s="710">
        <f t="shared" si="4"/>
        <v>298.00063208526211</v>
      </c>
      <c r="H103" s="717">
        <f t="shared" si="5"/>
        <v>298.00000099881379</v>
      </c>
      <c r="I103" s="710">
        <f t="shared" si="6"/>
        <v>298.00000040830088</v>
      </c>
      <c r="J103" s="710">
        <f t="shared" si="7"/>
        <v>298.00000016112654</v>
      </c>
      <c r="K103" s="710">
        <f t="shared" si="8"/>
        <v>298.00000006598873</v>
      </c>
      <c r="L103" s="710">
        <f t="shared" si="9"/>
        <v>298.00000004165423</v>
      </c>
      <c r="N103" s="580">
        <v>29</v>
      </c>
      <c r="O103" s="710">
        <f t="shared" si="13"/>
        <v>0.109900238743211</v>
      </c>
      <c r="P103" s="710">
        <f t="shared" si="10"/>
        <v>371.11210885065998</v>
      </c>
      <c r="Q103" s="710">
        <f t="shared" si="14"/>
        <v>350.65070520447983</v>
      </c>
      <c r="R103" s="710">
        <f t="shared" si="17"/>
        <v>336.07380042164891</v>
      </c>
      <c r="S103" s="710">
        <f t="shared" si="18"/>
        <v>327.36100699194674</v>
      </c>
      <c r="T103" s="710">
        <f t="shared" si="11"/>
        <v>324.46320955668915</v>
      </c>
    </row>
    <row r="104" spans="2:20">
      <c r="B104" s="580">
        <v>30</v>
      </c>
      <c r="C104" s="710">
        <f t="shared" si="12"/>
        <v>0.11368990214814931</v>
      </c>
      <c r="D104" s="710">
        <f t="shared" si="1"/>
        <v>736.82936869016999</v>
      </c>
      <c r="E104" s="710">
        <f t="shared" si="2"/>
        <v>305.93754680084209</v>
      </c>
      <c r="F104" s="710">
        <f t="shared" si="3"/>
        <v>298.0897793601161</v>
      </c>
      <c r="G104" s="710">
        <f t="shared" si="4"/>
        <v>298.00072597612143</v>
      </c>
      <c r="H104" s="717">
        <f t="shared" si="5"/>
        <v>298.00000118346156</v>
      </c>
      <c r="I104" s="710">
        <f t="shared" si="6"/>
        <v>298.00000049251059</v>
      </c>
      <c r="J104" s="710">
        <f t="shared" si="7"/>
        <v>298.0000001984161</v>
      </c>
      <c r="K104" s="710">
        <f t="shared" si="8"/>
        <v>298.00000008335445</v>
      </c>
      <c r="L104" s="710">
        <f t="shared" si="9"/>
        <v>298.0000000535893</v>
      </c>
      <c r="N104" s="580">
        <v>30</v>
      </c>
      <c r="O104" s="710">
        <f t="shared" si="13"/>
        <v>0.11368990214814931</v>
      </c>
      <c r="P104" s="710">
        <f t="shared" si="10"/>
        <v>372.54035319844388</v>
      </c>
      <c r="Q104" s="710">
        <f t="shared" si="14"/>
        <v>352.09398048058932</v>
      </c>
      <c r="R104" s="710">
        <f t="shared" si="17"/>
        <v>337.51207530772928</v>
      </c>
      <c r="S104" s="710">
        <f t="shared" si="18"/>
        <v>328.78723548554535</v>
      </c>
      <c r="T104" s="710">
        <f t="shared" si="11"/>
        <v>325.88351128768659</v>
      </c>
    </row>
    <row r="105" spans="2:20">
      <c r="B105" s="580">
        <v>31</v>
      </c>
      <c r="C105" s="710">
        <f t="shared" si="12"/>
        <v>0.11747956555308763</v>
      </c>
      <c r="D105" s="710">
        <f t="shared" si="1"/>
        <v>747.98256312950355</v>
      </c>
      <c r="E105" s="710">
        <f t="shared" si="2"/>
        <v>306.43433130738231</v>
      </c>
      <c r="F105" s="710">
        <f t="shared" si="3"/>
        <v>298.09889048907183</v>
      </c>
      <c r="G105" s="710">
        <f t="shared" si="4"/>
        <v>298.00082970119496</v>
      </c>
      <c r="H105" s="717">
        <f t="shared" si="5"/>
        <v>298.00000139356149</v>
      </c>
      <c r="I105" s="710">
        <f t="shared" si="6"/>
        <v>298.00000058984648</v>
      </c>
      <c r="J105" s="710">
        <f t="shared" si="7"/>
        <v>298.00000024232702</v>
      </c>
      <c r="K105" s="710">
        <f t="shared" si="8"/>
        <v>298.00000010427487</v>
      </c>
      <c r="L105" s="710">
        <f t="shared" si="9"/>
        <v>298.00000006818783</v>
      </c>
      <c r="N105" s="580">
        <v>31</v>
      </c>
      <c r="O105" s="710">
        <f t="shared" si="13"/>
        <v>0.11747956555308763</v>
      </c>
      <c r="P105" s="710">
        <f t="shared" si="10"/>
        <v>373.9624518954015</v>
      </c>
      <c r="Q105" s="710">
        <f t="shared" si="14"/>
        <v>353.53234272889466</v>
      </c>
      <c r="R105" s="710">
        <f t="shared" si="17"/>
        <v>338.94862203965897</v>
      </c>
      <c r="S105" s="710">
        <f t="shared" si="18"/>
        <v>330.21496492437495</v>
      </c>
      <c r="T105" s="710">
        <f t="shared" si="11"/>
        <v>327.30665759741549</v>
      </c>
    </row>
    <row r="106" spans="2:20">
      <c r="B106" s="580">
        <v>32</v>
      </c>
      <c r="C106" s="710">
        <f t="shared" si="12"/>
        <v>0.12126922895802593</v>
      </c>
      <c r="D106" s="710">
        <f t="shared" si="1"/>
        <v>758.95026911412663</v>
      </c>
      <c r="E106" s="710">
        <f t="shared" si="2"/>
        <v>306.94305705436449</v>
      </c>
      <c r="F106" s="710">
        <f t="shared" si="3"/>
        <v>298.10856371986324</v>
      </c>
      <c r="G106" s="710">
        <f t="shared" si="4"/>
        <v>298.00094388218679</v>
      </c>
      <c r="H106" s="717">
        <f t="shared" si="5"/>
        <v>298.00000163149849</v>
      </c>
      <c r="I106" s="710">
        <f t="shared" si="6"/>
        <v>298.00000070173633</v>
      </c>
      <c r="J106" s="710">
        <f t="shared" si="7"/>
        <v>298.0000002937025</v>
      </c>
      <c r="K106" s="710">
        <f t="shared" si="8"/>
        <v>298.00000012928353</v>
      </c>
      <c r="L106" s="710">
        <f t="shared" si="9"/>
        <v>298.00000008588677</v>
      </c>
      <c r="N106" s="580">
        <v>32</v>
      </c>
      <c r="O106" s="710">
        <f t="shared" si="13"/>
        <v>0.12126922895802593</v>
      </c>
      <c r="P106" s="710">
        <f t="shared" si="10"/>
        <v>375.37906775660349</v>
      </c>
      <c r="Q106" s="710">
        <f t="shared" si="14"/>
        <v>354.96627077267954</v>
      </c>
      <c r="R106" s="710">
        <f t="shared" si="17"/>
        <v>340.3834514645639</v>
      </c>
      <c r="S106" s="710">
        <f t="shared" si="18"/>
        <v>331.64373286526859</v>
      </c>
      <c r="T106" s="710">
        <f t="shared" si="11"/>
        <v>328.73198926151298</v>
      </c>
    </row>
    <row r="107" spans="2:20">
      <c r="B107" s="580">
        <v>33</v>
      </c>
      <c r="C107" s="710">
        <f t="shared" si="12"/>
        <v>0.12505889236296425</v>
      </c>
      <c r="D107" s="710">
        <f t="shared" ref="D107:D138" si="19">(1-2*FoAb-2*FoAb*BiCombAb)*D106+2*FoAb*E106+2*FoAb*BiCombAb*Tcomb</f>
        <v>769.73561894689522</v>
      </c>
      <c r="E107" s="710">
        <f t="shared" ref="E107:E138" si="20">FoAb*D106+(1-2*FoAb)*E106+FoAb*F106</f>
        <v>307.4634788356633</v>
      </c>
      <c r="F107" s="710">
        <f t="shared" ref="F107:F138" si="21">FoAb*E106+(1-2*FoAb)*F106+FoAb*G106</f>
        <v>298.11881176731401</v>
      </c>
      <c r="G107" s="710">
        <f t="shared" ref="G107:G138" si="22">FoAb*F106+(1-2*FoAb)*G106+FoAb*H106</f>
        <v>298.00106915465392</v>
      </c>
      <c r="H107" s="717">
        <f t="shared" ref="H107:H138" si="23">_FoN1*G106+(1-_FoN1-_FoN2)*H106+_FoN2*I106</f>
        <v>298.00000189978061</v>
      </c>
      <c r="I107" s="710">
        <f t="shared" ref="I107:I138" si="24">FoCase*H106+(1-2*FoCase)*I106+FoCase*J106</f>
        <v>298.00000082969922</v>
      </c>
      <c r="J107" s="710">
        <f t="shared" ref="J107:J138" si="25">FoCase*I106+(1-2*FoCase)*J106+FoCase*K106</f>
        <v>298.00000035345329</v>
      </c>
      <c r="K107" s="710">
        <f t="shared" ref="K107:K138" si="26">FoCase*J106+(1-2*FoCase)*K106+FoCase*L106</f>
        <v>298.00000015896632</v>
      </c>
      <c r="L107" s="710">
        <f t="shared" ref="L107:L138" si="27">(1-2*FoCase-2*FoCase*BiAtmCase)*L106+2*FoCase*K106+2*FoCase*BiAtmCase*Tatm</f>
        <v>298.00000010717059</v>
      </c>
      <c r="N107" s="580">
        <v>33</v>
      </c>
      <c r="O107" s="710">
        <f t="shared" si="13"/>
        <v>0.12505889236296425</v>
      </c>
      <c r="P107" s="710">
        <f t="shared" ref="P107:P138" si="28">(1-2*FoCase-2*FoCase*BiCombCase)*P106+2*FoCase*Q106+2*FoCase*BiCombCase*Tcomb</f>
        <v>376.79076706899389</v>
      </c>
      <c r="Q107" s="710">
        <f t="shared" si="14"/>
        <v>356.39617378314171</v>
      </c>
      <c r="R107" s="710">
        <f t="shared" si="17"/>
        <v>341.81657312618631</v>
      </c>
      <c r="S107" s="710">
        <f t="shared" si="18"/>
        <v>333.07314468370498</v>
      </c>
      <c r="T107" s="710">
        <f t="shared" ref="T107:T138" si="29">(1-2*FoCase-2*FoCase*BiAtmCase)*T106+2*FoCase*S106+2*FoCase*BiAtmCase*Tatm</f>
        <v>330.15894361271324</v>
      </c>
    </row>
    <row r="108" spans="2:20">
      <c r="B108" s="580">
        <v>34</v>
      </c>
      <c r="C108" s="710">
        <f t="shared" si="12"/>
        <v>0.12884855576790255</v>
      </c>
      <c r="D108" s="710">
        <f t="shared" si="19"/>
        <v>780.34169193385526</v>
      </c>
      <c r="E108" s="710">
        <f t="shared" si="20"/>
        <v>307.99535571427208</v>
      </c>
      <c r="F108" s="710">
        <f t="shared" si="21"/>
        <v>298.12964702918424</v>
      </c>
      <c r="G108" s="710">
        <f t="shared" si="22"/>
        <v>298.00120616759483</v>
      </c>
      <c r="H108" s="717">
        <f t="shared" si="23"/>
        <v>298.00000220104005</v>
      </c>
      <c r="I108" s="710">
        <f t="shared" si="24"/>
        <v>298.00000097534763</v>
      </c>
      <c r="J108" s="710">
        <f t="shared" si="25"/>
        <v>298.00000042255954</v>
      </c>
      <c r="K108" s="710">
        <f t="shared" si="26"/>
        <v>298.00000019396379</v>
      </c>
      <c r="L108" s="710">
        <f t="shared" si="27"/>
        <v>298.00000013257346</v>
      </c>
      <c r="N108" s="580">
        <v>34</v>
      </c>
      <c r="O108" s="710">
        <f t="shared" si="13"/>
        <v>0.12884855576790255</v>
      </c>
      <c r="P108" s="710">
        <f t="shared" si="28"/>
        <v>378.19803368869236</v>
      </c>
      <c r="Q108" s="710">
        <f t="shared" ref="Q108:Q139" si="30">FoCase*P107+(1-2*FoCase)*Q107+FoCase*R107</f>
        <v>357.82240145128145</v>
      </c>
      <c r="R108" s="710">
        <f t="shared" si="17"/>
        <v>343.24799545455659</v>
      </c>
      <c r="S108" s="710">
        <f t="shared" si="18"/>
        <v>334.5028636690364</v>
      </c>
      <c r="T108" s="710">
        <f t="shared" si="29"/>
        <v>331.58704043937922</v>
      </c>
    </row>
    <row r="109" spans="2:20">
      <c r="B109" s="580">
        <v>35</v>
      </c>
      <c r="C109" s="710">
        <f t="shared" si="12"/>
        <v>0.13263821917284085</v>
      </c>
      <c r="D109" s="710">
        <f t="shared" si="19"/>
        <v>790.77151528120135</v>
      </c>
      <c r="E109" s="710">
        <f t="shared" si="20"/>
        <v>308.53845094966931</v>
      </c>
      <c r="F109" s="710">
        <f t="shared" si="21"/>
        <v>298.14108159194404</v>
      </c>
      <c r="G109" s="710">
        <f t="shared" si="22"/>
        <v>298.00135558304567</v>
      </c>
      <c r="H109" s="717">
        <f t="shared" si="23"/>
        <v>298.00000253803404</v>
      </c>
      <c r="I109" s="710">
        <f t="shared" si="24"/>
        <v>298.00000114038909</v>
      </c>
      <c r="J109" s="710">
        <f t="shared" si="25"/>
        <v>298.00000050207331</v>
      </c>
      <c r="K109" s="710">
        <f t="shared" si="26"/>
        <v>298.00000023497375</v>
      </c>
      <c r="L109" s="710">
        <f t="shared" si="27"/>
        <v>298.00000016268172</v>
      </c>
      <c r="N109" s="580">
        <v>35</v>
      </c>
      <c r="O109" s="710">
        <f t="shared" si="13"/>
        <v>0.13263821917284085</v>
      </c>
      <c r="P109" s="710">
        <f t="shared" si="28"/>
        <v>379.60128107930905</v>
      </c>
      <c r="Q109" s="710">
        <f t="shared" si="30"/>
        <v>359.24525267425446</v>
      </c>
      <c r="R109" s="710">
        <f t="shared" si="17"/>
        <v>344.67772592813947</v>
      </c>
      <c r="S109" s="710">
        <f t="shared" si="18"/>
        <v>335.93260256624171</v>
      </c>
      <c r="T109" s="710">
        <f t="shared" si="29"/>
        <v>333.01586994328079</v>
      </c>
    </row>
    <row r="110" spans="2:20">
      <c r="B110" s="580">
        <v>36</v>
      </c>
      <c r="C110" s="710">
        <f t="shared" si="12"/>
        <v>0.13642788257777916</v>
      </c>
      <c r="D110" s="710">
        <f t="shared" si="19"/>
        <v>801.02806497705433</v>
      </c>
      <c r="E110" s="710">
        <f t="shared" si="20"/>
        <v>309.09253192641569</v>
      </c>
      <c r="F110" s="710">
        <f t="shared" si="21"/>
        <v>298.1531272364478</v>
      </c>
      <c r="G110" s="710">
        <f t="shared" si="22"/>
        <v>298.00151807568409</v>
      </c>
      <c r="H110" s="717">
        <f t="shared" si="23"/>
        <v>298.00000291364626</v>
      </c>
      <c r="I110" s="710">
        <f t="shared" si="24"/>
        <v>298.00000132662768</v>
      </c>
      <c r="J110" s="710">
        <f t="shared" si="25"/>
        <v>298.00000059312049</v>
      </c>
      <c r="K110" s="710">
        <f t="shared" si="26"/>
        <v>298.00000028275366</v>
      </c>
      <c r="L110" s="710">
        <f t="shared" si="27"/>
        <v>298.00000019813632</v>
      </c>
      <c r="N110" s="580">
        <v>36</v>
      </c>
      <c r="O110" s="710">
        <f t="shared" si="13"/>
        <v>0.13642788257777916</v>
      </c>
      <c r="P110" s="710">
        <f t="shared" si="28"/>
        <v>381.00086259205852</v>
      </c>
      <c r="Q110" s="710">
        <f t="shared" si="30"/>
        <v>360.664982973142</v>
      </c>
      <c r="R110" s="710">
        <f t="shared" si="17"/>
        <v>346.1057712123889</v>
      </c>
      <c r="S110" s="710">
        <f t="shared" si="18"/>
        <v>337.36211635294762</v>
      </c>
      <c r="T110" s="710">
        <f t="shared" si="29"/>
        <v>334.44508245596899</v>
      </c>
    </row>
    <row r="111" spans="2:20">
      <c r="B111" s="580">
        <v>37</v>
      </c>
      <c r="C111" s="710">
        <f t="shared" si="12"/>
        <v>0.14021754598271749</v>
      </c>
      <c r="D111" s="710">
        <f t="shared" si="19"/>
        <v>811.1142666583138</v>
      </c>
      <c r="E111" s="710">
        <f t="shared" si="20"/>
        <v>309.65737008396138</v>
      </c>
      <c r="F111" s="710">
        <f t="shared" si="21"/>
        <v>298.16579544351106</v>
      </c>
      <c r="G111" s="710">
        <f t="shared" si="22"/>
        <v>298.00169433244105</v>
      </c>
      <c r="H111" s="717">
        <f t="shared" si="23"/>
        <v>298.0000033308873</v>
      </c>
      <c r="I111" s="710">
        <f t="shared" si="24"/>
        <v>298.00000153596608</v>
      </c>
      <c r="J111" s="710">
        <f t="shared" si="25"/>
        <v>298.00000069690299</v>
      </c>
      <c r="K111" s="710">
        <f t="shared" si="26"/>
        <v>298.00000033812262</v>
      </c>
      <c r="L111" s="710">
        <f t="shared" si="27"/>
        <v>298.00000023963531</v>
      </c>
      <c r="N111" s="580">
        <v>37</v>
      </c>
      <c r="O111" s="710">
        <f t="shared" si="13"/>
        <v>0.14021754598271749</v>
      </c>
      <c r="P111" s="710">
        <f t="shared" si="28"/>
        <v>382.39708024449072</v>
      </c>
      <c r="Q111" s="710">
        <f t="shared" si="30"/>
        <v>362.08181082740697</v>
      </c>
      <c r="R111" s="710">
        <f t="shared" si="17"/>
        <v>347.53213727811266</v>
      </c>
      <c r="S111" s="710">
        <f t="shared" si="18"/>
        <v>338.79119607131759</v>
      </c>
      <c r="T111" s="710">
        <f t="shared" si="29"/>
        <v>335.8743796569575</v>
      </c>
    </row>
    <row r="112" spans="2:20">
      <c r="B112" s="580">
        <v>38</v>
      </c>
      <c r="C112" s="710">
        <f t="shared" si="12"/>
        <v>0.14400720938765579</v>
      </c>
      <c r="D112" s="710">
        <f t="shared" si="19"/>
        <v>821.03299646283858</v>
      </c>
      <c r="E112" s="710">
        <f t="shared" si="20"/>
        <v>310.23274084764233</v>
      </c>
      <c r="F112" s="710">
        <f t="shared" si="21"/>
        <v>298.1790973993912</v>
      </c>
      <c r="G112" s="710">
        <f t="shared" si="22"/>
        <v>298.00188505211969</v>
      </c>
      <c r="H112" s="717">
        <f t="shared" si="23"/>
        <v>298.00000379289582</v>
      </c>
      <c r="I112" s="710">
        <f t="shared" si="24"/>
        <v>298.00000177040681</v>
      </c>
      <c r="J112" s="710">
        <f t="shared" si="25"/>
        <v>298.00000081470063</v>
      </c>
      <c r="K112" s="710">
        <f t="shared" si="26"/>
        <v>298.00000040196403</v>
      </c>
      <c r="L112" s="710">
        <f t="shared" si="27"/>
        <v>298.00000028793619</v>
      </c>
      <c r="N112" s="580">
        <v>38</v>
      </c>
      <c r="O112" s="710">
        <f t="shared" si="13"/>
        <v>0.14400720938765579</v>
      </c>
      <c r="P112" s="710">
        <f t="shared" si="28"/>
        <v>383.79019221712599</v>
      </c>
      <c r="Q112" s="710">
        <f t="shared" si="30"/>
        <v>363.49592308424633</v>
      </c>
      <c r="R112" s="710">
        <f t="shared" si="17"/>
        <v>348.95682950257424</v>
      </c>
      <c r="S112" s="710">
        <f t="shared" si="18"/>
        <v>340.21966356075023</v>
      </c>
      <c r="T112" s="710">
        <f t="shared" si="29"/>
        <v>337.3035070744059</v>
      </c>
    </row>
    <row r="113" spans="2:20">
      <c r="B113" s="580">
        <v>39</v>
      </c>
      <c r="C113" s="710">
        <f t="shared" si="12"/>
        <v>0.1477968727925941</v>
      </c>
      <c r="D113" s="710">
        <f t="shared" si="19"/>
        <v>830.78708186720326</v>
      </c>
      <c r="E113" s="710">
        <f t="shared" si="20"/>
        <v>310.81842356084559</v>
      </c>
      <c r="F113" s="710">
        <f t="shared" si="21"/>
        <v>298.19304400117397</v>
      </c>
      <c r="G113" s="710">
        <f t="shared" si="22"/>
        <v>298.00209094502173</v>
      </c>
      <c r="H113" s="717">
        <f t="shared" si="23"/>
        <v>298.00000430293932</v>
      </c>
      <c r="I113" s="710">
        <f t="shared" si="24"/>
        <v>298.00000203205377</v>
      </c>
      <c r="J113" s="710">
        <f t="shared" si="25"/>
        <v>298.00000094787333</v>
      </c>
      <c r="K113" s="710">
        <f t="shared" si="26"/>
        <v>298.00000047522747</v>
      </c>
      <c r="L113" s="710">
        <f t="shared" si="27"/>
        <v>298.00000034385806</v>
      </c>
      <c r="N113" s="580">
        <v>39</v>
      </c>
      <c r="O113" s="710">
        <f t="shared" si="13"/>
        <v>0.1477968727925941</v>
      </c>
      <c r="P113" s="710">
        <f t="shared" si="28"/>
        <v>385.18041925524767</v>
      </c>
      <c r="Q113" s="710">
        <f t="shared" si="30"/>
        <v>364.90747957794576</v>
      </c>
      <c r="R113" s="710">
        <f t="shared" si="17"/>
        <v>350.37985275584123</v>
      </c>
      <c r="S113" s="710">
        <f t="shared" si="18"/>
        <v>341.64736695983146</v>
      </c>
      <c r="T113" s="710">
        <f t="shared" si="29"/>
        <v>338.7322476810146</v>
      </c>
    </row>
    <row r="114" spans="2:20">
      <c r="B114" s="580">
        <v>40</v>
      </c>
      <c r="C114" s="710">
        <f t="shared" si="12"/>
        <v>0.1515865361975324</v>
      </c>
      <c r="D114" s="710">
        <f t="shared" si="19"/>
        <v>840.37930251027512</v>
      </c>
      <c r="E114" s="710">
        <f t="shared" si="20"/>
        <v>311.41420141832475</v>
      </c>
      <c r="F114" s="710">
        <f t="shared" si="21"/>
        <v>298.20764586206695</v>
      </c>
      <c r="G114" s="710">
        <f t="shared" si="22"/>
        <v>298.002312732581</v>
      </c>
      <c r="H114" s="717">
        <f t="shared" si="23"/>
        <v>298.00000486441479</v>
      </c>
      <c r="I114" s="710">
        <f t="shared" si="24"/>
        <v>298.00000232311373</v>
      </c>
      <c r="J114" s="710">
        <f t="shared" si="25"/>
        <v>298.00000109786276</v>
      </c>
      <c r="K114" s="710">
        <f t="shared" si="26"/>
        <v>298.00000055893145</v>
      </c>
      <c r="L114" s="710">
        <f t="shared" si="27"/>
        <v>298.00000040828417</v>
      </c>
      <c r="N114" s="580">
        <v>40</v>
      </c>
      <c r="O114" s="710">
        <f t="shared" si="13"/>
        <v>0.1515865361975324</v>
      </c>
      <c r="P114" s="710">
        <f t="shared" si="28"/>
        <v>386.56795013575186</v>
      </c>
      <c r="Q114" s="710">
        <f t="shared" si="30"/>
        <v>366.31661707460944</v>
      </c>
      <c r="R114" s="710">
        <f t="shared" si="17"/>
        <v>351.80121147452911</v>
      </c>
      <c r="S114" s="710">
        <f t="shared" si="18"/>
        <v>343.07417686519574</v>
      </c>
      <c r="T114" s="710">
        <f t="shared" si="29"/>
        <v>340.16041642518979</v>
      </c>
    </row>
    <row r="115" spans="2:20">
      <c r="B115" s="580">
        <v>41</v>
      </c>
      <c r="C115" s="710">
        <f t="shared" si="12"/>
        <v>0.15537619960247073</v>
      </c>
      <c r="D115" s="710">
        <f t="shared" si="19"/>
        <v>849.81239100285165</v>
      </c>
      <c r="E115" s="710">
        <f t="shared" si="20"/>
        <v>312.01986140064463</v>
      </c>
      <c r="F115" s="710">
        <f t="shared" si="21"/>
        <v>298.22291331660216</v>
      </c>
      <c r="G115" s="710">
        <f t="shared" si="22"/>
        <v>298.00255114700428</v>
      </c>
      <c r="H115" s="717">
        <f t="shared" si="23"/>
        <v>298.00000548084944</v>
      </c>
      <c r="I115" s="710">
        <f t="shared" si="24"/>
        <v>298.00000264589778</v>
      </c>
      <c r="J115" s="710">
        <f t="shared" si="25"/>
        <v>298.00000126619454</v>
      </c>
      <c r="K115" s="710">
        <f t="shared" si="26"/>
        <v>298.00000065416486</v>
      </c>
      <c r="L115" s="710">
        <f t="shared" si="27"/>
        <v>298.0000004821639</v>
      </c>
      <c r="N115" s="580">
        <v>41</v>
      </c>
      <c r="O115" s="710">
        <f t="shared" si="13"/>
        <v>0.15537619960247073</v>
      </c>
      <c r="P115" s="710">
        <f t="shared" si="28"/>
        <v>387.95294633559865</v>
      </c>
      <c r="Q115" s="710">
        <f t="shared" si="30"/>
        <v>367.7234526407899</v>
      </c>
      <c r="R115" s="710">
        <f t="shared" si="17"/>
        <v>353.22090972477906</v>
      </c>
      <c r="S115" s="710">
        <f t="shared" si="18"/>
        <v>344.49998305135938</v>
      </c>
      <c r="T115" s="710">
        <f t="shared" si="29"/>
        <v>341.58785556089111</v>
      </c>
    </row>
    <row r="116" spans="2:20">
      <c r="B116" s="580">
        <v>42</v>
      </c>
      <c r="C116" s="710">
        <f t="shared" si="12"/>
        <v>0.15916586300740904</v>
      </c>
      <c r="D116" s="710">
        <f t="shared" si="19"/>
        <v>859.08903372359418</v>
      </c>
      <c r="E116" s="710">
        <f t="shared" si="20"/>
        <v>312.63519420973716</v>
      </c>
      <c r="F116" s="710">
        <f t="shared" si="21"/>
        <v>298.23885642574902</v>
      </c>
      <c r="G116" s="710">
        <f t="shared" si="22"/>
        <v>298.00280693091861</v>
      </c>
      <c r="H116" s="717">
        <f t="shared" si="23"/>
        <v>298.00000615590142</v>
      </c>
      <c r="I116" s="710">
        <f t="shared" si="24"/>
        <v>298.00000300282261</v>
      </c>
      <c r="J116" s="710">
        <f t="shared" si="25"/>
        <v>298.00000145447979</v>
      </c>
      <c r="K116" s="710">
        <f t="shared" si="26"/>
        <v>298.00000076208948</v>
      </c>
      <c r="L116" s="710">
        <f t="shared" si="27"/>
        <v>298.0000005665151</v>
      </c>
      <c r="N116" s="580">
        <v>42</v>
      </c>
      <c r="O116" s="710">
        <f t="shared" si="13"/>
        <v>0.15916586300740904</v>
      </c>
      <c r="P116" s="710">
        <f t="shared" si="28"/>
        <v>389.33554601846777</v>
      </c>
      <c r="Q116" s="710">
        <f t="shared" si="30"/>
        <v>369.12808652015315</v>
      </c>
      <c r="R116" s="710">
        <f t="shared" si="17"/>
        <v>354.6389512560396</v>
      </c>
      <c r="S116" s="710">
        <f t="shared" si="18"/>
        <v>345.92469166959967</v>
      </c>
      <c r="T116" s="710">
        <f t="shared" si="29"/>
        <v>343.01443065952185</v>
      </c>
    </row>
    <row r="117" spans="2:20">
      <c r="B117" s="580">
        <v>43</v>
      </c>
      <c r="C117" s="710">
        <f t="shared" si="12"/>
        <v>0.16295552641234734</v>
      </c>
      <c r="D117" s="710">
        <f t="shared" si="19"/>
        <v>868.21187160148918</v>
      </c>
      <c r="E117" s="710">
        <f t="shared" si="20"/>
        <v>313.25999420554945</v>
      </c>
      <c r="F117" s="710">
        <f t="shared" si="21"/>
        <v>298.25548498193888</v>
      </c>
      <c r="G117" s="710">
        <f t="shared" si="22"/>
        <v>298.00308083702589</v>
      </c>
      <c r="H117" s="717">
        <f t="shared" si="23"/>
        <v>298.00000689336036</v>
      </c>
      <c r="I117" s="710">
        <f t="shared" si="24"/>
        <v>298.0000033964119</v>
      </c>
      <c r="J117" s="710">
        <f t="shared" si="25"/>
        <v>298.00000166441697</v>
      </c>
      <c r="K117" s="710">
        <f t="shared" si="26"/>
        <v>298.00000088394222</v>
      </c>
      <c r="L117" s="710">
        <f t="shared" si="27"/>
        <v>298.00000066242615</v>
      </c>
      <c r="N117" s="580">
        <v>43</v>
      </c>
      <c r="O117" s="710">
        <f t="shared" si="13"/>
        <v>0.16295552641234734</v>
      </c>
      <c r="P117" s="710">
        <f t="shared" si="28"/>
        <v>390.71586743918999</v>
      </c>
      <c r="Q117" s="710">
        <f t="shared" si="30"/>
        <v>370.53060459002711</v>
      </c>
      <c r="R117" s="710">
        <f t="shared" si="17"/>
        <v>356.0553395469957</v>
      </c>
      <c r="S117" s="710">
        <f t="shared" si="18"/>
        <v>347.34822285591895</v>
      </c>
      <c r="T117" s="710">
        <f t="shared" si="29"/>
        <v>344.44002720425391</v>
      </c>
    </row>
    <row r="118" spans="2:20">
      <c r="B118" s="580">
        <v>44</v>
      </c>
      <c r="C118" s="710">
        <f t="shared" si="12"/>
        <v>0.16674518981728564</v>
      </c>
      <c r="D118" s="710">
        <f t="shared" si="19"/>
        <v>877.18350088506691</v>
      </c>
      <c r="E118" s="710">
        <f t="shared" si="20"/>
        <v>313.89405934376492</v>
      </c>
      <c r="F118" s="710">
        <f t="shared" si="21"/>
        <v>298.27280851400337</v>
      </c>
      <c r="G118" s="710">
        <f t="shared" si="22"/>
        <v>298.00337362776406</v>
      </c>
      <c r="H118" s="717">
        <f t="shared" si="23"/>
        <v>298.00000769714791</v>
      </c>
      <c r="I118" s="710">
        <f t="shared" si="24"/>
        <v>298.00000382929733</v>
      </c>
      <c r="J118" s="710">
        <f t="shared" si="25"/>
        <v>298.00000189779371</v>
      </c>
      <c r="K118" s="710">
        <f t="shared" si="26"/>
        <v>298.0000010210365</v>
      </c>
      <c r="L118" s="710">
        <f t="shared" si="27"/>
        <v>298.00000077105824</v>
      </c>
      <c r="N118" s="580">
        <v>44</v>
      </c>
      <c r="O118" s="710">
        <f t="shared" si="13"/>
        <v>0.16674518981728564</v>
      </c>
      <c r="P118" s="710">
        <f t="shared" si="28"/>
        <v>392.09401185098523</v>
      </c>
      <c r="Q118" s="710">
        <f t="shared" si="30"/>
        <v>371.93108045918859</v>
      </c>
      <c r="R118" s="710">
        <f t="shared" si="17"/>
        <v>357.47007784479007</v>
      </c>
      <c r="S118" s="710">
        <f t="shared" si="18"/>
        <v>348.77050868834931</v>
      </c>
      <c r="T118" s="710">
        <f t="shared" si="29"/>
        <v>345.86454768172888</v>
      </c>
    </row>
    <row r="119" spans="2:20">
      <c r="B119" s="580">
        <v>45</v>
      </c>
      <c r="C119" s="710">
        <f t="shared" si="12"/>
        <v>0.17053485322222398</v>
      </c>
      <c r="D119" s="710">
        <f t="shared" si="19"/>
        <v>886.00647389859989</v>
      </c>
      <c r="E119" s="710">
        <f t="shared" si="20"/>
        <v>314.5371911145802</v>
      </c>
      <c r="F119" s="710">
        <f t="shared" si="21"/>
        <v>298.29083629202745</v>
      </c>
      <c r="G119" s="710">
        <f t="shared" si="22"/>
        <v>298.00368607497472</v>
      </c>
      <c r="H119" s="717">
        <f t="shared" si="23"/>
        <v>298.00000857131829</v>
      </c>
      <c r="I119" s="710">
        <f t="shared" si="24"/>
        <v>298.00000430421994</v>
      </c>
      <c r="J119" s="710">
        <f t="shared" si="25"/>
        <v>298.00000215648851</v>
      </c>
      <c r="K119" s="710">
        <f t="shared" si="26"/>
        <v>298.00000117476486</v>
      </c>
      <c r="L119" s="710">
        <f t="shared" si="27"/>
        <v>298.00000089364721</v>
      </c>
      <c r="N119" s="580">
        <v>45</v>
      </c>
      <c r="O119" s="710">
        <f t="shared" si="13"/>
        <v>0.17053485322222398</v>
      </c>
      <c r="P119" s="710">
        <f t="shared" si="28"/>
        <v>393.47006598811845</v>
      </c>
      <c r="Q119" s="710">
        <f t="shared" si="30"/>
        <v>373.32957725928344</v>
      </c>
      <c r="R119" s="710">
        <f t="shared" si="17"/>
        <v>358.88316919851798</v>
      </c>
      <c r="S119" s="710">
        <f t="shared" si="18"/>
        <v>350.19149144257875</v>
      </c>
      <c r="T119" s="710">
        <f t="shared" si="29"/>
        <v>347.2879090984955</v>
      </c>
    </row>
    <row r="120" spans="2:20">
      <c r="B120" s="580">
        <v>46</v>
      </c>
      <c r="C120" s="710">
        <f t="shared" si="12"/>
        <v>0.17432451662716228</v>
      </c>
      <c r="D120" s="710">
        <f t="shared" si="19"/>
        <v>894.68329978550173</v>
      </c>
      <c r="E120" s="710">
        <f t="shared" si="20"/>
        <v>315.18919448251944</v>
      </c>
      <c r="F120" s="710">
        <f t="shared" si="21"/>
        <v>298.30957733211852</v>
      </c>
      <c r="G120" s="710">
        <f t="shared" si="22"/>
        <v>298.00401895957754</v>
      </c>
      <c r="H120" s="717">
        <f t="shared" si="23"/>
        <v>298.00000952005871</v>
      </c>
      <c r="I120" s="710">
        <f t="shared" si="24"/>
        <v>298.00000482403135</v>
      </c>
      <c r="J120" s="710">
        <f t="shared" si="25"/>
        <v>298.00000244247212</v>
      </c>
      <c r="K120" s="710">
        <f t="shared" si="26"/>
        <v>298.00000134660058</v>
      </c>
      <c r="L120" s="710">
        <f t="shared" si="27"/>
        <v>298.00000103150575</v>
      </c>
      <c r="N120" s="580">
        <v>46</v>
      </c>
      <c r="O120" s="710">
        <f t="shared" si="13"/>
        <v>0.17432451662716228</v>
      </c>
      <c r="P120" s="710">
        <f t="shared" si="28"/>
        <v>394.84410418598156</v>
      </c>
      <c r="Q120" s="710">
        <f t="shared" si="30"/>
        <v>374.72614917462238</v>
      </c>
      <c r="R120" s="710">
        <f t="shared" si="17"/>
        <v>360.29461648782996</v>
      </c>
      <c r="S120" s="710">
        <f t="shared" si="18"/>
        <v>351.61112210233216</v>
      </c>
      <c r="T120" s="710">
        <f t="shared" si="29"/>
        <v>348.71004086015472</v>
      </c>
    </row>
    <row r="121" spans="2:20">
      <c r="B121" s="580">
        <v>47</v>
      </c>
      <c r="C121" s="710">
        <f t="shared" si="12"/>
        <v>0.17811418003210058</v>
      </c>
      <c r="D121" s="710">
        <f t="shared" si="19"/>
        <v>903.21644523914438</v>
      </c>
      <c r="E121" s="710">
        <f t="shared" si="20"/>
        <v>315.84987782726847</v>
      </c>
      <c r="F121" s="710">
        <f t="shared" si="21"/>
        <v>298.32904040109383</v>
      </c>
      <c r="G121" s="710">
        <f t="shared" si="22"/>
        <v>298.0043730712506</v>
      </c>
      <c r="H121" s="717">
        <f t="shared" si="23"/>
        <v>298.0000105476899</v>
      </c>
      <c r="I121" s="710">
        <f t="shared" si="24"/>
        <v>298.00000539169474</v>
      </c>
      <c r="J121" s="710">
        <f t="shared" si="25"/>
        <v>298.00000275780928</v>
      </c>
      <c r="K121" s="710">
        <f t="shared" si="26"/>
        <v>298.00000153809958</v>
      </c>
      <c r="L121" s="710">
        <f t="shared" si="27"/>
        <v>298.00000118602514</v>
      </c>
      <c r="N121" s="580">
        <v>47</v>
      </c>
      <c r="O121" s="710">
        <f t="shared" si="13"/>
        <v>0.17811418003210058</v>
      </c>
      <c r="P121" s="710">
        <f t="shared" si="28"/>
        <v>396.21619019155207</v>
      </c>
      <c r="Q121" s="710">
        <f t="shared" si="30"/>
        <v>376.1208427485613</v>
      </c>
      <c r="R121" s="710">
        <f t="shared" si="17"/>
        <v>361.70442244735852</v>
      </c>
      <c r="S121" s="710">
        <f t="shared" si="18"/>
        <v>353.02935908730029</v>
      </c>
      <c r="T121" s="710">
        <f t="shared" si="29"/>
        <v>350.13088296024148</v>
      </c>
    </row>
    <row r="122" spans="2:20">
      <c r="B122" s="580">
        <v>48</v>
      </c>
      <c r="C122" s="710">
        <f t="shared" si="12"/>
        <v>0.18190384343703889</v>
      </c>
      <c r="D122" s="710">
        <f t="shared" si="19"/>
        <v>911.60833522130497</v>
      </c>
      <c r="E122" s="710">
        <f t="shared" si="20"/>
        <v>316.51905288551148</v>
      </c>
      <c r="F122" s="710">
        <f t="shared" si="21"/>
        <v>298.34923402108649</v>
      </c>
      <c r="G122" s="710">
        <f t="shared" si="22"/>
        <v>298.00474920811735</v>
      </c>
      <c r="H122" s="717">
        <f t="shared" si="23"/>
        <v>298.00001165866644</v>
      </c>
      <c r="I122" s="710">
        <f t="shared" si="24"/>
        <v>298.0000060102858</v>
      </c>
      <c r="J122" s="710">
        <f t="shared" si="25"/>
        <v>298.00000310466038</v>
      </c>
      <c r="K122" s="710">
        <f t="shared" si="26"/>
        <v>298.00000175090213</v>
      </c>
      <c r="L122" s="710">
        <f t="shared" si="27"/>
        <v>298.00000135867748</v>
      </c>
      <c r="N122" s="580">
        <v>48</v>
      </c>
      <c r="O122" s="710">
        <f t="shared" si="13"/>
        <v>0.18190384343703889</v>
      </c>
      <c r="P122" s="710">
        <f t="shared" si="28"/>
        <v>397.58637870944722</v>
      </c>
      <c r="Q122" s="710">
        <f t="shared" si="30"/>
        <v>377.51369799909401</v>
      </c>
      <c r="R122" s="710">
        <f t="shared" si="17"/>
        <v>363.11258968757733</v>
      </c>
      <c r="S122" s="710">
        <f t="shared" si="18"/>
        <v>354.4461671668472</v>
      </c>
      <c r="T122" s="710">
        <f t="shared" si="29"/>
        <v>351.55038443360763</v>
      </c>
    </row>
    <row r="123" spans="2:20">
      <c r="B123" s="580">
        <v>49</v>
      </c>
      <c r="C123" s="710">
        <f t="shared" si="12"/>
        <v>0.18569350684197719</v>
      </c>
      <c r="D123" s="710">
        <f t="shared" si="19"/>
        <v>919.86135366845247</v>
      </c>
      <c r="E123" s="710">
        <f t="shared" si="20"/>
        <v>317.19653469375396</v>
      </c>
      <c r="F123" s="710">
        <f t="shared" si="21"/>
        <v>298.37016647407228</v>
      </c>
      <c r="G123" s="710">
        <f t="shared" si="22"/>
        <v>298.0051481764396</v>
      </c>
      <c r="H123" s="717">
        <f t="shared" si="23"/>
        <v>298.00001285757708</v>
      </c>
      <c r="I123" s="710">
        <f t="shared" si="24"/>
        <v>298.00000668299401</v>
      </c>
      <c r="J123" s="710">
        <f t="shared" si="25"/>
        <v>298.00000348528266</v>
      </c>
      <c r="K123" s="710">
        <f t="shared" si="26"/>
        <v>298.0000019867349</v>
      </c>
      <c r="L123" s="710">
        <f t="shared" si="27"/>
        <v>298.00000155101731</v>
      </c>
      <c r="N123" s="580">
        <v>49</v>
      </c>
      <c r="O123" s="710">
        <f t="shared" si="13"/>
        <v>0.18569350684197719</v>
      </c>
      <c r="P123" s="710">
        <f t="shared" si="28"/>
        <v>398.95471672218798</v>
      </c>
      <c r="Q123" s="710">
        <f t="shared" si="30"/>
        <v>378.90474937152078</v>
      </c>
      <c r="R123" s="710">
        <f t="shared" si="17"/>
        <v>364.51912071261478</v>
      </c>
      <c r="S123" s="710">
        <f t="shared" si="18"/>
        <v>355.86151653236283</v>
      </c>
      <c r="T123" s="710">
        <f t="shared" si="29"/>
        <v>352.96850203567834</v>
      </c>
    </row>
    <row r="124" spans="2:20">
      <c r="B124" s="580">
        <v>50</v>
      </c>
      <c r="C124" s="710">
        <f t="shared" si="12"/>
        <v>0.18948317024691552</v>
      </c>
      <c r="D124" s="710">
        <f t="shared" si="19"/>
        <v>927.97784418608069</v>
      </c>
      <c r="E124" s="710">
        <f t="shared" si="20"/>
        <v>317.88214153211408</v>
      </c>
      <c r="F124" s="710">
        <f t="shared" si="21"/>
        <v>298.39184580631826</v>
      </c>
      <c r="G124" s="710">
        <f t="shared" si="22"/>
        <v>298.00557079031665</v>
      </c>
      <c r="H124" s="717">
        <f t="shared" si="23"/>
        <v>298.00001414914516</v>
      </c>
      <c r="I124" s="710">
        <f t="shared" si="24"/>
        <v>298.00000741312334</v>
      </c>
      <c r="J124" s="710">
        <f t="shared" si="25"/>
        <v>298.00000390203195</v>
      </c>
      <c r="K124" s="710">
        <f t="shared" si="26"/>
        <v>298.0000022474124</v>
      </c>
      <c r="L124" s="710">
        <f t="shared" si="27"/>
        <v>298.00000176468342</v>
      </c>
      <c r="N124" s="580">
        <v>50</v>
      </c>
      <c r="O124" s="710">
        <f t="shared" si="13"/>
        <v>0.18948317024691552</v>
      </c>
      <c r="P124" s="710">
        <f t="shared" si="28"/>
        <v>400.32124461764789</v>
      </c>
      <c r="Q124" s="710">
        <f t="shared" si="30"/>
        <v>380.2940265519868</v>
      </c>
      <c r="R124" s="710">
        <f t="shared" si="17"/>
        <v>365.92401793546611</v>
      </c>
      <c r="S124" s="710">
        <f t="shared" si="18"/>
        <v>357.27538200509287</v>
      </c>
      <c r="T124" s="710">
        <f t="shared" si="29"/>
        <v>354.38519911459423</v>
      </c>
    </row>
    <row r="125" spans="2:20">
      <c r="B125" s="580">
        <v>51</v>
      </c>
      <c r="C125" s="710">
        <f t="shared" si="12"/>
        <v>0.19327283365185383</v>
      </c>
      <c r="D125" s="710">
        <f t="shared" si="19"/>
        <v>935.96011073128841</v>
      </c>
      <c r="E125" s="710">
        <f t="shared" si="20"/>
        <v>318.57569486906669</v>
      </c>
      <c r="F125" s="710">
        <f t="shared" si="21"/>
        <v>298.41427983275457</v>
      </c>
      <c r="G125" s="710">
        <f t="shared" si="22"/>
        <v>298.00601787139004</v>
      </c>
      <c r="H125" s="717">
        <f t="shared" si="23"/>
        <v>298.00001553822892</v>
      </c>
      <c r="I125" s="710">
        <f t="shared" si="24"/>
        <v>298.00000820409338</v>
      </c>
      <c r="J125" s="710">
        <f t="shared" si="25"/>
        <v>298.00000435736382</v>
      </c>
      <c r="K125" s="710">
        <f t="shared" si="26"/>
        <v>298.00000253483881</v>
      </c>
      <c r="L125" s="710">
        <f t="shared" si="27"/>
        <v>298.00000200140084</v>
      </c>
      <c r="N125" s="580">
        <v>51</v>
      </c>
      <c r="O125" s="710">
        <f t="shared" si="13"/>
        <v>0.19327283365185383</v>
      </c>
      <c r="P125" s="710">
        <f t="shared" si="28"/>
        <v>401.68599715184632</v>
      </c>
      <c r="Q125" s="710">
        <f t="shared" si="30"/>
        <v>381.68155516220907</v>
      </c>
      <c r="R125" s="710">
        <f t="shared" si="17"/>
        <v>367.32728369098447</v>
      </c>
      <c r="S125" s="710">
        <f t="shared" si="18"/>
        <v>358.68774235965981</v>
      </c>
      <c r="T125" s="710">
        <f t="shared" si="29"/>
        <v>355.80044464806946</v>
      </c>
    </row>
    <row r="126" spans="2:20">
      <c r="B126" s="580">
        <v>52</v>
      </c>
      <c r="C126" s="710">
        <f t="shared" si="12"/>
        <v>0.19706249705679213</v>
      </c>
      <c r="D126" s="710">
        <f t="shared" si="19"/>
        <v>943.81041828380671</v>
      </c>
      <c r="E126" s="710">
        <f t="shared" si="20"/>
        <v>319.27701930712431</v>
      </c>
      <c r="F126" s="710">
        <f t="shared" si="21"/>
        <v>298.43747614127079</v>
      </c>
      <c r="G126" s="710">
        <f t="shared" si="22"/>
        <v>298.00649024855454</v>
      </c>
      <c r="H126" s="717">
        <f t="shared" si="23"/>
        <v>298.00001702982161</v>
      </c>
      <c r="I126" s="710">
        <f t="shared" si="24"/>
        <v>298.00000905944012</v>
      </c>
      <c r="J126" s="710">
        <f t="shared" si="25"/>
        <v>298.00000485383504</v>
      </c>
      <c r="K126" s="710">
        <f t="shared" si="26"/>
        <v>298.0000028510097</v>
      </c>
      <c r="L126" s="710">
        <f t="shared" si="27"/>
        <v>298.00000226298226</v>
      </c>
      <c r="N126" s="580">
        <v>52</v>
      </c>
      <c r="O126" s="710">
        <f t="shared" si="13"/>
        <v>0.19706249705679213</v>
      </c>
      <c r="P126" s="710">
        <f t="shared" si="28"/>
        <v>403.0490042711329</v>
      </c>
      <c r="Q126" s="710">
        <f t="shared" si="30"/>
        <v>383.06735735274367</v>
      </c>
      <c r="R126" s="710">
        <f t="shared" si="17"/>
        <v>368.72892024697506</v>
      </c>
      <c r="S126" s="710">
        <f t="shared" si="18"/>
        <v>360.09857974637924</v>
      </c>
      <c r="T126" s="710">
        <f t="shared" si="29"/>
        <v>357.21421242091077</v>
      </c>
    </row>
    <row r="127" spans="2:20">
      <c r="B127" s="580">
        <v>53</v>
      </c>
      <c r="C127" s="710">
        <f t="shared" si="12"/>
        <v>0.20085216046173043</v>
      </c>
      <c r="D127" s="710">
        <f t="shared" si="19"/>
        <v>951.53099350566799</v>
      </c>
      <c r="E127" s="710">
        <f t="shared" si="20"/>
        <v>319.98594252943803</v>
      </c>
      <c r="F127" s="710">
        <f t="shared" si="21"/>
        <v>298.46144209693784</v>
      </c>
      <c r="G127" s="710">
        <f t="shared" si="22"/>
        <v>298.00698875767449</v>
      </c>
      <c r="H127" s="717">
        <f t="shared" si="23"/>
        <v>298.00001862905174</v>
      </c>
      <c r="I127" s="710">
        <f t="shared" si="24"/>
        <v>298.00000998281672</v>
      </c>
      <c r="J127" s="710">
        <f t="shared" si="25"/>
        <v>298.0000053941049</v>
      </c>
      <c r="K127" s="710">
        <f t="shared" si="26"/>
        <v>298.00000319801336</v>
      </c>
      <c r="L127" s="710">
        <f t="shared" si="27"/>
        <v>298.00000255133017</v>
      </c>
      <c r="N127" s="580">
        <v>53</v>
      </c>
      <c r="O127" s="710">
        <f t="shared" si="13"/>
        <v>0.20085216046173043</v>
      </c>
      <c r="P127" s="710">
        <f t="shared" si="28"/>
        <v>404.41029181429747</v>
      </c>
      <c r="Q127" s="710">
        <f t="shared" si="30"/>
        <v>384.45145230961106</v>
      </c>
      <c r="R127" s="710">
        <f t="shared" si="17"/>
        <v>370.12892981366929</v>
      </c>
      <c r="S127" s="710">
        <f t="shared" si="18"/>
        <v>361.50787919794368</v>
      </c>
      <c r="T127" s="710">
        <f t="shared" si="29"/>
        <v>358.62648032265406</v>
      </c>
    </row>
    <row r="128" spans="2:20">
      <c r="B128" s="580">
        <v>54</v>
      </c>
      <c r="C128" s="710">
        <f t="shared" si="12"/>
        <v>0.20464182386666877</v>
      </c>
      <c r="D128" s="710">
        <f t="shared" si="19"/>
        <v>959.12402538971139</v>
      </c>
      <c r="E128" s="710">
        <f t="shared" si="20"/>
        <v>320.70229524730394</v>
      </c>
      <c r="F128" s="710">
        <f t="shared" si="21"/>
        <v>298.4861848461573</v>
      </c>
      <c r="G128" s="710">
        <f t="shared" si="22"/>
        <v>298.00751424130596</v>
      </c>
      <c r="H128" s="717">
        <f t="shared" si="23"/>
        <v>298.00002034118347</v>
      </c>
      <c r="I128" s="710">
        <f t="shared" si="24"/>
        <v>298.00001097799458</v>
      </c>
      <c r="J128" s="710">
        <f t="shared" si="25"/>
        <v>298.00000598093641</v>
      </c>
      <c r="K128" s="710">
        <f t="shared" si="26"/>
        <v>298.00000357803253</v>
      </c>
      <c r="L128" s="710">
        <f t="shared" si="27"/>
        <v>298.00000286843806</v>
      </c>
      <c r="N128" s="580">
        <v>54</v>
      </c>
      <c r="O128" s="710">
        <f t="shared" si="13"/>
        <v>0.20464182386666877</v>
      </c>
      <c r="P128" s="710">
        <f t="shared" si="28"/>
        <v>405.76988211214268</v>
      </c>
      <c r="Q128" s="710">
        <f t="shared" si="30"/>
        <v>385.83385668693239</v>
      </c>
      <c r="R128" s="710">
        <f t="shared" si="17"/>
        <v>371.52731455181606</v>
      </c>
      <c r="S128" s="710">
        <f t="shared" si="18"/>
        <v>362.91562820815165</v>
      </c>
      <c r="T128" s="710">
        <f t="shared" si="29"/>
        <v>360.03722974777719</v>
      </c>
    </row>
    <row r="129" spans="2:20">
      <c r="B129" s="580">
        <v>55</v>
      </c>
      <c r="C129" s="710">
        <f t="shared" si="12"/>
        <v>0.20843148727160707</v>
      </c>
      <c r="D129" s="710">
        <f t="shared" si="19"/>
        <v>966.59166589710958</v>
      </c>
      <c r="E129" s="710">
        <f t="shared" si="20"/>
        <v>321.42591114855918</v>
      </c>
      <c r="F129" s="710">
        <f t="shared" si="21"/>
        <v>298.51171132073858</v>
      </c>
      <c r="G129" s="710">
        <f t="shared" si="22"/>
        <v>298.00806754842444</v>
      </c>
      <c r="H129" s="717">
        <f t="shared" si="23"/>
        <v>298.00002217161665</v>
      </c>
      <c r="I129" s="710">
        <f t="shared" si="24"/>
        <v>298.00001204886377</v>
      </c>
      <c r="J129" s="710">
        <f t="shared" si="25"/>
        <v>298.00000661719764</v>
      </c>
      <c r="K129" s="710">
        <f t="shared" si="26"/>
        <v>298.00000399334601</v>
      </c>
      <c r="L129" s="710">
        <f t="shared" si="27"/>
        <v>298.00000321639214</v>
      </c>
      <c r="N129" s="580">
        <v>55</v>
      </c>
      <c r="O129" s="710">
        <f t="shared" si="13"/>
        <v>0.20843148727160707</v>
      </c>
      <c r="P129" s="710">
        <f t="shared" si="28"/>
        <v>407.12779449949323</v>
      </c>
      <c r="Q129" s="710">
        <f t="shared" si="30"/>
        <v>387.21458497638264</v>
      </c>
      <c r="R129" s="710">
        <f t="shared" si="17"/>
        <v>372.92407657959109</v>
      </c>
      <c r="S129" s="710">
        <f t="shared" si="18"/>
        <v>364.32181637216138</v>
      </c>
      <c r="T129" s="710">
        <f t="shared" si="29"/>
        <v>361.44644508350751</v>
      </c>
    </row>
    <row r="130" spans="2:20">
      <c r="B130" s="580">
        <v>56</v>
      </c>
      <c r="C130" s="710">
        <f t="shared" si="12"/>
        <v>0.21222115067654537</v>
      </c>
      <c r="D130" s="710">
        <f t="shared" si="19"/>
        <v>973.93603058410656</v>
      </c>
      <c r="E130" s="710">
        <f t="shared" si="20"/>
        <v>322.15662684685236</v>
      </c>
      <c r="F130" s="710">
        <f t="shared" si="21"/>
        <v>298.53802824190609</v>
      </c>
      <c r="G130" s="710">
        <f t="shared" si="22"/>
        <v>298.00864953415794</v>
      </c>
      <c r="H130" s="717">
        <f t="shared" si="23"/>
        <v>298.00002412588691</v>
      </c>
      <c r="I130" s="710">
        <f t="shared" si="24"/>
        <v>298.00001319943402</v>
      </c>
      <c r="J130" s="710">
        <f t="shared" si="25"/>
        <v>298.00000730586277</v>
      </c>
      <c r="K130" s="710">
        <f t="shared" si="26"/>
        <v>298.00000444632968</v>
      </c>
      <c r="L130" s="710">
        <f t="shared" si="27"/>
        <v>298.000003597373</v>
      </c>
      <c r="N130" s="580">
        <v>56</v>
      </c>
      <c r="O130" s="710">
        <f t="shared" si="13"/>
        <v>0.21222115067654537</v>
      </c>
      <c r="P130" s="710">
        <f t="shared" si="28"/>
        <v>408.48404575243012</v>
      </c>
      <c r="Q130" s="710">
        <f t="shared" si="30"/>
        <v>388.59364982268806</v>
      </c>
      <c r="R130" s="710">
        <f t="shared" si="17"/>
        <v>374.31921797849822</v>
      </c>
      <c r="S130" s="710">
        <f t="shared" si="18"/>
        <v>365.72643507928274</v>
      </c>
      <c r="T130" s="710">
        <f t="shared" si="29"/>
        <v>362.85411327243224</v>
      </c>
    </row>
    <row r="131" spans="2:20">
      <c r="B131" s="580">
        <v>57</v>
      </c>
      <c r="C131" s="710">
        <f t="shared" si="12"/>
        <v>0.21601081408148368</v>
      </c>
      <c r="D131" s="710">
        <f t="shared" si="19"/>
        <v>981.15919921814725</v>
      </c>
      <c r="E131" s="710">
        <f t="shared" si="20"/>
        <v>322.89428183177421</v>
      </c>
      <c r="F131" s="710">
        <f t="shared" si="21"/>
        <v>298.56514212423679</v>
      </c>
      <c r="G131" s="710">
        <f t="shared" si="22"/>
        <v>298.0092610595255</v>
      </c>
      <c r="H131" s="717">
        <f t="shared" si="23"/>
        <v>298.00002620966592</v>
      </c>
      <c r="I131" s="710">
        <f t="shared" si="24"/>
        <v>298.00001443383542</v>
      </c>
      <c r="J131" s="710">
        <f t="shared" si="25"/>
        <v>298.00000805001315</v>
      </c>
      <c r="K131" s="710">
        <f t="shared" si="26"/>
        <v>298.00000493945834</v>
      </c>
      <c r="L131" s="710">
        <f t="shared" si="27"/>
        <v>298.00000401365685</v>
      </c>
      <c r="N131" s="580">
        <v>57</v>
      </c>
      <c r="O131" s="710">
        <f t="shared" si="13"/>
        <v>0.21601081408148368</v>
      </c>
      <c r="P131" s="710">
        <f t="shared" si="28"/>
        <v>409.83865046167011</v>
      </c>
      <c r="Q131" s="710">
        <f t="shared" si="30"/>
        <v>389.97106229304802</v>
      </c>
      <c r="R131" s="710">
        <f t="shared" si="17"/>
        <v>375.71274079840879</v>
      </c>
      <c r="S131" s="710">
        <f t="shared" si="18"/>
        <v>367.12947725063555</v>
      </c>
      <c r="T131" s="710">
        <f t="shared" si="29"/>
        <v>364.26022343898643</v>
      </c>
    </row>
    <row r="132" spans="2:20">
      <c r="B132" s="580">
        <v>58</v>
      </c>
      <c r="C132" s="710">
        <f t="shared" si="12"/>
        <v>0.21980047748642201</v>
      </c>
      <c r="D132" s="710">
        <f t="shared" si="19"/>
        <v>988.26321638357763</v>
      </c>
      <c r="E132" s="710">
        <f t="shared" si="20"/>
        <v>323.63871841983325</v>
      </c>
      <c r="F132" s="710">
        <f t="shared" si="21"/>
        <v>298.59305927952954</v>
      </c>
      <c r="G132" s="710">
        <f t="shared" si="22"/>
        <v>298.0099029911807</v>
      </c>
      <c r="H132" s="717">
        <f t="shared" si="23"/>
        <v>298.00002842876142</v>
      </c>
      <c r="I132" s="710">
        <f t="shared" si="24"/>
        <v>298.00001575631882</v>
      </c>
      <c r="J132" s="710">
        <f t="shared" si="25"/>
        <v>298.00000885283868</v>
      </c>
      <c r="K132" s="710">
        <f t="shared" si="26"/>
        <v>298.00000547530692</v>
      </c>
      <c r="L132" s="710">
        <f t="shared" si="27"/>
        <v>298.00000446761737</v>
      </c>
      <c r="N132" s="580">
        <v>58</v>
      </c>
      <c r="O132" s="710">
        <f t="shared" si="13"/>
        <v>0.21980047748642201</v>
      </c>
      <c r="P132" s="710">
        <f t="shared" si="28"/>
        <v>411.1916213514163</v>
      </c>
      <c r="Q132" s="710">
        <f t="shared" si="30"/>
        <v>391.34683210720965</v>
      </c>
      <c r="R132" s="710">
        <f t="shared" si="17"/>
        <v>377.10464706186559</v>
      </c>
      <c r="S132" s="710">
        <f t="shared" si="18"/>
        <v>368.53093711512139</v>
      </c>
      <c r="T132" s="710">
        <f t="shared" si="29"/>
        <v>365.66476657049071</v>
      </c>
    </row>
    <row r="133" spans="2:20">
      <c r="B133" s="580">
        <v>59</v>
      </c>
      <c r="C133" s="710">
        <f t="shared" si="12"/>
        <v>0.22359014089136031</v>
      </c>
      <c r="D133" s="710">
        <f t="shared" si="19"/>
        <v>995.25009207709445</v>
      </c>
      <c r="E133" s="710">
        <f t="shared" si="20"/>
        <v>324.3897817062624</v>
      </c>
      <c r="F133" s="710">
        <f t="shared" si="21"/>
        <v>298.62178582060778</v>
      </c>
      <c r="G133" s="710">
        <f t="shared" si="22"/>
        <v>298.0105762011604</v>
      </c>
      <c r="H133" s="717">
        <f t="shared" si="23"/>
        <v>298.00003078911726</v>
      </c>
      <c r="I133" s="710">
        <f t="shared" si="24"/>
        <v>298.00001717125679</v>
      </c>
      <c r="J133" s="710">
        <f t="shared" si="25"/>
        <v>298.00000971763853</v>
      </c>
      <c r="K133" s="710">
        <f t="shared" si="26"/>
        <v>298.00000605655174</v>
      </c>
      <c r="L133" s="710">
        <f t="shared" si="27"/>
        <v>298.0000049617268</v>
      </c>
      <c r="N133" s="580">
        <v>59</v>
      </c>
      <c r="O133" s="710">
        <f t="shared" si="13"/>
        <v>0.22359014089136031</v>
      </c>
      <c r="P133" s="710">
        <f t="shared" si="28"/>
        <v>412.5429695516429</v>
      </c>
      <c r="Q133" s="710">
        <f t="shared" si="30"/>
        <v>392.72096783394227</v>
      </c>
      <c r="R133" s="710">
        <f t="shared" si="17"/>
        <v>378.49493876775864</v>
      </c>
      <c r="S133" s="710">
        <f t="shared" si="18"/>
        <v>369.93081001811356</v>
      </c>
      <c r="T133" s="710">
        <f t="shared" si="29"/>
        <v>367.06773524477148</v>
      </c>
    </row>
    <row r="134" spans="2:20">
      <c r="B134" s="580">
        <v>60</v>
      </c>
      <c r="C134" s="710">
        <f t="shared" si="12"/>
        <v>0.22737980429629862</v>
      </c>
      <c r="D134" s="710">
        <f t="shared" si="19"/>
        <v>1002.1218022931156</v>
      </c>
      <c r="E134" s="710">
        <f t="shared" si="20"/>
        <v>325.14731951764264</v>
      </c>
      <c r="F134" s="710">
        <f t="shared" si="21"/>
        <v>298.65132766505627</v>
      </c>
      <c r="G134" s="710">
        <f t="shared" si="22"/>
        <v>298.01128156663884</v>
      </c>
      <c r="H134" s="717">
        <f t="shared" si="23"/>
        <v>298.00003329681351</v>
      </c>
      <c r="I134" s="710">
        <f t="shared" si="24"/>
        <v>298.00001868314394</v>
      </c>
      <c r="J134" s="710">
        <f t="shared" si="25"/>
        <v>298.00001064782259</v>
      </c>
      <c r="K134" s="710">
        <f t="shared" si="26"/>
        <v>298.00000668597187</v>
      </c>
      <c r="L134" s="710">
        <f t="shared" si="27"/>
        <v>298.0000054985573</v>
      </c>
      <c r="N134" s="580">
        <v>60</v>
      </c>
      <c r="O134" s="710">
        <f t="shared" si="13"/>
        <v>0.22737980429629862</v>
      </c>
      <c r="P134" s="710">
        <f t="shared" si="28"/>
        <v>413.89270483061523</v>
      </c>
      <c r="Q134" s="710">
        <f t="shared" si="30"/>
        <v>394.09347705881828</v>
      </c>
      <c r="R134" s="710">
        <f t="shared" si="17"/>
        <v>379.88361789446435</v>
      </c>
      <c r="S134" s="710">
        <f t="shared" si="18"/>
        <v>371.32909225808675</v>
      </c>
      <c r="T134" s="710">
        <f t="shared" si="29"/>
        <v>368.46912339756028</v>
      </c>
    </row>
    <row r="135" spans="2:20">
      <c r="B135" s="580">
        <v>61</v>
      </c>
      <c r="C135" s="710">
        <f t="shared" si="12"/>
        <v>0.23116946770123692</v>
      </c>
      <c r="D135" s="710">
        <f t="shared" si="19"/>
        <v>1008.880289599243</v>
      </c>
      <c r="E135" s="710">
        <f t="shared" si="20"/>
        <v>325.91118236532964</v>
      </c>
      <c r="F135" s="710">
        <f t="shared" si="21"/>
        <v>298.68169053889301</v>
      </c>
      <c r="G135" s="710">
        <f t="shared" si="22"/>
        <v>298.01201996968621</v>
      </c>
      <c r="H135" s="717">
        <f t="shared" si="23"/>
        <v>298.00003595806635</v>
      </c>
      <c r="I135" s="710">
        <f t="shared" si="24"/>
        <v>298.00002029659777</v>
      </c>
      <c r="J135" s="710">
        <f t="shared" si="25"/>
        <v>298.00001164691184</v>
      </c>
      <c r="K135" s="710">
        <f t="shared" si="26"/>
        <v>298.0000073664504</v>
      </c>
      <c r="L135" s="710">
        <f t="shared" si="27"/>
        <v>298.00000608078255</v>
      </c>
      <c r="N135" s="580">
        <v>61</v>
      </c>
      <c r="O135" s="710">
        <f t="shared" si="13"/>
        <v>0.23116946770123692</v>
      </c>
      <c r="P135" s="710">
        <f t="shared" si="28"/>
        <v>415.24083579345205</v>
      </c>
      <c r="Q135" s="710">
        <f t="shared" si="30"/>
        <v>395.46436652749151</v>
      </c>
      <c r="R135" s="710">
        <f t="shared" si="17"/>
        <v>381.27068640252685</v>
      </c>
      <c r="S135" s="710">
        <f t="shared" si="18"/>
        <v>372.72578094710616</v>
      </c>
      <c r="T135" s="710">
        <f t="shared" si="29"/>
        <v>369.8689261238639</v>
      </c>
    </row>
    <row r="136" spans="2:20">
      <c r="B136" s="580">
        <v>62</v>
      </c>
      <c r="C136" s="710">
        <f t="shared" si="12"/>
        <v>0.23495913110617525</v>
      </c>
      <c r="D136" s="710">
        <f t="shared" si="19"/>
        <v>1015.5274637019854</v>
      </c>
      <c r="E136" s="710">
        <f t="shared" si="20"/>
        <v>326.68122339966988</v>
      </c>
      <c r="F136" s="710">
        <f t="shared" si="21"/>
        <v>298.71287998017772</v>
      </c>
      <c r="G136" s="710">
        <f t="shared" si="22"/>
        <v>298.01279229703255</v>
      </c>
      <c r="H136" s="717">
        <f t="shared" si="23"/>
        <v>298.0000387792283</v>
      </c>
      <c r="I136" s="710">
        <f t="shared" si="24"/>
        <v>298.00002201635891</v>
      </c>
      <c r="J136" s="710">
        <f t="shared" si="25"/>
        <v>298.00001271853984</v>
      </c>
      <c r="K136" s="710">
        <f t="shared" si="26"/>
        <v>298.00000810097538</v>
      </c>
      <c r="L136" s="710">
        <f t="shared" si="27"/>
        <v>298.00000671117874</v>
      </c>
      <c r="N136" s="580">
        <v>62</v>
      </c>
      <c r="O136" s="710">
        <f t="shared" si="13"/>
        <v>0.23495913110617525</v>
      </c>
      <c r="P136" s="710">
        <f t="shared" si="28"/>
        <v>416.58737005168956</v>
      </c>
      <c r="Q136" s="710">
        <f t="shared" si="30"/>
        <v>396.8336422680506</v>
      </c>
      <c r="R136" s="710">
        <f t="shared" si="17"/>
        <v>382.65614623694779</v>
      </c>
      <c r="S136" s="710">
        <f t="shared" si="18"/>
        <v>374.12087389169199</v>
      </c>
      <c r="T136" s="710">
        <f t="shared" si="29"/>
        <v>371.26713950834255</v>
      </c>
    </row>
    <row r="137" spans="2:20">
      <c r="B137" s="580">
        <v>63</v>
      </c>
      <c r="C137" s="710">
        <f t="shared" si="12"/>
        <v>0.23874879451111355</v>
      </c>
      <c r="D137" s="710">
        <f t="shared" si="19"/>
        <v>1022.0652020029057</v>
      </c>
      <c r="E137" s="710">
        <f t="shared" si="20"/>
        <v>327.45729836499288</v>
      </c>
      <c r="F137" s="710">
        <f t="shared" si="21"/>
        <v>298.74490134255768</v>
      </c>
      <c r="G137" s="710">
        <f t="shared" si="22"/>
        <v>298.01359943983618</v>
      </c>
      <c r="H137" s="717">
        <f t="shared" si="23"/>
        <v>298.000041766788</v>
      </c>
      <c r="I137" s="710">
        <f t="shared" si="24"/>
        <v>298.0000238472918</v>
      </c>
      <c r="J137" s="710">
        <f t="shared" si="25"/>
        <v>298.00001386645334</v>
      </c>
      <c r="K137" s="710">
        <f t="shared" si="26"/>
        <v>298.00000889264135</v>
      </c>
      <c r="L137" s="710">
        <f t="shared" si="27"/>
        <v>298.00000739262583</v>
      </c>
      <c r="N137" s="580">
        <v>63</v>
      </c>
      <c r="O137" s="710">
        <f t="shared" si="13"/>
        <v>0.23874879451111355</v>
      </c>
      <c r="P137" s="710">
        <f t="shared" si="28"/>
        <v>417.93231436808219</v>
      </c>
      <c r="Q137" s="710">
        <f t="shared" si="30"/>
        <v>398.20130969550451</v>
      </c>
      <c r="R137" s="710">
        <f t="shared" si="17"/>
        <v>384.03999932914252</v>
      </c>
      <c r="S137" s="710">
        <f t="shared" si="18"/>
        <v>375.51436949108273</v>
      </c>
      <c r="T137" s="710">
        <f t="shared" si="29"/>
        <v>372.66376048046141</v>
      </c>
    </row>
    <row r="138" spans="2:20">
      <c r="B138" s="580">
        <v>64</v>
      </c>
      <c r="C138" s="710">
        <f t="shared" si="12"/>
        <v>0.24253845791605186</v>
      </c>
      <c r="D138" s="710">
        <f t="shared" si="19"/>
        <v>1028.4953501453556</v>
      </c>
      <c r="E138" s="710">
        <f t="shared" si="20"/>
        <v>328.23926555536627</v>
      </c>
      <c r="F138" s="710">
        <f t="shared" si="21"/>
        <v>298.7777597987523</v>
      </c>
      <c r="G138" s="710">
        <f t="shared" si="22"/>
        <v>298.0144422934568</v>
      </c>
      <c r="H138" s="717">
        <f t="shared" si="23"/>
        <v>298.00004492737025</v>
      </c>
      <c r="I138" s="710">
        <f t="shared" si="24"/>
        <v>298.00002579438507</v>
      </c>
      <c r="J138" s="710">
        <f t="shared" si="25"/>
        <v>298.00001509451329</v>
      </c>
      <c r="K138" s="710">
        <f t="shared" si="26"/>
        <v>298.00000974465013</v>
      </c>
      <c r="L138" s="710">
        <f t="shared" si="27"/>
        <v>298.00000812810907</v>
      </c>
      <c r="N138" s="580">
        <v>64</v>
      </c>
      <c r="O138" s="710">
        <f t="shared" si="13"/>
        <v>0.24253845791605186</v>
      </c>
      <c r="P138" s="710">
        <f t="shared" si="28"/>
        <v>419.27567478025674</v>
      </c>
      <c r="Q138" s="710">
        <f t="shared" si="30"/>
        <v>399.56737370100814</v>
      </c>
      <c r="R138" s="710">
        <f t="shared" si="17"/>
        <v>385.4222475986104</v>
      </c>
      <c r="S138" s="710">
        <f t="shared" si="18"/>
        <v>376.906266650357</v>
      </c>
      <c r="T138" s="710">
        <f t="shared" si="29"/>
        <v>374.05878669079584</v>
      </c>
    </row>
    <row r="139" spans="2:20">
      <c r="B139" s="580">
        <v>65</v>
      </c>
      <c r="C139" s="710">
        <f t="shared" si="12"/>
        <v>0.24632812132099016</v>
      </c>
      <c r="D139" s="710">
        <f t="shared" ref="D139:D170" si="31">(1-2*FoAb-2*FoAb*BiCombAb)*D138+2*FoAb*E138+2*FoAb*BiCombAb*Tcomb</f>
        <v>1034.8197225519561</v>
      </c>
      <c r="E139" s="710">
        <f t="shared" ref="E139:E170" si="32">FoAb*D138+(1-2*FoAb)*E138+FoAb*F138</f>
        <v>329.02698577110112</v>
      </c>
      <c r="F139" s="710">
        <f t="shared" ref="F139:F170" si="33">FoAb*E138+(1-2*FoAb)*F138+FoAb*G138</f>
        <v>298.8114603439771</v>
      </c>
      <c r="G139" s="710">
        <f t="shared" ref="G139:G170" si="34">FoAb*F138+(1-2*FoAb)*G138+FoAb*H138</f>
        <v>298.01532175723338</v>
      </c>
      <c r="H139" s="717">
        <f t="shared" ref="H139:H170" si="35">_FoN1*G138+(1-_FoN1-_FoN2)*H138+_FoN2*I138</f>
        <v>298.00004826773596</v>
      </c>
      <c r="I139" s="710">
        <f t="shared" ref="I139:I170" si="36">FoCase*H138+(1-2*FoCase)*I138+FoCase*J138</f>
        <v>298.00002786275218</v>
      </c>
      <c r="J139" s="710">
        <f t="shared" ref="J139:J170" si="37">FoCase*I138+(1-2*FoCase)*J138+FoCase*K138</f>
        <v>298.00001640669558</v>
      </c>
      <c r="K139" s="710">
        <f t="shared" ref="K139:K170" si="38">FoCase*J138+(1-2*FoCase)*K138+FoCase*L138</f>
        <v>298.00001066031206</v>
      </c>
      <c r="L139" s="710">
        <f t="shared" ref="L139:L170" si="39">(1-2*FoCase-2*FoCase*BiAtmCase)*L138+2*FoCase*K138+2*FoCase*BiAtmCase*Tatm</f>
        <v>298.00000892071961</v>
      </c>
      <c r="N139" s="580">
        <v>65</v>
      </c>
      <c r="O139" s="710">
        <f t="shared" si="13"/>
        <v>0.24632812132099016</v>
      </c>
      <c r="P139" s="710">
        <f t="shared" ref="P139:P170" si="40">(1-2*FoCase-2*FoCase*BiCombCase)*P138+2*FoCase*Q138+2*FoCase*BiCombCase*Tcomb</f>
        <v>420.61745670630739</v>
      </c>
      <c r="Q139" s="710">
        <f t="shared" si="30"/>
        <v>400.93183872805889</v>
      </c>
      <c r="R139" s="710">
        <f t="shared" si="17"/>
        <v>386.80289295436188</v>
      </c>
      <c r="S139" s="710">
        <f t="shared" si="18"/>
        <v>378.29656470624366</v>
      </c>
      <c r="T139" s="710">
        <f t="shared" ref="T139:T170" si="41">(1-2*FoCase-2*FoCase*BiAtmCase)*T138+2*FoCase*S138+2*FoCase*BiAtmCase*Tatm</f>
        <v>375.45221640540234</v>
      </c>
    </row>
    <row r="140" spans="2:20">
      <c r="B140" s="580">
        <v>66</v>
      </c>
      <c r="C140" s="710">
        <f t="shared" ref="C140:C202" si="42">$C$73*B140</f>
        <v>0.25011778472592849</v>
      </c>
      <c r="D140" s="710">
        <f t="shared" si="31"/>
        <v>1041.0401029529808</v>
      </c>
      <c r="E140" s="710">
        <f t="shared" si="32"/>
        <v>329.82032227599456</v>
      </c>
      <c r="F140" s="710">
        <f t="shared" si="33"/>
        <v>298.84600779930838</v>
      </c>
      <c r="G140" s="710">
        <f t="shared" si="34"/>
        <v>298.01623873426666</v>
      </c>
      <c r="H140" s="717">
        <f t="shared" si="35"/>
        <v>298.00005179478205</v>
      </c>
      <c r="I140" s="710">
        <f t="shared" si="36"/>
        <v>298.00003005763159</v>
      </c>
      <c r="J140" s="710">
        <f t="shared" si="37"/>
        <v>298.00001780709181</v>
      </c>
      <c r="K140" s="710">
        <f t="shared" si="38"/>
        <v>298.00001164304695</v>
      </c>
      <c r="L140" s="710">
        <f t="shared" si="39"/>
        <v>298.00000977365613</v>
      </c>
      <c r="N140" s="580">
        <v>66</v>
      </c>
      <c r="O140" s="710">
        <f t="shared" ref="O140:O200" si="43">$O$73*N140</f>
        <v>0.25011778472592849</v>
      </c>
      <c r="P140" s="710">
        <f t="shared" si="40"/>
        <v>421.95766503497077</v>
      </c>
      <c r="Q140" s="710">
        <f t="shared" ref="Q140:Q171" si="44">FoCase*P139+(1-2*FoCase)*Q139+FoCase*R139</f>
        <v>402.29470883756375</v>
      </c>
      <c r="R140" s="710">
        <f t="shared" si="17"/>
        <v>388.18193729613762</v>
      </c>
      <c r="S140" s="710">
        <f t="shared" si="18"/>
        <v>379.68526336376732</v>
      </c>
      <c r="T140" s="710">
        <f t="shared" si="41"/>
        <v>376.8440484156157</v>
      </c>
    </row>
    <row r="141" spans="2:20">
      <c r="B141" s="580">
        <v>67</v>
      </c>
      <c r="C141" s="710">
        <f t="shared" si="42"/>
        <v>0.2539074481308668</v>
      </c>
      <c r="D141" s="710">
        <f t="shared" si="31"/>
        <v>1047.1582449057955</v>
      </c>
      <c r="E141" s="710">
        <f t="shared" si="32"/>
        <v>330.619140755297</v>
      </c>
      <c r="F141" s="710">
        <f t="shared" si="33"/>
        <v>298.88140681498942</v>
      </c>
      <c r="G141" s="710">
        <f t="shared" si="34"/>
        <v>298.01719413120594</v>
      </c>
      <c r="H141" s="717">
        <f t="shared" si="35"/>
        <v>298.00005551554131</v>
      </c>
      <c r="I141" s="710">
        <f t="shared" si="36"/>
        <v>298.00003238438717</v>
      </c>
      <c r="J141" s="710">
        <f t="shared" si="37"/>
        <v>298.00001929991009</v>
      </c>
      <c r="K141" s="710">
        <f t="shared" si="38"/>
        <v>298.00001269638528</v>
      </c>
      <c r="L141" s="710">
        <f t="shared" si="39"/>
        <v>298.00001069022562</v>
      </c>
      <c r="N141" s="580">
        <v>67</v>
      </c>
      <c r="O141" s="710">
        <f t="shared" si="43"/>
        <v>0.2539074481308668</v>
      </c>
      <c r="P141" s="710">
        <f t="shared" si="40"/>
        <v>423.29630420263067</v>
      </c>
      <c r="Q141" s="710">
        <f t="shared" si="44"/>
        <v>403.65598776340585</v>
      </c>
      <c r="R141" s="710">
        <f t="shared" si="17"/>
        <v>389.55938251544967</v>
      </c>
      <c r="S141" s="710">
        <f t="shared" si="18"/>
        <v>381.07236264214635</v>
      </c>
      <c r="T141" s="710">
        <f t="shared" si="41"/>
        <v>378.23428196102071</v>
      </c>
    </row>
    <row r="142" spans="2:20">
      <c r="B142" s="580">
        <v>68</v>
      </c>
      <c r="C142" s="710">
        <f t="shared" si="42"/>
        <v>0.2576971115358051</v>
      </c>
      <c r="D142" s="710">
        <f t="shared" si="31"/>
        <v>1053.1758723055077</v>
      </c>
      <c r="E142" s="710">
        <f t="shared" si="32"/>
        <v>331.42330927439212</v>
      </c>
      <c r="F142" s="710">
        <f t="shared" si="33"/>
        <v>298.91766187367966</v>
      </c>
      <c r="G142" s="710">
        <f t="shared" si="34"/>
        <v>298.01818885803993</v>
      </c>
      <c r="H142" s="717">
        <f t="shared" si="35"/>
        <v>298.00005943718247</v>
      </c>
      <c r="I142" s="710">
        <f t="shared" si="36"/>
        <v>298.00003484850873</v>
      </c>
      <c r="J142" s="710">
        <f t="shared" si="37"/>
        <v>298.00002088947588</v>
      </c>
      <c r="K142" s="710">
        <f t="shared" si="38"/>
        <v>298.00001382396874</v>
      </c>
      <c r="L142" s="710">
        <f t="shared" si="39"/>
        <v>298.00001167384454</v>
      </c>
      <c r="N142" s="580">
        <v>68</v>
      </c>
      <c r="O142" s="710">
        <f t="shared" si="43"/>
        <v>0.2576971115358051</v>
      </c>
      <c r="P142" s="710">
        <f t="shared" si="40"/>
        <v>424.63337825907803</v>
      </c>
      <c r="Q142" s="710">
        <f t="shared" si="44"/>
        <v>405.01567895989558</v>
      </c>
      <c r="R142" s="710">
        <f t="shared" si="17"/>
        <v>390.93523049647104</v>
      </c>
      <c r="S142" s="710">
        <f t="shared" si="18"/>
        <v>382.45786282859308</v>
      </c>
      <c r="T142" s="710">
        <f t="shared" si="41"/>
        <v>379.62291666367292</v>
      </c>
    </row>
    <row r="143" spans="2:20">
      <c r="B143" s="580">
        <v>69</v>
      </c>
      <c r="C143" s="710">
        <f t="shared" si="42"/>
        <v>0.2614867749407434</v>
      </c>
      <c r="D143" s="710">
        <f t="shared" si="31"/>
        <v>1059.0946798869709</v>
      </c>
      <c r="E143" s="710">
        <f t="shared" si="32"/>
        <v>332.23269823817776</v>
      </c>
      <c r="F143" s="710">
        <f t="shared" si="33"/>
        <v>298.95477729364694</v>
      </c>
      <c r="G143" s="710">
        <f t="shared" si="34"/>
        <v>298.01922382789286</v>
      </c>
      <c r="H143" s="717">
        <f t="shared" si="35"/>
        <v>298.0000635670097</v>
      </c>
      <c r="I143" s="710">
        <f t="shared" si="36"/>
        <v>298.00003745561224</v>
      </c>
      <c r="J143" s="710">
        <f t="shared" si="37"/>
        <v>298.00002258023244</v>
      </c>
      <c r="K143" s="710">
        <f t="shared" si="38"/>
        <v>298.00001502955155</v>
      </c>
      <c r="L143" s="710">
        <f t="shared" si="39"/>
        <v>298.00001272803962</v>
      </c>
      <c r="N143" s="580">
        <v>69</v>
      </c>
      <c r="O143" s="710">
        <f t="shared" si="43"/>
        <v>0.2614867749407434</v>
      </c>
      <c r="P143" s="710">
        <f t="shared" si="40"/>
        <v>425.96889092366723</v>
      </c>
      <c r="Q143" s="710">
        <f t="shared" si="44"/>
        <v>406.37378564229152</v>
      </c>
      <c r="R143" s="710">
        <f t="shared" si="17"/>
        <v>392.30948311679583</v>
      </c>
      <c r="S143" s="710">
        <f t="shared" si="18"/>
        <v>383.84176443886076</v>
      </c>
      <c r="T143" s="710">
        <f t="shared" si="41"/>
        <v>381.00995247192708</v>
      </c>
    </row>
    <row r="144" spans="2:20">
      <c r="B144" s="580">
        <v>70</v>
      </c>
      <c r="C144" s="710">
        <f t="shared" si="42"/>
        <v>0.26527643834568171</v>
      </c>
      <c r="D144" s="710">
        <f t="shared" si="31"/>
        <v>1064.9163337182931</v>
      </c>
      <c r="E144" s="710">
        <f t="shared" si="32"/>
        <v>333.04718035113467</v>
      </c>
      <c r="F144" s="710">
        <f t="shared" si="33"/>
        <v>298.99275723190476</v>
      </c>
      <c r="G144" s="710">
        <f t="shared" si="34"/>
        <v>298.02029995682381</v>
      </c>
      <c r="H144" s="717">
        <f t="shared" si="35"/>
        <v>298.0000679124629</v>
      </c>
      <c r="I144" s="710">
        <f t="shared" si="36"/>
        <v>298.00004021144019</v>
      </c>
      <c r="J144" s="710">
        <f t="shared" si="37"/>
        <v>298.00002437674169</v>
      </c>
      <c r="K144" s="710">
        <f t="shared" si="38"/>
        <v>298.00001631700115</v>
      </c>
      <c r="L144" s="710">
        <f t="shared" si="39"/>
        <v>298.00001385644902</v>
      </c>
      <c r="N144" s="580">
        <v>70</v>
      </c>
      <c r="O144" s="710">
        <f t="shared" si="43"/>
        <v>0.26527643834568171</v>
      </c>
      <c r="P144" s="710">
        <f t="shared" si="40"/>
        <v>427.30284563327132</v>
      </c>
      <c r="Q144" s="710">
        <f t="shared" si="44"/>
        <v>407.73031082140534</v>
      </c>
      <c r="R144" s="710">
        <f t="shared" si="17"/>
        <v>393.68214224808855</v>
      </c>
      <c r="S144" s="710">
        <f t="shared" si="18"/>
        <v>385.22406818355347</v>
      </c>
      <c r="T144" s="710">
        <f t="shared" si="41"/>
        <v>382.39538961246882</v>
      </c>
    </row>
    <row r="145" spans="2:20">
      <c r="B145" s="580">
        <v>71</v>
      </c>
      <c r="C145" s="710">
        <f t="shared" si="42"/>
        <v>0.26906610175062001</v>
      </c>
      <c r="D145" s="710">
        <f t="shared" si="31"/>
        <v>1070.6424716859924</v>
      </c>
      <c r="E145" s="710">
        <f t="shared" si="32"/>
        <v>333.86663057807277</v>
      </c>
      <c r="F145" s="710">
        <f t="shared" si="33"/>
        <v>299.03160568729481</v>
      </c>
      <c r="G145" s="710">
        <f t="shared" si="34"/>
        <v>298.02141816363081</v>
      </c>
      <c r="H145" s="717">
        <f t="shared" si="35"/>
        <v>298.00007248111723</v>
      </c>
      <c r="I145" s="710">
        <f t="shared" si="36"/>
        <v>298.00004312186172</v>
      </c>
      <c r="J145" s="710">
        <f t="shared" si="37"/>
        <v>298.00002628368475</v>
      </c>
      <c r="K145" s="710">
        <f t="shared" si="38"/>
        <v>298.0000176902991</v>
      </c>
      <c r="L145" s="710">
        <f t="shared" si="39"/>
        <v>298.00001506282337</v>
      </c>
      <c r="N145" s="580">
        <v>71</v>
      </c>
      <c r="O145" s="710">
        <f t="shared" si="43"/>
        <v>0.26906610175062001</v>
      </c>
      <c r="P145" s="710">
        <f t="shared" si="40"/>
        <v>428.635245583234</v>
      </c>
      <c r="Q145" s="710">
        <f t="shared" si="44"/>
        <v>409.08525733315196</v>
      </c>
      <c r="R145" s="710">
        <f t="shared" si="17"/>
        <v>395.05320975663898</v>
      </c>
      <c r="S145" s="710">
        <f t="shared" si="18"/>
        <v>386.60477493935605</v>
      </c>
      <c r="T145" s="710">
        <f t="shared" si="41"/>
        <v>383.77922854935247</v>
      </c>
    </row>
    <row r="146" spans="2:20">
      <c r="B146" s="580">
        <v>72</v>
      </c>
      <c r="C146" s="710">
        <f t="shared" si="42"/>
        <v>0.27285576515555832</v>
      </c>
      <c r="D146" s="710">
        <f t="shared" si="31"/>
        <v>1076.2747039719416</v>
      </c>
      <c r="E146" s="710">
        <f t="shared" si="32"/>
        <v>334.69092610554304</v>
      </c>
      <c r="F146" s="710">
        <f t="shared" si="33"/>
        <v>299.07132650351599</v>
      </c>
      <c r="G146" s="710">
        <f t="shared" si="34"/>
        <v>298.02257936965873</v>
      </c>
      <c r="H146" s="717">
        <f t="shared" si="35"/>
        <v>298.000077280683</v>
      </c>
      <c r="I146" s="710">
        <f t="shared" si="36"/>
        <v>298.00004619287313</v>
      </c>
      <c r="J146" s="710">
        <f t="shared" si="37"/>
        <v>298.00002830586266</v>
      </c>
      <c r="K146" s="710">
        <f t="shared" si="38"/>
        <v>298.00001915354187</v>
      </c>
      <c r="L146" s="710">
        <f t="shared" si="39"/>
        <v>298.00001635102632</v>
      </c>
      <c r="N146" s="580">
        <v>72</v>
      </c>
      <c r="O146" s="710">
        <f t="shared" si="43"/>
        <v>0.27285576515555832</v>
      </c>
      <c r="P146" s="710">
        <f t="shared" si="40"/>
        <v>429.96609376234187</v>
      </c>
      <c r="Q146" s="710">
        <f t="shared" si="44"/>
        <v>410.43862786378509</v>
      </c>
      <c r="R146" s="710">
        <f t="shared" ref="R146:R202" si="45">FoCase*Q145+(1-2*FoCase)*R145+FoCase*S145</f>
        <v>396.42268750383658</v>
      </c>
      <c r="S146" s="710">
        <f t="shared" ref="S146:S202" si="46">FoCase*R145+(1-2*FoCase)*S145+FoCase*T145</f>
        <v>387.9838857244664</v>
      </c>
      <c r="T146" s="710">
        <f t="shared" si="41"/>
        <v>385.16146994902152</v>
      </c>
    </row>
    <row r="147" spans="2:20">
      <c r="B147" s="580">
        <v>73</v>
      </c>
      <c r="C147" s="710">
        <f t="shared" si="42"/>
        <v>0.27664542856049668</v>
      </c>
      <c r="D147" s="710">
        <f t="shared" si="31"/>
        <v>1081.8146135222385</v>
      </c>
      <c r="E147" s="710">
        <f t="shared" si="32"/>
        <v>335.5199463039034</v>
      </c>
      <c r="F147" s="710">
        <f t="shared" si="33"/>
        <v>299.11192337210088</v>
      </c>
      <c r="G147" s="710">
        <f t="shared" si="34"/>
        <v>298.02378449861123</v>
      </c>
      <c r="H147" s="717">
        <f t="shared" si="35"/>
        <v>298.00008231900546</v>
      </c>
      <c r="I147" s="710">
        <f t="shared" si="36"/>
        <v>298.00004943059787</v>
      </c>
      <c r="J147" s="710">
        <f t="shared" si="37"/>
        <v>298.00003044819658</v>
      </c>
      <c r="K147" s="710">
        <f t="shared" si="38"/>
        <v>298.00002071094156</v>
      </c>
      <c r="L147" s="710">
        <f t="shared" si="39"/>
        <v>298.00001772503543</v>
      </c>
      <c r="N147" s="580">
        <v>73</v>
      </c>
      <c r="O147" s="710">
        <f t="shared" si="43"/>
        <v>0.27664542856049668</v>
      </c>
      <c r="P147" s="710">
        <f t="shared" si="40"/>
        <v>431.29539298268855</v>
      </c>
      <c r="Q147" s="710">
        <f t="shared" si="44"/>
        <v>411.79042497144769</v>
      </c>
      <c r="R147" s="710">
        <f t="shared" si="45"/>
        <v>397.79057734657567</v>
      </c>
      <c r="S147" s="710">
        <f t="shared" si="46"/>
        <v>389.36140167761573</v>
      </c>
      <c r="T147" s="710">
        <f t="shared" si="41"/>
        <v>386.54211465043778</v>
      </c>
    </row>
    <row r="148" spans="2:20">
      <c r="B148" s="580">
        <v>74</v>
      </c>
      <c r="C148" s="710">
        <f t="shared" si="42"/>
        <v>0.28043509196543498</v>
      </c>
      <c r="D148" s="710">
        <f t="shared" si="31"/>
        <v>1087.2637565081423</v>
      </c>
      <c r="E148" s="710">
        <f t="shared" si="32"/>
        <v>336.35357269002776</v>
      </c>
      <c r="F148" s="710">
        <f t="shared" si="33"/>
        <v>299.15339983534022</v>
      </c>
      <c r="G148" s="710">
        <f t="shared" si="34"/>
        <v>298.02503447636684</v>
      </c>
      <c r="H148" s="717">
        <f t="shared" si="35"/>
        <v>298.00008760406467</v>
      </c>
      <c r="I148" s="710">
        <f t="shared" si="36"/>
        <v>298.00005284128679</v>
      </c>
      <c r="J148" s="710">
        <f t="shared" si="37"/>
        <v>298.00003271572882</v>
      </c>
      <c r="K148" s="710">
        <f t="shared" si="38"/>
        <v>298.00002236682678</v>
      </c>
      <c r="L148" s="710">
        <f t="shared" si="39"/>
        <v>298.00001918894333</v>
      </c>
      <c r="N148" s="580">
        <v>74</v>
      </c>
      <c r="O148" s="710">
        <f t="shared" si="43"/>
        <v>0.28043509196543498</v>
      </c>
      <c r="P148" s="710">
        <f t="shared" si="40"/>
        <v>432.62314590517872</v>
      </c>
      <c r="Q148" s="710">
        <f t="shared" si="44"/>
        <v>413.14065110457506</v>
      </c>
      <c r="R148" s="710">
        <f t="shared" si="45"/>
        <v>399.15688113760206</v>
      </c>
      <c r="S148" s="710">
        <f t="shared" si="46"/>
        <v>390.73732404015368</v>
      </c>
      <c r="T148" s="710">
        <f t="shared" si="41"/>
        <v>387.92116363957314</v>
      </c>
    </row>
    <row r="149" spans="2:20">
      <c r="B149" s="580">
        <v>75</v>
      </c>
      <c r="C149" s="710">
        <f t="shared" si="42"/>
        <v>0.28422475537037328</v>
      </c>
      <c r="D149" s="710">
        <f t="shared" si="31"/>
        <v>1092.6236627792073</v>
      </c>
      <c r="E149" s="710">
        <f t="shared" si="32"/>
        <v>337.19168889064764</v>
      </c>
      <c r="F149" s="710">
        <f t="shared" si="33"/>
        <v>299.19575928915674</v>
      </c>
      <c r="G149" s="710">
        <f t="shared" si="34"/>
        <v>298.02633023079869</v>
      </c>
      <c r="H149" s="717">
        <f t="shared" si="35"/>
        <v>298.00009314397511</v>
      </c>
      <c r="I149" s="710">
        <f t="shared" si="36"/>
        <v>298.00005643131851</v>
      </c>
      <c r="J149" s="710">
        <f t="shared" si="37"/>
        <v>298.00003511362297</v>
      </c>
      <c r="K149" s="710">
        <f t="shared" si="38"/>
        <v>298.00002412564328</v>
      </c>
      <c r="L149" s="710">
        <f t="shared" si="39"/>
        <v>298.00002074695811</v>
      </c>
      <c r="N149" s="580">
        <v>75</v>
      </c>
      <c r="O149" s="710">
        <f t="shared" si="43"/>
        <v>0.28422475537037328</v>
      </c>
      <c r="P149" s="710">
        <f t="shared" si="40"/>
        <v>433.94935506130707</v>
      </c>
      <c r="Q149" s="710">
        <f t="shared" si="44"/>
        <v>414.48930861761119</v>
      </c>
      <c r="R149" s="710">
        <f t="shared" si="45"/>
        <v>400.52160072580915</v>
      </c>
      <c r="S149" s="710">
        <f t="shared" si="46"/>
        <v>392.11165414074952</v>
      </c>
      <c r="T149" s="710">
        <f t="shared" si="41"/>
        <v>389.2986180276277</v>
      </c>
    </row>
    <row r="150" spans="2:20">
      <c r="B150" s="580">
        <v>76</v>
      </c>
      <c r="C150" s="710">
        <f t="shared" si="42"/>
        <v>0.28801441877531159</v>
      </c>
      <c r="D150" s="710">
        <f t="shared" si="31"/>
        <v>1097.8958363087472</v>
      </c>
      <c r="E150" s="710">
        <f t="shared" si="32"/>
        <v>338.03418060631509</v>
      </c>
      <c r="F150" s="710">
        <f t="shared" si="33"/>
        <v>299.23900498592883</v>
      </c>
      <c r="G150" s="710">
        <f t="shared" si="34"/>
        <v>298.02767269159796</v>
      </c>
      <c r="H150" s="717">
        <f t="shared" si="35"/>
        <v>298.00009894698559</v>
      </c>
      <c r="I150" s="710">
        <f t="shared" si="36"/>
        <v>298.00006020719934</v>
      </c>
      <c r="J150" s="710">
        <f t="shared" si="37"/>
        <v>298.00003764716473</v>
      </c>
      <c r="K150" s="710">
        <f t="shared" si="38"/>
        <v>298.00002599195454</v>
      </c>
      <c r="L150" s="710">
        <f t="shared" si="39"/>
        <v>298.00002240340433</v>
      </c>
      <c r="N150" s="580">
        <v>76</v>
      </c>
      <c r="O150" s="710">
        <f t="shared" si="43"/>
        <v>0.28801441877531159</v>
      </c>
      <c r="P150" s="710">
        <f t="shared" si="40"/>
        <v>435.27402287175715</v>
      </c>
      <c r="Q150" s="710">
        <f t="shared" si="44"/>
        <v>415.83639978442972</v>
      </c>
      <c r="R150" s="710">
        <f t="shared" si="45"/>
        <v>401.88473795649151</v>
      </c>
      <c r="S150" s="710">
        <f t="shared" si="46"/>
        <v>393.48439338232845</v>
      </c>
      <c r="T150" s="710">
        <f t="shared" si="41"/>
        <v>390.67447903242874</v>
      </c>
    </row>
    <row r="151" spans="2:20">
      <c r="B151" s="580">
        <v>77</v>
      </c>
      <c r="C151" s="710">
        <f t="shared" si="42"/>
        <v>0.29180408218024989</v>
      </c>
      <c r="D151" s="710">
        <f t="shared" si="31"/>
        <v>1103.0817556317593</v>
      </c>
      <c r="E151" s="710">
        <f t="shared" si="32"/>
        <v>338.88093557597699</v>
      </c>
      <c r="F151" s="710">
        <f t="shared" si="33"/>
        <v>299.28314003726518</v>
      </c>
      <c r="G151" s="710">
        <f t="shared" si="34"/>
        <v>298.02906279010142</v>
      </c>
      <c r="H151" s="717">
        <f t="shared" si="35"/>
        <v>298.00010502147887</v>
      </c>
      <c r="I151" s="710">
        <f t="shared" si="36"/>
        <v>298.00006417556369</v>
      </c>
      <c r="J151" s="710">
        <f t="shared" si="37"/>
        <v>298.00004032176179</v>
      </c>
      <c r="K151" s="710">
        <f t="shared" si="38"/>
        <v>298.0000279704426</v>
      </c>
      <c r="L151" s="710">
        <f t="shared" si="39"/>
        <v>298.00002416272349</v>
      </c>
      <c r="N151" s="580">
        <v>77</v>
      </c>
      <c r="O151" s="710">
        <f t="shared" si="43"/>
        <v>0.29180408218024989</v>
      </c>
      <c r="P151" s="710">
        <f t="shared" si="40"/>
        <v>436.59715166228466</v>
      </c>
      <c r="Q151" s="710">
        <f t="shared" si="44"/>
        <v>417.18192680979553</v>
      </c>
      <c r="R151" s="710">
        <f t="shared" si="45"/>
        <v>403.24629467156126</v>
      </c>
      <c r="S151" s="710">
        <f t="shared" si="46"/>
        <v>394.85554323091588</v>
      </c>
      <c r="T151" s="710">
        <f t="shared" si="41"/>
        <v>392.0487479625466</v>
      </c>
    </row>
    <row r="152" spans="2:20">
      <c r="B152" s="580">
        <v>78</v>
      </c>
      <c r="C152" s="710">
        <f t="shared" si="42"/>
        <v>0.29559374558518819</v>
      </c>
      <c r="D152" s="710">
        <f t="shared" si="31"/>
        <v>1108.1828742754374</v>
      </c>
      <c r="E152" s="710">
        <f t="shared" si="32"/>
        <v>339.73184354214959</v>
      </c>
      <c r="F152" s="710">
        <f t="shared" si="33"/>
        <v>299.32816741673088</v>
      </c>
      <c r="G152" s="710">
        <f t="shared" si="34"/>
        <v>298.03050145912226</v>
      </c>
      <c r="H152" s="717">
        <f t="shared" si="35"/>
        <v>298.00011137597147</v>
      </c>
      <c r="I152" s="710">
        <f t="shared" si="36"/>
        <v>298.00006834317378</v>
      </c>
      <c r="J152" s="710">
        <f t="shared" si="37"/>
        <v>298.00004314294489</v>
      </c>
      <c r="K152" s="710">
        <f t="shared" si="38"/>
        <v>298.0000300659085</v>
      </c>
      <c r="L152" s="710">
        <f t="shared" si="39"/>
        <v>298.0000260294749</v>
      </c>
      <c r="N152" s="580">
        <v>78</v>
      </c>
      <c r="O152" s="710">
        <f t="shared" si="43"/>
        <v>0.29559374558518819</v>
      </c>
      <c r="P152" s="710">
        <f t="shared" si="40"/>
        <v>437.91874367728099</v>
      </c>
      <c r="Q152" s="710">
        <f t="shared" si="44"/>
        <v>418.52589183915273</v>
      </c>
      <c r="R152" s="710">
        <f t="shared" si="45"/>
        <v>404.60627270973384</v>
      </c>
      <c r="S152" s="710">
        <f t="shared" si="46"/>
        <v>396.22510520611149</v>
      </c>
      <c r="T152" s="710">
        <f t="shared" si="41"/>
        <v>393.42142620373107</v>
      </c>
    </row>
    <row r="153" spans="2:20">
      <c r="B153" s="580">
        <v>79</v>
      </c>
      <c r="C153" s="710">
        <f t="shared" si="42"/>
        <v>0.2993834089901265</v>
      </c>
      <c r="D153" s="710">
        <f t="shared" si="31"/>
        <v>1113.2006211823973</v>
      </c>
      <c r="E153" s="710">
        <f t="shared" si="32"/>
        <v>340.58679621668415</v>
      </c>
      <c r="F153" s="710">
        <f t="shared" si="33"/>
        <v>299.37408996252651</v>
      </c>
      <c r="G153" s="710">
        <f t="shared" si="34"/>
        <v>298.03198963278481</v>
      </c>
      <c r="H153" s="717">
        <f t="shared" si="35"/>
        <v>298.00011801911336</v>
      </c>
      <c r="I153" s="710">
        <f t="shared" si="36"/>
        <v>298.00007271692016</v>
      </c>
      <c r="J153" s="710">
        <f t="shared" si="37"/>
        <v>298.00004611636786</v>
      </c>
      <c r="K153" s="710">
        <f t="shared" si="38"/>
        <v>298.00003228327296</v>
      </c>
      <c r="L153" s="710">
        <f t="shared" si="39"/>
        <v>298.0000280083363</v>
      </c>
      <c r="N153" s="580">
        <v>79</v>
      </c>
      <c r="O153" s="710">
        <f t="shared" si="43"/>
        <v>0.2993834089901265</v>
      </c>
      <c r="P153" s="710">
        <f t="shared" si="40"/>
        <v>439.23880109135644</v>
      </c>
      <c r="Q153" s="710">
        <f t="shared" si="44"/>
        <v>419.86829696698345</v>
      </c>
      <c r="R153" s="710">
        <f t="shared" si="45"/>
        <v>405.96467390668653</v>
      </c>
      <c r="S153" s="710">
        <f t="shared" si="46"/>
        <v>397.5930808729546</v>
      </c>
      <c r="T153" s="710">
        <f t="shared" si="41"/>
        <v>394.79251520732868</v>
      </c>
    </row>
    <row r="154" spans="2:20">
      <c r="B154" s="580">
        <v>80</v>
      </c>
      <c r="C154" s="710">
        <f t="shared" si="42"/>
        <v>0.3031730723950648</v>
      </c>
      <c r="D154" s="710">
        <f t="shared" si="31"/>
        <v>1118.1364011267401</v>
      </c>
      <c r="E154" s="710">
        <f t="shared" si="32"/>
        <v>341.44568724711286</v>
      </c>
      <c r="F154" s="710">
        <f t="shared" si="33"/>
        <v>299.42091038011972</v>
      </c>
      <c r="G154" s="710">
        <f t="shared" si="34"/>
        <v>298.03352824636255</v>
      </c>
      <c r="H154" s="717">
        <f t="shared" si="35"/>
        <v>298.00012495968764</v>
      </c>
      <c r="I154" s="710">
        <f t="shared" si="36"/>
        <v>298.00007730382151</v>
      </c>
      <c r="J154" s="710">
        <f t="shared" si="37"/>
        <v>298.00004924780791</v>
      </c>
      <c r="K154" s="710">
        <f t="shared" si="38"/>
        <v>298.00003462757678</v>
      </c>
      <c r="L154" s="710">
        <f t="shared" si="39"/>
        <v>298.00003010410433</v>
      </c>
      <c r="N154" s="580">
        <v>80</v>
      </c>
      <c r="O154" s="710">
        <f t="shared" si="43"/>
        <v>0.3031730723950648</v>
      </c>
      <c r="P154" s="710">
        <f t="shared" si="40"/>
        <v>440.55732601923222</v>
      </c>
      <c r="Q154" s="710">
        <f t="shared" si="44"/>
        <v>421.20914424394618</v>
      </c>
      <c r="R154" s="710">
        <f t="shared" si="45"/>
        <v>407.32150009519432</v>
      </c>
      <c r="S154" s="710">
        <f t="shared" si="46"/>
        <v>398.95947183497788</v>
      </c>
      <c r="T154" s="710">
        <f t="shared" si="41"/>
        <v>396.16201648039231</v>
      </c>
    </row>
    <row r="155" spans="2:20">
      <c r="B155" s="580">
        <v>81</v>
      </c>
      <c r="C155" s="710">
        <f t="shared" si="42"/>
        <v>0.30696273580000311</v>
      </c>
      <c r="D155" s="710">
        <f t="shared" si="31"/>
        <v>1122.991595123071</v>
      </c>
      <c r="E155" s="710">
        <f t="shared" si="32"/>
        <v>342.30841218356522</v>
      </c>
      <c r="F155" s="710">
        <f t="shared" si="33"/>
        <v>299.4686312448319</v>
      </c>
      <c r="G155" s="710">
        <f t="shared" si="34"/>
        <v>298.03511823611973</v>
      </c>
      <c r="H155" s="717">
        <f t="shared" si="35"/>
        <v>298.00013220661026</v>
      </c>
      <c r="I155" s="710">
        <f t="shared" si="36"/>
        <v>298.00008211102488</v>
      </c>
      <c r="J155" s="710">
        <f t="shared" si="37"/>
        <v>298.0000525431663</v>
      </c>
      <c r="K155" s="710">
        <f t="shared" si="38"/>
        <v>298.00003710398175</v>
      </c>
      <c r="L155" s="710">
        <f t="shared" si="39"/>
        <v>298.00003232169524</v>
      </c>
      <c r="N155" s="580">
        <v>81</v>
      </c>
      <c r="O155" s="710">
        <f t="shared" si="43"/>
        <v>0.30696273580000311</v>
      </c>
      <c r="P155" s="710">
        <f t="shared" si="40"/>
        <v>441.87432052418797</v>
      </c>
      <c r="Q155" s="710">
        <f t="shared" si="44"/>
        <v>422.54843568297224</v>
      </c>
      <c r="R155" s="710">
        <f t="shared" si="45"/>
        <v>408.67675310524618</v>
      </c>
      <c r="S155" s="710">
        <f t="shared" si="46"/>
        <v>400.32427972827651</v>
      </c>
      <c r="T155" s="710">
        <f t="shared" si="41"/>
        <v>397.52993157723483</v>
      </c>
    </row>
    <row r="156" spans="2:20">
      <c r="B156" s="580">
        <v>82</v>
      </c>
      <c r="C156" s="710">
        <f t="shared" si="42"/>
        <v>0.31075239920494147</v>
      </c>
      <c r="D156" s="710">
        <f t="shared" si="31"/>
        <v>1127.7675608285983</v>
      </c>
      <c r="E156" s="710">
        <f t="shared" si="32"/>
        <v>343.17486844624619</v>
      </c>
      <c r="F156" s="710">
        <f t="shared" si="33"/>
        <v>299.51725500437891</v>
      </c>
      <c r="G156" s="710">
        <f t="shared" si="34"/>
        <v>298.03676053915638</v>
      </c>
      <c r="H156" s="717">
        <f t="shared" si="35"/>
        <v>298.00013976892961</v>
      </c>
      <c r="I156" s="710">
        <f t="shared" si="36"/>
        <v>298.00008714580542</v>
      </c>
      <c r="J156" s="710">
        <f t="shared" si="37"/>
        <v>298.00005600846833</v>
      </c>
      <c r="K156" s="710">
        <f t="shared" si="38"/>
        <v>298.00003971777062</v>
      </c>
      <c r="L156" s="710">
        <f t="shared" si="39"/>
        <v>298.0000346661455</v>
      </c>
      <c r="N156" s="580">
        <v>82</v>
      </c>
      <c r="O156" s="710">
        <f t="shared" si="43"/>
        <v>0.31075239920494147</v>
      </c>
      <c r="P156" s="710">
        <f t="shared" si="40"/>
        <v>443.1897866252761</v>
      </c>
      <c r="Q156" s="710">
        <f t="shared" si="44"/>
        <v>423.88617326447201</v>
      </c>
      <c r="R156" s="710">
        <f t="shared" si="45"/>
        <v>410.03043476414513</v>
      </c>
      <c r="S156" s="710">
        <f t="shared" si="46"/>
        <v>401.68750621644278</v>
      </c>
      <c r="T156" s="710">
        <f t="shared" si="41"/>
        <v>398.89626209221763</v>
      </c>
    </row>
    <row r="157" spans="2:20">
      <c r="B157" s="580">
        <v>83</v>
      </c>
      <c r="C157" s="710">
        <f t="shared" si="42"/>
        <v>0.31454206260987977</v>
      </c>
      <c r="D157" s="710">
        <f t="shared" si="31"/>
        <v>1132.4656329384247</v>
      </c>
      <c r="E157" s="710">
        <f t="shared" si="32"/>
        <v>344.04495529346491</v>
      </c>
      <c r="F157" s="710">
        <f t="shared" si="33"/>
        <v>299.56678398136785</v>
      </c>
      <c r="G157" s="710">
        <f t="shared" si="34"/>
        <v>298.03845609325657</v>
      </c>
      <c r="H157" s="717">
        <f t="shared" si="35"/>
        <v>298.00014765582625</v>
      </c>
      <c r="I157" s="710">
        <f t="shared" si="36"/>
        <v>298.00009241556688</v>
      </c>
      <c r="J157" s="710">
        <f t="shared" si="37"/>
        <v>298.00005964986377</v>
      </c>
      <c r="K157" s="710">
        <f t="shared" si="38"/>
        <v>298.00004247434788</v>
      </c>
      <c r="L157" s="710">
        <f t="shared" si="39"/>
        <v>298.0000371426122</v>
      </c>
      <c r="N157" s="580">
        <v>83</v>
      </c>
      <c r="O157" s="710">
        <f t="shared" si="43"/>
        <v>0.31454206260987977</v>
      </c>
      <c r="P157" s="710">
        <f t="shared" si="40"/>
        <v>444.50372630348267</v>
      </c>
      <c r="Q157" s="710">
        <f t="shared" si="44"/>
        <v>425.22235894078125</v>
      </c>
      <c r="R157" s="710">
        <f t="shared" si="45"/>
        <v>411.38254689659345</v>
      </c>
      <c r="S157" s="710">
        <f t="shared" si="46"/>
        <v>403.04915298624201</v>
      </c>
      <c r="T157" s="710">
        <f t="shared" si="41"/>
        <v>400.26100965359177</v>
      </c>
    </row>
    <row r="158" spans="2:20">
      <c r="B158" s="580">
        <v>84</v>
      </c>
      <c r="C158" s="710">
        <f t="shared" si="42"/>
        <v>0.31833172601481807</v>
      </c>
      <c r="D158" s="710">
        <f t="shared" si="31"/>
        <v>1137.0871235741479</v>
      </c>
      <c r="E158" s="710">
        <f t="shared" si="32"/>
        <v>344.91857379020655</v>
      </c>
      <c r="F158" s="710">
        <f t="shared" si="33"/>
        <v>299.61722037575038</v>
      </c>
      <c r="G158" s="710">
        <f t="shared" si="34"/>
        <v>298.04020583674014</v>
      </c>
      <c r="H158" s="717">
        <f t="shared" si="35"/>
        <v>298.00015587661255</v>
      </c>
      <c r="I158" s="710">
        <f t="shared" si="36"/>
        <v>298.00009792784113</v>
      </c>
      <c r="J158" s="710">
        <f t="shared" si="37"/>
        <v>298.00006347362722</v>
      </c>
      <c r="K158" s="710">
        <f t="shared" si="38"/>
        <v>298.00004537924013</v>
      </c>
      <c r="L158" s="710">
        <f t="shared" si="39"/>
        <v>298.0000397563735</v>
      </c>
      <c r="N158" s="580">
        <v>84</v>
      </c>
      <c r="O158" s="710">
        <f t="shared" si="43"/>
        <v>0.31833172601481807</v>
      </c>
      <c r="P158" s="710">
        <f t="shared" si="40"/>
        <v>445.81614150698908</v>
      </c>
      <c r="Q158" s="710">
        <f t="shared" si="44"/>
        <v>426.5569946399583</v>
      </c>
      <c r="R158" s="710">
        <f t="shared" si="45"/>
        <v>412.73309132476652</v>
      </c>
      <c r="S158" s="710">
        <f t="shared" si="46"/>
        <v>404.40922174391915</v>
      </c>
      <c r="T158" s="710">
        <f t="shared" si="41"/>
        <v>401.62417591823981</v>
      </c>
    </row>
    <row r="159" spans="2:20">
      <c r="B159" s="580">
        <v>85</v>
      </c>
      <c r="C159" s="710">
        <f t="shared" si="42"/>
        <v>0.32212138941975638</v>
      </c>
      <c r="D159" s="710">
        <f t="shared" si="31"/>
        <v>1141.6333226658851</v>
      </c>
      <c r="E159" s="710">
        <f t="shared" si="32"/>
        <v>345.79562677723669</v>
      </c>
      <c r="F159" s="710">
        <f t="shared" si="33"/>
        <v>299.6685662672329</v>
      </c>
      <c r="G159" s="710">
        <f t="shared" si="34"/>
        <v>298.0420107083176</v>
      </c>
      <c r="H159" s="717">
        <f t="shared" si="35"/>
        <v>298.00016444073242</v>
      </c>
      <c r="I159" s="710">
        <f t="shared" si="36"/>
        <v>298.00010369028831</v>
      </c>
      <c r="J159" s="710">
        <f t="shared" si="37"/>
        <v>298.00006748615812</v>
      </c>
      <c r="K159" s="710">
        <f t="shared" si="38"/>
        <v>298.00004843809654</v>
      </c>
      <c r="L159" s="710">
        <f t="shared" si="39"/>
        <v>298.00004251282922</v>
      </c>
      <c r="N159" s="580">
        <v>85</v>
      </c>
      <c r="O159" s="710">
        <f t="shared" si="43"/>
        <v>0.32212138941975638</v>
      </c>
      <c r="P159" s="710">
        <f t="shared" si="40"/>
        <v>447.12703415566534</v>
      </c>
      <c r="Q159" s="710">
        <f t="shared" si="44"/>
        <v>427.89008226902746</v>
      </c>
      <c r="R159" s="710">
        <f t="shared" si="45"/>
        <v>414.08206986837513</v>
      </c>
      <c r="S159" s="710">
        <f t="shared" si="46"/>
        <v>405.76771421204614</v>
      </c>
      <c r="T159" s="710">
        <f t="shared" si="41"/>
        <v>402.98576256718513</v>
      </c>
    </row>
    <row r="160" spans="2:20">
      <c r="B160" s="580">
        <v>86</v>
      </c>
      <c r="C160" s="710">
        <f t="shared" si="42"/>
        <v>0.32591105282469468</v>
      </c>
      <c r="D160" s="710">
        <f t="shared" si="31"/>
        <v>1146.1054983278309</v>
      </c>
      <c r="E160" s="710">
        <f t="shared" si="32"/>
        <v>346.67601884072991</v>
      </c>
      <c r="F160" s="710">
        <f t="shared" si="33"/>
        <v>299.72082361764461</v>
      </c>
      <c r="G160" s="710">
        <f t="shared" si="34"/>
        <v>298.04387164694805</v>
      </c>
      <c r="H160" s="717">
        <f t="shared" si="35"/>
        <v>298.00017335776073</v>
      </c>
      <c r="I160" s="710">
        <f t="shared" si="36"/>
        <v>298.00010971069696</v>
      </c>
      <c r="J160" s="710">
        <f t="shared" si="37"/>
        <v>298.00007169398111</v>
      </c>
      <c r="K160" s="710">
        <f t="shared" si="38"/>
        <v>298.00005165668915</v>
      </c>
      <c r="L160" s="710">
        <f t="shared" si="39"/>
        <v>298.00004541750127</v>
      </c>
      <c r="N160" s="580">
        <v>86</v>
      </c>
      <c r="O160" s="710">
        <f t="shared" si="43"/>
        <v>0.32591105282469468</v>
      </c>
      <c r="P160" s="710">
        <f t="shared" si="40"/>
        <v>448.43640614490812</v>
      </c>
      <c r="Q160" s="710">
        <f t="shared" si="44"/>
        <v>429.22162371674858</v>
      </c>
      <c r="R160" s="710">
        <f t="shared" si="45"/>
        <v>415.42948434472044</v>
      </c>
      <c r="S160" s="710">
        <f t="shared" si="46"/>
        <v>407.12463212682945</v>
      </c>
      <c r="T160" s="710">
        <f t="shared" si="41"/>
        <v>404.34577130175779</v>
      </c>
    </row>
    <row r="161" spans="2:20">
      <c r="B161" s="580">
        <v>87</v>
      </c>
      <c r="C161" s="710">
        <f t="shared" si="42"/>
        <v>0.32970071622963298</v>
      </c>
      <c r="D161" s="710">
        <f t="shared" si="31"/>
        <v>1150.504897227459</v>
      </c>
      <c r="E161" s="710">
        <f t="shared" si="32"/>
        <v>347.55965628241324</v>
      </c>
      <c r="F161" s="710">
        <f t="shared" si="33"/>
        <v>299.77399427326452</v>
      </c>
      <c r="G161" s="710">
        <f t="shared" si="34"/>
        <v>298.04578959170027</v>
      </c>
      <c r="H161" s="717">
        <f t="shared" si="35"/>
        <v>298.00018263740304</v>
      </c>
      <c r="I161" s="710">
        <f t="shared" si="36"/>
        <v>298.00011599698371</v>
      </c>
      <c r="J161" s="710">
        <f t="shared" si="37"/>
        <v>298.00007610374627</v>
      </c>
      <c r="K161" s="710">
        <f t="shared" si="38"/>
        <v>298.00005504091314</v>
      </c>
      <c r="L161" s="710">
        <f t="shared" si="39"/>
        <v>298.00004847603401</v>
      </c>
      <c r="N161" s="580">
        <v>87</v>
      </c>
      <c r="O161" s="710">
        <f t="shared" si="43"/>
        <v>0.32970071622963298</v>
      </c>
      <c r="P161" s="710">
        <f t="shared" si="40"/>
        <v>449.74425934891769</v>
      </c>
      <c r="Q161" s="710">
        <f t="shared" si="44"/>
        <v>430.55162085598272</v>
      </c>
      <c r="R161" s="710">
        <f t="shared" si="45"/>
        <v>416.77533656873999</v>
      </c>
      <c r="S161" s="710">
        <f t="shared" si="46"/>
        <v>408.47997723581136</v>
      </c>
      <c r="T161" s="710">
        <f t="shared" si="41"/>
        <v>405.70420384032099</v>
      </c>
    </row>
    <row r="162" spans="2:20">
      <c r="B162" s="580">
        <v>88</v>
      </c>
      <c r="C162" s="710">
        <f t="shared" si="42"/>
        <v>0.33349037963457129</v>
      </c>
      <c r="D162" s="710">
        <f t="shared" si="31"/>
        <v>1154.8327449484746</v>
      </c>
      <c r="E162" s="710">
        <f t="shared" si="32"/>
        <v>348.44644709021645</v>
      </c>
      <c r="F162" s="710">
        <f t="shared" si="33"/>
        <v>299.8280799671075</v>
      </c>
      <c r="G162" s="710">
        <f t="shared" si="34"/>
        <v>298.04776548161732</v>
      </c>
      <c r="H162" s="717">
        <f t="shared" si="35"/>
        <v>298.00019228949526</v>
      </c>
      <c r="I162" s="710">
        <f t="shared" si="36"/>
        <v>298.00012255719338</v>
      </c>
      <c r="J162" s="710">
        <f t="shared" si="37"/>
        <v>298.00008072222909</v>
      </c>
      <c r="K162" s="710">
        <f t="shared" si="38"/>
        <v>298.00005859678748</v>
      </c>
      <c r="L162" s="710">
        <f t="shared" si="39"/>
        <v>298.00005169419455</v>
      </c>
      <c r="N162" s="580">
        <v>88</v>
      </c>
      <c r="O162" s="710">
        <f t="shared" si="43"/>
        <v>0.33349037963457129</v>
      </c>
      <c r="P162" s="710">
        <f t="shared" si="40"/>
        <v>451.05059562349754</v>
      </c>
      <c r="Q162" s="710">
        <f t="shared" si="44"/>
        <v>431.88007554571277</v>
      </c>
      <c r="R162" s="710">
        <f t="shared" si="45"/>
        <v>418.11962835304848</v>
      </c>
      <c r="S162" s="710">
        <f t="shared" si="46"/>
        <v>409.83375129590729</v>
      </c>
      <c r="T162" s="710">
        <f t="shared" si="41"/>
        <v>407.06106191547525</v>
      </c>
    </row>
    <row r="163" spans="2:20">
      <c r="B163" s="580">
        <v>89</v>
      </c>
      <c r="C163" s="710">
        <f t="shared" si="42"/>
        <v>0.33728004303950959</v>
      </c>
      <c r="D163" s="710">
        <f t="shared" si="31"/>
        <v>1159.0902463476236</v>
      </c>
      <c r="E163" s="710">
        <f t="shared" si="32"/>
        <v>349.33630090941966</v>
      </c>
      <c r="F163" s="710">
        <f t="shared" si="33"/>
        <v>299.88308232117015</v>
      </c>
      <c r="G163" s="710">
        <f t="shared" si="34"/>
        <v>298.04980025558314</v>
      </c>
      <c r="H163" s="717">
        <f t="shared" si="35"/>
        <v>298.00020232400323</v>
      </c>
      <c r="I163" s="710">
        <f t="shared" si="36"/>
        <v>298.00012939949863</v>
      </c>
      <c r="J163" s="710">
        <f t="shared" si="37"/>
        <v>298.00008555633093</v>
      </c>
      <c r="K163" s="710">
        <f t="shared" si="38"/>
        <v>298.00006233045474</v>
      </c>
      <c r="L163" s="710">
        <f t="shared" si="39"/>
        <v>298.00005507787336</v>
      </c>
      <c r="N163" s="580">
        <v>89</v>
      </c>
      <c r="O163" s="710">
        <f t="shared" si="43"/>
        <v>0.33728004303950959</v>
      </c>
      <c r="P163" s="710">
        <f t="shared" si="40"/>
        <v>452.35541680844489</v>
      </c>
      <c r="Q163" s="710">
        <f t="shared" si="44"/>
        <v>433.20698963276902</v>
      </c>
      <c r="R163" s="710">
        <f t="shared" si="45"/>
        <v>419.46236150797182</v>
      </c>
      <c r="S163" s="710">
        <f t="shared" si="46"/>
        <v>411.18595607173029</v>
      </c>
      <c r="T163" s="710">
        <f t="shared" si="41"/>
        <v>408.4163472716719</v>
      </c>
    </row>
    <row r="164" spans="2:20">
      <c r="B164" s="580">
        <v>90</v>
      </c>
      <c r="C164" s="710">
        <f t="shared" si="42"/>
        <v>0.34106970644444795</v>
      </c>
      <c r="D164" s="710">
        <f t="shared" si="31"/>
        <v>1163.2785859054632</v>
      </c>
      <c r="E164" s="710">
        <f t="shared" si="32"/>
        <v>350.22912901429078</v>
      </c>
      <c r="F164" s="710">
        <f t="shared" si="33"/>
        <v>299.93900284863793</v>
      </c>
      <c r="G164" s="710">
        <f t="shared" si="34"/>
        <v>298.05189485219313</v>
      </c>
      <c r="H164" s="717">
        <f t="shared" si="35"/>
        <v>298.00021275102216</v>
      </c>
      <c r="I164" s="710">
        <f t="shared" si="36"/>
        <v>298.0001365322002</v>
      </c>
      <c r="J164" s="710">
        <f t="shared" si="37"/>
        <v>298.00009061307878</v>
      </c>
      <c r="K164" s="710">
        <f t="shared" si="38"/>
        <v>298.00006624818195</v>
      </c>
      <c r="L164" s="710">
        <f t="shared" si="39"/>
        <v>298.00005863308417</v>
      </c>
      <c r="N164" s="580">
        <v>90</v>
      </c>
      <c r="O164" s="710">
        <f t="shared" si="43"/>
        <v>0.34106970644444795</v>
      </c>
      <c r="P164" s="710">
        <f t="shared" si="40"/>
        <v>453.65872472959256</v>
      </c>
      <c r="Q164" s="710">
        <f t="shared" si="44"/>
        <v>434.53236495330361</v>
      </c>
      <c r="R164" s="710">
        <f t="shared" si="45"/>
        <v>420.80353784157751</v>
      </c>
      <c r="S164" s="710">
        <f t="shared" si="46"/>
        <v>412.53659333416022</v>
      </c>
      <c r="T164" s="710">
        <f t="shared" si="41"/>
        <v>409.77006166317545</v>
      </c>
    </row>
    <row r="165" spans="2:20">
      <c r="B165" s="580">
        <v>91</v>
      </c>
      <c r="C165" s="710">
        <f t="shared" si="42"/>
        <v>0.34485936984938625</v>
      </c>
      <c r="D165" s="710">
        <f t="shared" si="31"/>
        <v>1167.3989280711946</v>
      </c>
      <c r="E165" s="710">
        <f t="shared" si="32"/>
        <v>351.124844280204</v>
      </c>
      <c r="F165" s="710">
        <f t="shared" si="33"/>
        <v>299.9958429560532</v>
      </c>
      <c r="G165" s="710">
        <f t="shared" si="34"/>
        <v>298.05405020962712</v>
      </c>
      <c r="H165" s="717">
        <f t="shared" si="35"/>
        <v>298.00022358077638</v>
      </c>
      <c r="I165" s="710">
        <f t="shared" si="36"/>
        <v>298.0001439637266</v>
      </c>
      <c r="J165" s="710">
        <f t="shared" si="37"/>
        <v>298.00009589962571</v>
      </c>
      <c r="K165" s="710">
        <f t="shared" si="38"/>
        <v>298.00007035636031</v>
      </c>
      <c r="L165" s="710">
        <f t="shared" si="39"/>
        <v>298.00006236596488</v>
      </c>
      <c r="N165" s="580">
        <v>91</v>
      </c>
      <c r="O165" s="710">
        <f t="shared" si="43"/>
        <v>0.34485936984938625</v>
      </c>
      <c r="P165" s="710">
        <f t="shared" si="40"/>
        <v>454.96052120055327</v>
      </c>
      <c r="Q165" s="710">
        <f t="shared" si="44"/>
        <v>435.85620333404938</v>
      </c>
      <c r="R165" s="710">
        <f t="shared" si="45"/>
        <v>422.14315915970019</v>
      </c>
      <c r="S165" s="710">
        <f t="shared" si="46"/>
        <v>413.88566485912264</v>
      </c>
      <c r="T165" s="710">
        <f t="shared" si="41"/>
        <v>411.12220685232325</v>
      </c>
    </row>
    <row r="166" spans="2:20">
      <c r="B166" s="580">
        <v>92</v>
      </c>
      <c r="C166" s="710">
        <f t="shared" si="42"/>
        <v>0.34864903325432456</v>
      </c>
      <c r="D166" s="710">
        <f t="shared" si="31"/>
        <v>1171.4524176016607</v>
      </c>
      <c r="E166" s="710">
        <f t="shared" si="32"/>
        <v>352.02336115623103</v>
      </c>
      <c r="F166" s="710">
        <f t="shared" si="33"/>
        <v>300.05360394544522</v>
      </c>
      <c r="G166" s="710">
        <f t="shared" si="34"/>
        <v>298.05626726552521</v>
      </c>
      <c r="H166" s="717">
        <f t="shared" si="35"/>
        <v>298.00023482361877</v>
      </c>
      <c r="I166" s="710">
        <f t="shared" si="36"/>
        <v>298.00015170263384</v>
      </c>
      <c r="J166" s="710">
        <f t="shared" si="37"/>
        <v>298.00010142325073</v>
      </c>
      <c r="K166" s="710">
        <f t="shared" si="38"/>
        <v>298.00007466150566</v>
      </c>
      <c r="L166" s="710">
        <f t="shared" si="39"/>
        <v>298.00006628277737</v>
      </c>
      <c r="N166" s="580">
        <v>92</v>
      </c>
      <c r="O166" s="710">
        <f t="shared" si="43"/>
        <v>0.34864903325432456</v>
      </c>
      <c r="P166" s="710">
        <f t="shared" si="40"/>
        <v>456.2608080242091</v>
      </c>
      <c r="Q166" s="710">
        <f t="shared" si="44"/>
        <v>437.1785065933957</v>
      </c>
      <c r="R166" s="710">
        <f t="shared" si="45"/>
        <v>423.48122726596461</v>
      </c>
      <c r="S166" s="710">
        <f t="shared" si="46"/>
        <v>415.23317242654616</v>
      </c>
      <c r="T166" s="710">
        <f t="shared" si="41"/>
        <v>412.47278460804029</v>
      </c>
    </row>
    <row r="167" spans="2:20">
      <c r="B167" s="580">
        <v>93</v>
      </c>
      <c r="C167" s="710">
        <f t="shared" si="42"/>
        <v>0.35243869665926286</v>
      </c>
      <c r="D167" s="710">
        <f t="shared" si="31"/>
        <v>1175.4401798946044</v>
      </c>
      <c r="E167" s="710">
        <f t="shared" si="32"/>
        <v>352.92459563819756</v>
      </c>
      <c r="F167" s="710">
        <f t="shared" si="33"/>
        <v>300.11228701642324</v>
      </c>
      <c r="G167" s="710">
        <f t="shared" si="34"/>
        <v>298.05854695686651</v>
      </c>
      <c r="H167" s="717">
        <f t="shared" si="35"/>
        <v>298.00024649003046</v>
      </c>
      <c r="I167" s="710">
        <f t="shared" si="36"/>
        <v>298.0001597576055</v>
      </c>
      <c r="J167" s="710">
        <f t="shared" si="37"/>
        <v>298.00010719135884</v>
      </c>
      <c r="K167" s="710">
        <f t="shared" si="38"/>
        <v>298.00007917025891</v>
      </c>
      <c r="L167" s="710">
        <f t="shared" si="39"/>
        <v>298.00007038990765</v>
      </c>
      <c r="N167" s="580">
        <v>93</v>
      </c>
      <c r="O167" s="710">
        <f t="shared" si="43"/>
        <v>0.35243869665926286</v>
      </c>
      <c r="P167" s="710">
        <f t="shared" si="40"/>
        <v>457.559586993984</v>
      </c>
      <c r="Q167" s="710">
        <f t="shared" si="44"/>
        <v>438.49927654230703</v>
      </c>
      <c r="R167" s="710">
        <f t="shared" si="45"/>
        <v>424.81774396180481</v>
      </c>
      <c r="S167" s="710">
        <f t="shared" si="46"/>
        <v>416.57911781947234</v>
      </c>
      <c r="T167" s="710">
        <f t="shared" si="41"/>
        <v>413.82179670457123</v>
      </c>
    </row>
    <row r="168" spans="2:20">
      <c r="B168" s="580">
        <v>94</v>
      </c>
      <c r="C168" s="710">
        <f t="shared" si="42"/>
        <v>0.35622836006420117</v>
      </c>
      <c r="D168" s="710">
        <f t="shared" si="31"/>
        <v>1179.3633213162873</v>
      </c>
      <c r="E168" s="710">
        <f t="shared" si="32"/>
        <v>353.8284652421965</v>
      </c>
      <c r="F168" s="710">
        <f t="shared" si="33"/>
        <v>300.17189326823251</v>
      </c>
      <c r="G168" s="710">
        <f t="shared" si="34"/>
        <v>298.06089021985048</v>
      </c>
      <c r="H168" s="717">
        <f t="shared" si="35"/>
        <v>298.00025859062032</v>
      </c>
      <c r="I168" s="710">
        <f t="shared" si="36"/>
        <v>298.00016813745253</v>
      </c>
      <c r="J168" s="710">
        <f t="shared" si="37"/>
        <v>298.00011321148122</v>
      </c>
      <c r="K168" s="710">
        <f t="shared" si="38"/>
        <v>298.00008388938579</v>
      </c>
      <c r="L168" s="710">
        <f t="shared" si="39"/>
        <v>298.00007469386657</v>
      </c>
      <c r="N168" s="580">
        <v>94</v>
      </c>
      <c r="O168" s="710">
        <f t="shared" si="43"/>
        <v>0.35622836006420117</v>
      </c>
      <c r="P168" s="710">
        <f t="shared" si="40"/>
        <v>458.85685989493084</v>
      </c>
      <c r="Q168" s="710">
        <f t="shared" si="44"/>
        <v>439.81851498510838</v>
      </c>
      <c r="R168" s="710">
        <f t="shared" si="45"/>
        <v>426.15271104648133</v>
      </c>
      <c r="S168" s="710">
        <f t="shared" si="46"/>
        <v>417.92350282329636</v>
      </c>
      <c r="T168" s="710">
        <f t="shared" si="41"/>
        <v>415.16924492039749</v>
      </c>
    </row>
    <row r="169" spans="2:20">
      <c r="B169" s="580">
        <v>95</v>
      </c>
      <c r="C169" s="710">
        <f t="shared" si="42"/>
        <v>0.36001802346913947</v>
      </c>
      <c r="D169" s="710">
        <f t="shared" si="31"/>
        <v>1183.2229295235636</v>
      </c>
      <c r="E169" s="710">
        <f t="shared" si="32"/>
        <v>354.73488897855088</v>
      </c>
      <c r="F169" s="710">
        <f t="shared" si="33"/>
        <v>300.23242370177422</v>
      </c>
      <c r="G169" s="710">
        <f t="shared" si="34"/>
        <v>298.06329798978129</v>
      </c>
      <c r="H169" s="717">
        <f t="shared" si="35"/>
        <v>298.00027113612441</v>
      </c>
      <c r="I169" s="710">
        <f t="shared" si="36"/>
        <v>298.00017685111283</v>
      </c>
      <c r="J169" s="710">
        <f t="shared" si="37"/>
        <v>298.00011949127526</v>
      </c>
      <c r="K169" s="710">
        <f t="shared" si="38"/>
        <v>298.0000888257772</v>
      </c>
      <c r="L169" s="710">
        <f t="shared" si="39"/>
        <v>298.00007920128974</v>
      </c>
      <c r="N169" s="580">
        <v>95</v>
      </c>
      <c r="O169" s="710">
        <f t="shared" si="43"/>
        <v>0.36001802346913947</v>
      </c>
      <c r="P169" s="710">
        <f t="shared" si="40"/>
        <v>460.15262850465996</v>
      </c>
      <c r="Q169" s="710">
        <f t="shared" si="44"/>
        <v>441.13622372015578</v>
      </c>
      <c r="R169" s="710">
        <f t="shared" si="45"/>
        <v>427.48613031709607</v>
      </c>
      <c r="S169" s="710">
        <f t="shared" si="46"/>
        <v>419.26632922511828</v>
      </c>
      <c r="T169" s="710">
        <f t="shared" si="41"/>
        <v>416.51513103731349</v>
      </c>
    </row>
    <row r="170" spans="2:20">
      <c r="B170" s="580">
        <v>96</v>
      </c>
      <c r="C170" s="710">
        <f t="shared" si="42"/>
        <v>0.36380768687407777</v>
      </c>
      <c r="D170" s="710">
        <f t="shared" si="31"/>
        <v>1187.0200737805019</v>
      </c>
      <c r="E170" s="710">
        <f t="shared" si="32"/>
        <v>355.64378732621839</v>
      </c>
      <c r="F170" s="710">
        <f t="shared" si="33"/>
        <v>300.29387922159043</v>
      </c>
      <c r="G170" s="710">
        <f t="shared" si="34"/>
        <v>298.06577120095409</v>
      </c>
      <c r="H170" s="717">
        <f t="shared" si="35"/>
        <v>298.00028413740557</v>
      </c>
      <c r="I170" s="710">
        <f t="shared" si="36"/>
        <v>298.00018590765131</v>
      </c>
      <c r="J170" s="710">
        <f t="shared" si="37"/>
        <v>298.0001260385244</v>
      </c>
      <c r="K170" s="710">
        <f t="shared" si="38"/>
        <v>298.00009398644954</v>
      </c>
      <c r="L170" s="710">
        <f t="shared" si="39"/>
        <v>298.00008391893772</v>
      </c>
      <c r="N170" s="580">
        <v>96</v>
      </c>
      <c r="O170" s="710">
        <f t="shared" si="43"/>
        <v>0.36380768687407777</v>
      </c>
      <c r="P170" s="710">
        <f t="shared" si="40"/>
        <v>461.4468945941324</v>
      </c>
      <c r="Q170" s="710">
        <f t="shared" si="44"/>
        <v>442.45240454040925</v>
      </c>
      <c r="R170" s="710">
        <f t="shared" si="45"/>
        <v>428.81800356860538</v>
      </c>
      <c r="S170" s="710">
        <f t="shared" si="46"/>
        <v>420.60759881319007</v>
      </c>
      <c r="T170" s="710">
        <f t="shared" si="41"/>
        <v>417.85945683963763</v>
      </c>
    </row>
    <row r="171" spans="2:20">
      <c r="B171" s="580">
        <v>97</v>
      </c>
      <c r="C171" s="710">
        <f t="shared" si="42"/>
        <v>0.36759735027901608</v>
      </c>
      <c r="D171" s="710">
        <f t="shared" ref="D171:D202" si="47">(1-2*FoAb-2*FoAb*BiCombAb)*D170+2*FoAb*E170+2*FoAb*BiCombAb*Tcomb</f>
        <v>1190.7558052696488</v>
      </c>
      <c r="E171" s="710">
        <f t="shared" ref="E171:E202" si="48">FoAb*D170+(1-2*FoAb)*E170+FoAb*F170</f>
        <v>356.55508220763005</v>
      </c>
      <c r="F171" s="710">
        <f t="shared" ref="F171:F202" si="49">FoAb*E170+(1-2*FoAb)*F170+FoAb*G170</f>
        <v>300.35626063781348</v>
      </c>
      <c r="G171" s="710">
        <f t="shared" ref="G171:G202" si="50">FoAb*F170+(1-2*FoAb)*G170+FoAb*H170</f>
        <v>298.068310786545</v>
      </c>
      <c r="H171" s="717">
        <f t="shared" ref="H171:H202" si="51">_FoN1*G170+(1-_FoN1-_FoN2)*H170+_FoN2*I170</f>
        <v>298.000297605453</v>
      </c>
      <c r="I171" s="710">
        <f t="shared" ref="I171:I202" si="52">FoCase*H170+(1-2*FoCase)*I170+FoCase*J170</f>
        <v>298.00019531625964</v>
      </c>
      <c r="J171" s="710">
        <f t="shared" ref="J171:J202" si="53">FoCase*I170+(1-2*FoCase)*J170+FoCase*K170</f>
        <v>298.00013286113824</v>
      </c>
      <c r="K171" s="710">
        <f t="shared" ref="K171:K202" si="54">FoCase*J170+(1-2*FoCase)*K170+FoCase*L170</f>
        <v>298.00009937854441</v>
      </c>
      <c r="L171" s="710">
        <f t="shared" ref="L171:L202" si="55">(1-2*FoCase-2*FoCase*BiAtmCase)*L170+2*FoCase*K170+2*FoCase*BiAtmCase*Tatm</f>
        <v>298.00008885369618</v>
      </c>
      <c r="N171" s="580">
        <v>97</v>
      </c>
      <c r="O171" s="710">
        <f t="shared" si="43"/>
        <v>0.36759735027901608</v>
      </c>
      <c r="P171" s="710">
        <f t="shared" ref="P171:P202" si="56">(1-2*FoCase-2*FoCase*BiCombCase)*P170+2*FoCase*Q170+2*FoCase*BiCombCase*Tcomb</f>
        <v>462.7396599283378</v>
      </c>
      <c r="Q171" s="710">
        <f t="shared" si="44"/>
        <v>443.76705923392296</v>
      </c>
      <c r="R171" s="710">
        <f t="shared" si="45"/>
        <v>430.1483325938317</v>
      </c>
      <c r="S171" s="710">
        <f t="shared" si="46"/>
        <v>421.94731337644316</v>
      </c>
      <c r="T171" s="710">
        <f t="shared" ref="T171:T202" si="57">(1-2*FoCase-2*FoCase*BiAtmCase)*T170+2*FoCase*S170+2*FoCase*BiAtmCase*Tatm</f>
        <v>419.20222411353888</v>
      </c>
    </row>
    <row r="172" spans="2:20">
      <c r="B172" s="580">
        <v>98</v>
      </c>
      <c r="C172" s="710">
        <f t="shared" si="42"/>
        <v>0.37138701368395438</v>
      </c>
      <c r="D172" s="710">
        <f t="shared" si="47"/>
        <v>1194.4311573980235</v>
      </c>
      <c r="E172" s="710">
        <f t="shared" si="48"/>
        <v>357.46869696395595</v>
      </c>
      <c r="F172" s="710">
        <f t="shared" si="49"/>
        <v>300.41956866808175</v>
      </c>
      <c r="G172" s="710">
        <f t="shared" si="50"/>
        <v>298.07091767850261</v>
      </c>
      <c r="H172" s="717">
        <f t="shared" si="51"/>
        <v>298.00031155138174</v>
      </c>
      <c r="I172" s="710">
        <f t="shared" si="52"/>
        <v>298.00020508625579</v>
      </c>
      <c r="J172" s="710">
        <f t="shared" si="53"/>
        <v>298.00013996715245</v>
      </c>
      <c r="K172" s="710">
        <f t="shared" si="54"/>
        <v>298.00010500932922</v>
      </c>
      <c r="L172" s="710">
        <f t="shared" si="55"/>
        <v>298.0000940125762</v>
      </c>
      <c r="N172" s="580">
        <v>98</v>
      </c>
      <c r="O172" s="710">
        <f t="shared" si="43"/>
        <v>0.37138701368395438</v>
      </c>
      <c r="P172" s="710">
        <f t="shared" si="56"/>
        <v>464.03092626687339</v>
      </c>
      <c r="Q172" s="710">
        <f t="shared" ref="Q172:Q202" si="58">FoCase*P171+(1-2*FoCase)*Q171+FoCase*R171</f>
        <v>445.08018958426362</v>
      </c>
      <c r="R172" s="710">
        <f t="shared" si="45"/>
        <v>431.47711918347363</v>
      </c>
      <c r="S172" s="710">
        <f t="shared" si="46"/>
        <v>423.28547470408603</v>
      </c>
      <c r="T172" s="710">
        <f t="shared" si="57"/>
        <v>420.54343464646269</v>
      </c>
    </row>
    <row r="173" spans="2:20">
      <c r="B173" s="580">
        <v>99</v>
      </c>
      <c r="C173" s="710">
        <f t="shared" si="42"/>
        <v>0.37517667708889274</v>
      </c>
      <c r="D173" s="710">
        <f t="shared" si="47"/>
        <v>1198.0471460979338</v>
      </c>
      <c r="E173" s="710">
        <f t="shared" si="48"/>
        <v>358.38455633079053</v>
      </c>
      <c r="F173" s="710">
        <f t="shared" si="49"/>
        <v>300.48380393942136</v>
      </c>
      <c r="G173" s="710">
        <f t="shared" si="50"/>
        <v>298.07359280744242</v>
      </c>
      <c r="H173" s="717">
        <f t="shared" si="51"/>
        <v>298.00032598643213</v>
      </c>
      <c r="I173" s="710">
        <f t="shared" si="52"/>
        <v>298.00021522708397</v>
      </c>
      <c r="J173" s="710">
        <f t="shared" si="53"/>
        <v>298.00014736472883</v>
      </c>
      <c r="K173" s="710">
        <f t="shared" si="54"/>
        <v>298.00011088619675</v>
      </c>
      <c r="L173" s="710">
        <f t="shared" si="55"/>
        <v>298.00009940271406</v>
      </c>
      <c r="N173" s="580">
        <v>99</v>
      </c>
      <c r="O173" s="710">
        <f t="shared" si="43"/>
        <v>0.37517667708889274</v>
      </c>
      <c r="P173" s="710">
        <f t="shared" si="56"/>
        <v>465.32069536443908</v>
      </c>
      <c r="Q173" s="710">
        <f t="shared" si="58"/>
        <v>446.39179737086823</v>
      </c>
      <c r="R173" s="710">
        <f t="shared" si="45"/>
        <v>432.80436512611499</v>
      </c>
      <c r="S173" s="710">
        <f t="shared" si="46"/>
        <v>424.62208458525993</v>
      </c>
      <c r="T173" s="710">
        <f t="shared" si="57"/>
        <v>421.88309022664015</v>
      </c>
    </row>
    <row r="174" spans="2:20">
      <c r="B174" s="580">
        <v>100</v>
      </c>
      <c r="C174" s="710">
        <f t="shared" si="42"/>
        <v>0.37896634049383104</v>
      </c>
      <c r="D174" s="710">
        <f t="shared" si="47"/>
        <v>1201.6047701227008</v>
      </c>
      <c r="E174" s="710">
        <f t="shared" si="48"/>
        <v>359.30258641425053</v>
      </c>
      <c r="F174" s="710">
        <f t="shared" si="49"/>
        <v>300.54896699009498</v>
      </c>
      <c r="G174" s="710">
        <f t="shared" si="50"/>
        <v>298.0763371025439</v>
      </c>
      <c r="H174" s="717">
        <f t="shared" si="51"/>
        <v>298.00034092196938</v>
      </c>
      <c r="I174" s="710">
        <f t="shared" si="52"/>
        <v>298.00022574831456</v>
      </c>
      <c r="J174" s="710">
        <f t="shared" si="53"/>
        <v>298.00015506215505</v>
      </c>
      <c r="K174" s="710">
        <f t="shared" si="54"/>
        <v>298.00011701666557</v>
      </c>
      <c r="L174" s="710">
        <f t="shared" si="55"/>
        <v>298.00010503137173</v>
      </c>
      <c r="N174" s="580">
        <v>100</v>
      </c>
      <c r="O174" s="710">
        <f t="shared" si="43"/>
        <v>0.37896634049383104</v>
      </c>
      <c r="P174" s="710">
        <f t="shared" si="56"/>
        <v>466.60896897126031</v>
      </c>
      <c r="Q174" s="710">
        <f t="shared" si="58"/>
        <v>447.7018843693499</v>
      </c>
      <c r="R174" s="710">
        <f t="shared" si="45"/>
        <v>434.130072208233</v>
      </c>
      <c r="S174" s="710">
        <f t="shared" si="46"/>
        <v>425.95714480874631</v>
      </c>
      <c r="T174" s="710">
        <f t="shared" si="57"/>
        <v>423.22119264267013</v>
      </c>
    </row>
    <row r="175" spans="2:20">
      <c r="B175" s="580">
        <v>101</v>
      </c>
      <c r="C175" s="710">
        <f t="shared" si="42"/>
        <v>0.38275600389876935</v>
      </c>
      <c r="D175" s="710">
        <f t="shared" si="47"/>
        <v>1205.1050113373776</v>
      </c>
      <c r="E175" s="710">
        <f t="shared" si="48"/>
        <v>360.2227146674785</v>
      </c>
      <c r="F175" s="710">
        <f t="shared" si="49"/>
        <v>300.61505827141781</v>
      </c>
      <c r="G175" s="710">
        <f t="shared" si="50"/>
        <v>298.07915149144958</v>
      </c>
      <c r="H175" s="717">
        <f t="shared" si="51"/>
        <v>298.00035636948297</v>
      </c>
      <c r="I175" s="710">
        <f t="shared" si="52"/>
        <v>298.00023665964341</v>
      </c>
      <c r="J175" s="710">
        <f t="shared" si="53"/>
        <v>298.00016306784477</v>
      </c>
      <c r="K175" s="710">
        <f t="shared" si="54"/>
        <v>298.00012340837998</v>
      </c>
      <c r="L175" s="710">
        <f t="shared" si="55"/>
        <v>298.00011090593665</v>
      </c>
      <c r="N175" s="580">
        <v>101</v>
      </c>
      <c r="O175" s="710">
        <f t="shared" si="43"/>
        <v>0.38275600389876935</v>
      </c>
      <c r="P175" s="710">
        <f t="shared" si="56"/>
        <v>467.89574883344955</v>
      </c>
      <c r="Q175" s="710">
        <f t="shared" si="58"/>
        <v>449.01045235175968</v>
      </c>
      <c r="R175" s="710">
        <f t="shared" si="45"/>
        <v>435.45424221420529</v>
      </c>
      <c r="S175" s="710">
        <f t="shared" si="46"/>
        <v>427.29065716271668</v>
      </c>
      <c r="T175" s="710">
        <f t="shared" si="57"/>
        <v>424.55774368316196</v>
      </c>
    </row>
    <row r="176" spans="2:20">
      <c r="B176" s="580">
        <v>102</v>
      </c>
      <c r="C176" s="710">
        <f t="shared" si="42"/>
        <v>0.38654566730370765</v>
      </c>
      <c r="D176" s="710">
        <f t="shared" si="47"/>
        <v>1208.5488350045489</v>
      </c>
      <c r="E176" s="710">
        <f t="shared" si="48"/>
        <v>361.14486986754503</v>
      </c>
      <c r="F176" s="710">
        <f t="shared" si="49"/>
        <v>300.68207814954224</v>
      </c>
      <c r="G176" s="710">
        <f t="shared" si="50"/>
        <v>298.08203690016688</v>
      </c>
      <c r="H176" s="717">
        <f t="shared" si="51"/>
        <v>298.0003723405863</v>
      </c>
      <c r="I176" s="710">
        <f t="shared" si="52"/>
        <v>298.00024797089179</v>
      </c>
      <c r="J176" s="710">
        <f t="shared" si="53"/>
        <v>298.00017139033741</v>
      </c>
      <c r="K176" s="710">
        <f t="shared" si="54"/>
        <v>298.0001300691099</v>
      </c>
      <c r="L176" s="710">
        <f t="shared" si="55"/>
        <v>298.00011703392198</v>
      </c>
      <c r="N176" s="580">
        <v>102</v>
      </c>
      <c r="O176" s="710">
        <f t="shared" si="43"/>
        <v>0.38654566730370765</v>
      </c>
      <c r="P176" s="710">
        <f t="shared" si="56"/>
        <v>469.18103669331549</v>
      </c>
      <c r="Q176" s="710">
        <f t="shared" si="58"/>
        <v>450.31750308681001</v>
      </c>
      <c r="R176" s="710">
        <f t="shared" si="45"/>
        <v>436.77687692631679</v>
      </c>
      <c r="S176" s="710">
        <f t="shared" si="46"/>
        <v>428.62262343451943</v>
      </c>
      <c r="T176" s="710">
        <f t="shared" si="57"/>
        <v>425.8927451364313</v>
      </c>
    </row>
    <row r="177" spans="2:20">
      <c r="B177" s="580">
        <v>103</v>
      </c>
      <c r="C177" s="710">
        <f t="shared" si="42"/>
        <v>0.39033533070864596</v>
      </c>
      <c r="D177" s="710">
        <f t="shared" si="47"/>
        <v>1211.9371900652909</v>
      </c>
      <c r="E177" s="710">
        <f t="shared" si="48"/>
        <v>362.06898209274266</v>
      </c>
      <c r="F177" s="710">
        <f t="shared" si="49"/>
        <v>300.75002690721027</v>
      </c>
      <c r="G177" s="710">
        <f t="shared" si="50"/>
        <v>298.08499425297197</v>
      </c>
      <c r="H177" s="717">
        <f t="shared" si="51"/>
        <v>298.00038884701593</v>
      </c>
      <c r="I177" s="710">
        <f t="shared" si="52"/>
        <v>298.00025969200618</v>
      </c>
      <c r="J177" s="710">
        <f t="shared" si="53"/>
        <v>298.00018003829803</v>
      </c>
      <c r="K177" s="710">
        <f t="shared" si="54"/>
        <v>298.00013700675106</v>
      </c>
      <c r="L177" s="710">
        <f t="shared" si="55"/>
        <v>298.0001234229664</v>
      </c>
      <c r="N177" s="580">
        <v>103</v>
      </c>
      <c r="O177" s="710">
        <f t="shared" si="43"/>
        <v>0.39033533070864596</v>
      </c>
      <c r="P177" s="710">
        <f t="shared" si="56"/>
        <v>470.46483428962716</v>
      </c>
      <c r="Q177" s="710">
        <f t="shared" si="58"/>
        <v>451.62303834006622</v>
      </c>
      <c r="R177" s="710">
        <f t="shared" si="45"/>
        <v>438.09797812476546</v>
      </c>
      <c r="S177" s="710">
        <f t="shared" si="46"/>
        <v>429.95304541049819</v>
      </c>
      <c r="T177" s="710">
        <f t="shared" si="57"/>
        <v>427.22619879024035</v>
      </c>
    </row>
    <row r="178" spans="2:20">
      <c r="B178" s="580">
        <v>104</v>
      </c>
      <c r="C178" s="710">
        <f t="shared" si="42"/>
        <v>0.39412499411358426</v>
      </c>
      <c r="D178" s="710">
        <f t="shared" si="47"/>
        <v>1215.2710094153788</v>
      </c>
      <c r="E178" s="710">
        <f t="shared" si="48"/>
        <v>362.99498270026578</v>
      </c>
      <c r="F178" s="710">
        <f t="shared" si="49"/>
        <v>300.81890474547544</v>
      </c>
      <c r="G178" s="710">
        <f t="shared" si="50"/>
        <v>298.08802447231608</v>
      </c>
      <c r="H178" s="717">
        <f t="shared" si="51"/>
        <v>298.00040590063116</v>
      </c>
      <c r="I178" s="710">
        <f t="shared" si="52"/>
        <v>298.00027183305781</v>
      </c>
      <c r="J178" s="710">
        <f t="shared" si="53"/>
        <v>298.00018902051738</v>
      </c>
      <c r="K178" s="710">
        <f t="shared" si="54"/>
        <v>298.00014422932486</v>
      </c>
      <c r="L178" s="710">
        <f t="shared" si="55"/>
        <v>298.00013008083448</v>
      </c>
      <c r="N178" s="580">
        <v>104</v>
      </c>
      <c r="O178" s="710">
        <f t="shared" si="43"/>
        <v>0.39412499411358426</v>
      </c>
      <c r="P178" s="710">
        <f t="shared" si="56"/>
        <v>471.74714335784006</v>
      </c>
      <c r="Q178" s="710">
        <f t="shared" si="58"/>
        <v>452.92705987411028</v>
      </c>
      <c r="R178" s="710">
        <f t="shared" si="45"/>
        <v>439.41754758766763</v>
      </c>
      <c r="S178" s="710">
        <f t="shared" si="46"/>
        <v>431.28192487583738</v>
      </c>
      <c r="T178" s="710">
        <f t="shared" si="57"/>
        <v>428.5581064315765</v>
      </c>
    </row>
    <row r="179" spans="2:20">
      <c r="B179" s="580">
        <v>105</v>
      </c>
      <c r="C179" s="710">
        <f t="shared" si="42"/>
        <v>0.39791465751852256</v>
      </c>
      <c r="D179" s="710">
        <f t="shared" si="47"/>
        <v>1218.5512101768172</v>
      </c>
      <c r="E179" s="710">
        <f t="shared" si="48"/>
        <v>363.92280430426865</v>
      </c>
      <c r="F179" s="710">
        <f t="shared" si="49"/>
        <v>300.88871178539461</v>
      </c>
      <c r="G179" s="710">
        <f t="shared" si="50"/>
        <v>298.09112847873388</v>
      </c>
      <c r="H179" s="717">
        <f t="shared" si="51"/>
        <v>298.00042351341369</v>
      </c>
      <c r="I179" s="710">
        <f t="shared" si="52"/>
        <v>298.00028440424245</v>
      </c>
      <c r="J179" s="710">
        <f t="shared" si="53"/>
        <v>298.00019834591154</v>
      </c>
      <c r="K179" s="710">
        <f t="shared" si="54"/>
        <v>298.00015174497833</v>
      </c>
      <c r="L179" s="710">
        <f t="shared" si="55"/>
        <v>298.00013701541639</v>
      </c>
      <c r="N179" s="580">
        <v>105</v>
      </c>
      <c r="O179" s="710">
        <f t="shared" si="43"/>
        <v>0.39791465751852256</v>
      </c>
      <c r="P179" s="710">
        <f t="shared" si="56"/>
        <v>473.02796563028949</v>
      </c>
      <c r="Q179" s="710">
        <f t="shared" si="58"/>
        <v>454.2295694486811</v>
      </c>
      <c r="R179" s="710">
        <f t="shared" si="45"/>
        <v>440.73558709106322</v>
      </c>
      <c r="S179" s="710">
        <f t="shared" si="46"/>
        <v>432.60926361442984</v>
      </c>
      <c r="T179" s="710">
        <f t="shared" si="57"/>
        <v>429.88846984646386</v>
      </c>
    </row>
    <row r="180" spans="2:20">
      <c r="B180" s="580">
        <v>106</v>
      </c>
      <c r="C180" s="710">
        <f t="shared" si="42"/>
        <v>0.40170432092346087</v>
      </c>
      <c r="D180" s="710">
        <f t="shared" si="47"/>
        <v>1221.7786939647758</v>
      </c>
      <c r="E180" s="710">
        <f t="shared" si="48"/>
        <v>364.85238075429584</v>
      </c>
      <c r="F180" s="710">
        <f t="shared" si="49"/>
        <v>300.95944806968942</v>
      </c>
      <c r="G180" s="710">
        <f t="shared" si="50"/>
        <v>298.09430719075431</v>
      </c>
      <c r="H180" s="717">
        <f t="shared" si="51"/>
        <v>298.00044169746678</v>
      </c>
      <c r="I180" s="710">
        <f t="shared" si="52"/>
        <v>298.00029741587997</v>
      </c>
      <c r="J180" s="710">
        <f t="shared" si="53"/>
        <v>298.00020802352179</v>
      </c>
      <c r="K180" s="710">
        <f t="shared" si="54"/>
        <v>298.00015956198422</v>
      </c>
      <c r="L180" s="710">
        <f t="shared" si="55"/>
        <v>298.00014423472788</v>
      </c>
      <c r="N180" s="580">
        <v>106</v>
      </c>
      <c r="O180" s="710">
        <f t="shared" si="43"/>
        <v>0.40170432092346087</v>
      </c>
      <c r="P180" s="710">
        <f t="shared" si="56"/>
        <v>474.30730283635597</v>
      </c>
      <c r="Q180" s="710">
        <f t="shared" si="58"/>
        <v>455.53056882079443</v>
      </c>
      <c r="R180" s="710">
        <f t="shared" si="45"/>
        <v>442.05209840891996</v>
      </c>
      <c r="S180" s="710">
        <f t="shared" si="46"/>
        <v>433.93506340876519</v>
      </c>
      <c r="T180" s="710">
        <f t="shared" si="57"/>
        <v>431.21729081980226</v>
      </c>
    </row>
    <row r="181" spans="2:20">
      <c r="B181" s="580">
        <v>107</v>
      </c>
      <c r="C181" s="710">
        <f t="shared" si="42"/>
        <v>0.40549398432839923</v>
      </c>
      <c r="D181" s="710">
        <f t="shared" si="47"/>
        <v>1224.954347150006</v>
      </c>
      <c r="E181" s="710">
        <f t="shared" si="48"/>
        <v>365.78364711407949</v>
      </c>
      <c r="F181" s="710">
        <f t="shared" si="49"/>
        <v>301.0311135643787</v>
      </c>
      <c r="G181" s="710">
        <f t="shared" si="50"/>
        <v>298.0975615248135</v>
      </c>
      <c r="H181" s="717">
        <f t="shared" si="51"/>
        <v>298.00046046501478</v>
      </c>
      <c r="I181" s="710">
        <f t="shared" si="52"/>
        <v>298.00031087841404</v>
      </c>
      <c r="J181" s="710">
        <f t="shared" si="53"/>
        <v>298.00021806251453</v>
      </c>
      <c r="K181" s="710">
        <f t="shared" si="54"/>
        <v>298.00016768874065</v>
      </c>
      <c r="L181" s="710">
        <f t="shared" si="55"/>
        <v>298.00015174691043</v>
      </c>
      <c r="N181" s="580">
        <v>107</v>
      </c>
      <c r="O181" s="710">
        <f t="shared" si="43"/>
        <v>0.40549398432839923</v>
      </c>
      <c r="P181" s="710">
        <f t="shared" si="56"/>
        <v>475.58515670260681</v>
      </c>
      <c r="Q181" s="710">
        <f t="shared" si="58"/>
        <v>456.83005974484564</v>
      </c>
      <c r="R181" s="710">
        <f t="shared" si="45"/>
        <v>443.3670833131381</v>
      </c>
      <c r="S181" s="710">
        <f t="shared" si="46"/>
        <v>435.25932603983404</v>
      </c>
      <c r="T181" s="710">
        <f t="shared" si="57"/>
        <v>432.54457113523034</v>
      </c>
    </row>
    <row r="182" spans="2:20">
      <c r="B182" s="580">
        <v>108</v>
      </c>
      <c r="C182" s="710">
        <f t="shared" si="42"/>
        <v>0.40928364773333753</v>
      </c>
      <c r="D182" s="710">
        <f t="shared" si="47"/>
        <v>1228.0790411168182</v>
      </c>
      <c r="E182" s="710">
        <f t="shared" si="48"/>
        <v>366.71653964069554</v>
      </c>
      <c r="F182" s="710">
        <f t="shared" si="49"/>
        <v>301.1037081603821</v>
      </c>
      <c r="G182" s="710">
        <f t="shared" si="50"/>
        <v>298.10089239516964</v>
      </c>
      <c r="H182" s="717">
        <f t="shared" si="51"/>
        <v>298.00047982840272</v>
      </c>
      <c r="I182" s="710">
        <f t="shared" si="52"/>
        <v>298.00032480241185</v>
      </c>
      <c r="J182" s="710">
        <f t="shared" si="53"/>
        <v>298.00022847218099</v>
      </c>
      <c r="K182" s="710">
        <f t="shared" si="54"/>
        <v>298.00017613377128</v>
      </c>
      <c r="L182" s="710">
        <f t="shared" si="55"/>
        <v>298.00015956023111</v>
      </c>
      <c r="N182" s="580">
        <v>108</v>
      </c>
      <c r="O182" s="710">
        <f t="shared" si="43"/>
        <v>0.40928364773333753</v>
      </c>
      <c r="P182" s="710">
        <f t="shared" si="56"/>
        <v>476.86152895291741</v>
      </c>
      <c r="Q182" s="710">
        <f t="shared" si="58"/>
        <v>458.12804397269838</v>
      </c>
      <c r="R182" s="710">
        <f t="shared" si="45"/>
        <v>444.6805435735539</v>
      </c>
      <c r="S182" s="710">
        <f t="shared" si="46"/>
        <v>436.58205328704685</v>
      </c>
      <c r="T182" s="710">
        <f t="shared" si="57"/>
        <v>433.87031257500917</v>
      </c>
    </row>
    <row r="183" spans="2:20">
      <c r="B183" s="580">
        <v>109</v>
      </c>
      <c r="C183" s="710">
        <f t="shared" si="42"/>
        <v>0.41307331113827583</v>
      </c>
      <c r="D183" s="710">
        <f t="shared" si="47"/>
        <v>1231.1536325166894</v>
      </c>
      <c r="E183" s="710">
        <f t="shared" si="48"/>
        <v>367.6509957640742</v>
      </c>
      <c r="F183" s="710">
        <f t="shared" si="49"/>
        <v>301.17723167509513</v>
      </c>
      <c r="G183" s="710">
        <f t="shared" si="50"/>
        <v>298.10430071382007</v>
      </c>
      <c r="H183" s="717">
        <f t="shared" si="51"/>
        <v>298.00049980009561</v>
      </c>
      <c r="I183" s="710">
        <f t="shared" si="52"/>
        <v>298.00033919856372</v>
      </c>
      <c r="J183" s="710">
        <f t="shared" si="53"/>
        <v>298.00023926193711</v>
      </c>
      <c r="K183" s="710">
        <f t="shared" si="54"/>
        <v>298.00018490572501</v>
      </c>
      <c r="L183" s="710">
        <f t="shared" si="55"/>
        <v>298.00016768308245</v>
      </c>
      <c r="N183" s="580">
        <v>109</v>
      </c>
      <c r="O183" s="710">
        <f t="shared" si="43"/>
        <v>0.41307331113827583</v>
      </c>
      <c r="P183" s="710">
        <f t="shared" si="56"/>
        <v>478.13642130857534</v>
      </c>
      <c r="Q183" s="710">
        <f t="shared" si="58"/>
        <v>459.42452325375962</v>
      </c>
      <c r="R183" s="710">
        <f t="shared" si="45"/>
        <v>445.99248095794405</v>
      </c>
      <c r="S183" s="710">
        <f t="shared" si="46"/>
        <v>437.90324692816512</v>
      </c>
      <c r="T183" s="710">
        <f t="shared" si="57"/>
        <v>435.19451691992271</v>
      </c>
    </row>
    <row r="184" spans="2:20">
      <c r="B184" s="580">
        <v>110</v>
      </c>
      <c r="C184" s="710">
        <f t="shared" si="42"/>
        <v>0.41686297454321414</v>
      </c>
      <c r="D184" s="710">
        <f t="shared" si="47"/>
        <v>1234.1789635175824</v>
      </c>
      <c r="E184" s="710">
        <f t="shared" si="48"/>
        <v>368.58695406685808</v>
      </c>
      <c r="F184" s="710">
        <f t="shared" si="49"/>
        <v>301.25168385393653</v>
      </c>
      <c r="G184" s="710">
        <f t="shared" si="50"/>
        <v>298.1077873904203</v>
      </c>
      <c r="H184" s="717">
        <f t="shared" si="51"/>
        <v>298.00052039267791</v>
      </c>
      <c r="I184" s="710">
        <f t="shared" si="52"/>
        <v>298.00035407768257</v>
      </c>
      <c r="J184" s="710">
        <f t="shared" si="53"/>
        <v>298.00025044132326</v>
      </c>
      <c r="K184" s="710">
        <f t="shared" si="54"/>
        <v>298.00019401337613</v>
      </c>
      <c r="L184" s="710">
        <f t="shared" si="55"/>
        <v>298.00017612398238</v>
      </c>
      <c r="N184" s="580">
        <v>110</v>
      </c>
      <c r="O184" s="710">
        <f t="shared" si="43"/>
        <v>0.41686297454321414</v>
      </c>
      <c r="P184" s="710">
        <f t="shared" si="56"/>
        <v>479.40983548836903</v>
      </c>
      <c r="Q184" s="710">
        <f t="shared" si="58"/>
        <v>460.71949933504516</v>
      </c>
      <c r="R184" s="710">
        <f t="shared" si="45"/>
        <v>447.3028972320285</v>
      </c>
      <c r="S184" s="710">
        <f t="shared" si="46"/>
        <v>439.2229087392426</v>
      </c>
      <c r="T184" s="710">
        <f t="shared" si="57"/>
        <v>436.51718594919373</v>
      </c>
    </row>
    <row r="185" spans="2:20">
      <c r="B185" s="580">
        <v>111</v>
      </c>
      <c r="C185" s="710">
        <f t="shared" si="42"/>
        <v>0.42065263794815244</v>
      </c>
      <c r="D185" s="710">
        <f t="shared" si="47"/>
        <v>1237.1558620490416</v>
      </c>
      <c r="E185" s="710">
        <f t="shared" si="48"/>
        <v>369.52435426460238</v>
      </c>
      <c r="F185" s="710">
        <f t="shared" si="49"/>
        <v>301.32706437186818</v>
      </c>
      <c r="G185" s="710">
        <f t="shared" si="50"/>
        <v>298.1113533322054</v>
      </c>
      <c r="H185" s="717">
        <f t="shared" si="51"/>
        <v>298.00054161885299</v>
      </c>
      <c r="I185" s="710">
        <f t="shared" si="52"/>
        <v>298.00036945070372</v>
      </c>
      <c r="J185" s="710">
        <f t="shared" si="53"/>
        <v>298.00026202000407</v>
      </c>
      <c r="K185" s="710">
        <f t="shared" si="54"/>
        <v>298.00020346562388</v>
      </c>
      <c r="L185" s="710">
        <f t="shared" si="55"/>
        <v>298.00018489157424</v>
      </c>
      <c r="N185" s="580">
        <v>111</v>
      </c>
      <c r="O185" s="710">
        <f t="shared" si="43"/>
        <v>0.42065263794815244</v>
      </c>
      <c r="P185" s="710">
        <f t="shared" si="56"/>
        <v>480.68177320866448</v>
      </c>
      <c r="Q185" s="710">
        <f t="shared" si="58"/>
        <v>462.01297396123493</v>
      </c>
      <c r="R185" s="710">
        <f t="shared" si="45"/>
        <v>448.61179415947419</v>
      </c>
      <c r="S185" s="710">
        <f t="shared" si="46"/>
        <v>440.5410404945759</v>
      </c>
      <c r="T185" s="710">
        <f t="shared" si="57"/>
        <v>437.8383214404119</v>
      </c>
    </row>
    <row r="186" spans="2:20">
      <c r="B186" s="580">
        <v>112</v>
      </c>
      <c r="C186" s="710">
        <f t="shared" si="42"/>
        <v>0.42444230135309075</v>
      </c>
      <c r="D186" s="710">
        <f t="shared" si="47"/>
        <v>1240.0851420431432</v>
      </c>
      <c r="E186" s="710">
        <f t="shared" si="48"/>
        <v>370.46313718631097</v>
      </c>
      <c r="F186" s="710">
        <f t="shared" si="49"/>
        <v>301.40337283488816</v>
      </c>
      <c r="G186" s="710">
        <f t="shared" si="50"/>
        <v>298.11499944391284</v>
      </c>
      <c r="H186" s="717">
        <f t="shared" si="51"/>
        <v>298.00056349144251</v>
      </c>
      <c r="I186" s="710">
        <f t="shared" si="52"/>
        <v>298.00038532868462</v>
      </c>
      <c r="J186" s="710">
        <f t="shared" si="53"/>
        <v>298.00027400776804</v>
      </c>
      <c r="K186" s="710">
        <f t="shared" si="54"/>
        <v>298.00021327149244</v>
      </c>
      <c r="L186" s="710">
        <f t="shared" si="55"/>
        <v>298.0001939946265</v>
      </c>
      <c r="N186" s="580">
        <v>112</v>
      </c>
      <c r="O186" s="710">
        <f t="shared" si="43"/>
        <v>0.42444230135309075</v>
      </c>
      <c r="P186" s="710">
        <f t="shared" si="56"/>
        <v>481.95223618347063</v>
      </c>
      <c r="Q186" s="710">
        <f t="shared" si="58"/>
        <v>463.3049488747215</v>
      </c>
      <c r="R186" s="710">
        <f t="shared" si="45"/>
        <v>449.91917350189834</v>
      </c>
      <c r="S186" s="710">
        <f t="shared" si="46"/>
        <v>441.85764396666207</v>
      </c>
      <c r="T186" s="710">
        <f t="shared" si="57"/>
        <v>439.15792516947312</v>
      </c>
    </row>
    <row r="187" spans="2:20">
      <c r="B187" s="580">
        <v>113</v>
      </c>
      <c r="C187" s="710">
        <f t="shared" si="42"/>
        <v>0.42823196475802905</v>
      </c>
      <c r="D187" s="710">
        <f t="shared" si="47"/>
        <v>1242.9676036713647</v>
      </c>
      <c r="E187" s="710">
        <f t="shared" si="48"/>
        <v>371.40324475530304</v>
      </c>
      <c r="F187" s="710">
        <f t="shared" si="49"/>
        <v>301.48060878149738</v>
      </c>
      <c r="G187" s="710">
        <f t="shared" si="50"/>
        <v>298.11872662770753</v>
      </c>
      <c r="H187" s="717">
        <f t="shared" si="51"/>
        <v>298.00058602338589</v>
      </c>
      <c r="I187" s="710">
        <f t="shared" si="52"/>
        <v>298.00040172280399</v>
      </c>
      <c r="J187" s="710">
        <f t="shared" si="53"/>
        <v>298.00028641452741</v>
      </c>
      <c r="K187" s="710">
        <f t="shared" si="54"/>
        <v>298.00022344013081</v>
      </c>
      <c r="L187" s="710">
        <f t="shared" si="55"/>
        <v>298.00020344203261</v>
      </c>
      <c r="N187" s="580">
        <v>113</v>
      </c>
      <c r="O187" s="710">
        <f t="shared" si="43"/>
        <v>0.42823196475802905</v>
      </c>
      <c r="P187" s="710">
        <f t="shared" si="56"/>
        <v>483.22122612449584</v>
      </c>
      <c r="Q187" s="710">
        <f t="shared" si="58"/>
        <v>464.5954258156508</v>
      </c>
      <c r="R187" s="710">
        <f t="shared" si="45"/>
        <v>451.22503701887149</v>
      </c>
      <c r="S187" s="710">
        <f t="shared" si="46"/>
        <v>443.17272092616338</v>
      </c>
      <c r="T187" s="710">
        <f t="shared" si="57"/>
        <v>440.47599891052761</v>
      </c>
    </row>
    <row r="188" spans="2:20">
      <c r="B188" s="580">
        <v>114</v>
      </c>
      <c r="C188" s="710">
        <f t="shared" si="42"/>
        <v>0.43202162816296735</v>
      </c>
      <c r="D188" s="710">
        <f t="shared" si="47"/>
        <v>1245.8040335774479</v>
      </c>
      <c r="E188" s="710">
        <f t="shared" si="48"/>
        <v>372.34461997040444</v>
      </c>
      <c r="F188" s="710">
        <f t="shared" si="49"/>
        <v>301.55877168413997</v>
      </c>
      <c r="G188" s="710">
        <f t="shared" si="50"/>
        <v>298.12253578310879</v>
      </c>
      <c r="H188" s="717">
        <f t="shared" si="51"/>
        <v>298.00060922773963</v>
      </c>
      <c r="I188" s="710">
        <f t="shared" si="52"/>
        <v>298.00041864436196</v>
      </c>
      <c r="J188" s="710">
        <f t="shared" si="53"/>
        <v>298.00029925031799</v>
      </c>
      <c r="K188" s="710">
        <f t="shared" si="54"/>
        <v>298.00023398081237</v>
      </c>
      <c r="L188" s="710">
        <f t="shared" si="55"/>
        <v>298.00021324281101</v>
      </c>
      <c r="N188" s="580">
        <v>114</v>
      </c>
      <c r="O188" s="710">
        <f t="shared" si="43"/>
        <v>0.43202162816296735</v>
      </c>
      <c r="P188" s="710">
        <f t="shared" si="56"/>
        <v>484.48874474119629</v>
      </c>
      <c r="Q188" s="710">
        <f t="shared" si="58"/>
        <v>465.88440652195834</v>
      </c>
      <c r="R188" s="710">
        <f t="shared" si="45"/>
        <v>452.5293864679204</v>
      </c>
      <c r="S188" s="710">
        <f t="shared" si="46"/>
        <v>444.48627314187706</v>
      </c>
      <c r="T188" s="710">
        <f t="shared" si="57"/>
        <v>441.79254443593624</v>
      </c>
    </row>
    <row r="189" spans="2:20">
      <c r="B189" s="580">
        <v>115</v>
      </c>
      <c r="C189" s="710">
        <f t="shared" si="42"/>
        <v>0.43581129156790566</v>
      </c>
      <c r="D189" s="710">
        <f t="shared" si="47"/>
        <v>1248.5952051063189</v>
      </c>
      <c r="E189" s="710">
        <f t="shared" si="48"/>
        <v>373.28720688745852</v>
      </c>
      <c r="F189" s="710">
        <f t="shared" si="49"/>
        <v>301.63786095061852</v>
      </c>
      <c r="G189" s="710">
        <f t="shared" si="50"/>
        <v>298.12642780691925</v>
      </c>
      <c r="H189" s="717">
        <f t="shared" si="51"/>
        <v>298.00063311767678</v>
      </c>
      <c r="I189" s="710">
        <f t="shared" si="52"/>
        <v>298.00043610477917</v>
      </c>
      <c r="J189" s="710">
        <f t="shared" si="53"/>
        <v>298.00031252529851</v>
      </c>
      <c r="K189" s="710">
        <f t="shared" si="54"/>
        <v>298.00024490293515</v>
      </c>
      <c r="L189" s="710">
        <f t="shared" si="55"/>
        <v>298.00022340610485</v>
      </c>
      <c r="N189" s="580">
        <v>115</v>
      </c>
      <c r="O189" s="710">
        <f t="shared" si="43"/>
        <v>0.43581129156790566</v>
      </c>
      <c r="P189" s="710">
        <f t="shared" si="56"/>
        <v>485.75479374081749</v>
      </c>
      <c r="Q189" s="710">
        <f t="shared" si="58"/>
        <v>467.17189272939953</v>
      </c>
      <c r="R189" s="710">
        <f t="shared" si="45"/>
        <v>453.83222360453101</v>
      </c>
      <c r="S189" s="710">
        <f t="shared" si="46"/>
        <v>445.7983023807102</v>
      </c>
      <c r="T189" s="710">
        <f t="shared" si="57"/>
        <v>443.1075635162336</v>
      </c>
    </row>
    <row r="190" spans="2:20">
      <c r="B190" s="580">
        <v>116</v>
      </c>
      <c r="C190" s="710">
        <f t="shared" si="42"/>
        <v>0.43960095497284402</v>
      </c>
      <c r="D190" s="710">
        <f t="shared" si="47"/>
        <v>1251.3418785291337</v>
      </c>
      <c r="E190" s="710">
        <f t="shared" si="48"/>
        <v>374.23095060115077</v>
      </c>
      <c r="F190" s="710">
        <f t="shared" si="49"/>
        <v>301.71787592548384</v>
      </c>
      <c r="G190" s="710">
        <f t="shared" si="50"/>
        <v>298.13040359315534</v>
      </c>
      <c r="H190" s="717">
        <f t="shared" si="51"/>
        <v>298.00065770648644</v>
      </c>
      <c r="I190" s="710">
        <f t="shared" si="52"/>
        <v>298.00045411559665</v>
      </c>
      <c r="J190" s="710">
        <f t="shared" si="53"/>
        <v>298.0003262497508</v>
      </c>
      <c r="K190" s="710">
        <f t="shared" si="54"/>
        <v>298.00025621602106</v>
      </c>
      <c r="L190" s="710">
        <f t="shared" si="55"/>
        <v>298.00023394118188</v>
      </c>
      <c r="N190" s="580">
        <v>116</v>
      </c>
      <c r="O190" s="710">
        <f t="shared" si="43"/>
        <v>0.43960095497284402</v>
      </c>
      <c r="P190" s="710">
        <f t="shared" si="56"/>
        <v>487.0193748284305</v>
      </c>
      <c r="Q190" s="710">
        <f t="shared" si="58"/>
        <v>468.45788617157666</v>
      </c>
      <c r="R190" s="710">
        <f t="shared" si="45"/>
        <v>455.13355018215111</v>
      </c>
      <c r="S190" s="710">
        <f t="shared" si="46"/>
        <v>447.10881040765827</v>
      </c>
      <c r="T190" s="710">
        <f t="shared" si="57"/>
        <v>444.42105792009676</v>
      </c>
    </row>
    <row r="191" spans="2:20">
      <c r="B191" s="580">
        <v>117</v>
      </c>
      <c r="C191" s="710">
        <f t="shared" si="42"/>
        <v>0.44339061837778232</v>
      </c>
      <c r="D191" s="710">
        <f t="shared" si="47"/>
        <v>1254.0448012645163</v>
      </c>
      <c r="E191" s="710">
        <f t="shared" si="48"/>
        <v>375.17579722714169</v>
      </c>
      <c r="F191" s="710">
        <f t="shared" si="49"/>
        <v>301.79881589140001</v>
      </c>
      <c r="G191" s="710">
        <f t="shared" si="50"/>
        <v>298.13446403297951</v>
      </c>
      <c r="H191" s="717">
        <f t="shared" si="51"/>
        <v>298.000683007573</v>
      </c>
      <c r="I191" s="710">
        <f t="shared" si="52"/>
        <v>298.00047268847538</v>
      </c>
      <c r="J191" s="710">
        <f t="shared" si="53"/>
        <v>298.00034043407902</v>
      </c>
      <c r="K191" s="710">
        <f t="shared" si="54"/>
        <v>298.00026792971624</v>
      </c>
      <c r="L191" s="710">
        <f t="shared" si="55"/>
        <v>298.0002448574341</v>
      </c>
      <c r="N191" s="580">
        <v>117</v>
      </c>
      <c r="O191" s="710">
        <f t="shared" si="43"/>
        <v>0.44339061837778232</v>
      </c>
      <c r="P191" s="710">
        <f t="shared" si="56"/>
        <v>488.28248970696268</v>
      </c>
      <c r="Q191" s="710">
        <f t="shared" si="58"/>
        <v>469.74238857996153</v>
      </c>
      <c r="R191" s="710">
        <f t="shared" si="45"/>
        <v>456.43336795219352</v>
      </c>
      <c r="S191" s="710">
        <f t="shared" si="46"/>
        <v>448.4177989857875</v>
      </c>
      <c r="T191" s="710">
        <f t="shared" si="57"/>
        <v>445.73302941431865</v>
      </c>
    </row>
    <row r="192" spans="2:20">
      <c r="B192" s="580">
        <v>118</v>
      </c>
      <c r="C192" s="710">
        <f t="shared" si="42"/>
        <v>0.44718028178272062</v>
      </c>
      <c r="D192" s="710">
        <f t="shared" si="47"/>
        <v>1256.7047080960497</v>
      </c>
      <c r="E192" s="710">
        <f t="shared" si="48"/>
        <v>376.121693884504</v>
      </c>
      <c r="F192" s="710">
        <f t="shared" si="49"/>
        <v>301.88068007048565</v>
      </c>
      <c r="G192" s="710">
        <f t="shared" si="50"/>
        <v>298.13861001463471</v>
      </c>
      <c r="H192" s="717">
        <f t="shared" si="51"/>
        <v>298.00070903445567</v>
      </c>
      <c r="I192" s="710">
        <f t="shared" si="52"/>
        <v>298.00049183519559</v>
      </c>
      <c r="J192" s="710">
        <f t="shared" si="53"/>
        <v>298.00035508880973</v>
      </c>
      <c r="K192" s="710">
        <f t="shared" si="54"/>
        <v>298.00028005379022</v>
      </c>
      <c r="L192" s="710">
        <f t="shared" si="55"/>
        <v>298.00025616437784</v>
      </c>
      <c r="N192" s="580">
        <v>118</v>
      </c>
      <c r="O192" s="710">
        <f t="shared" si="43"/>
        <v>0.44718028178272062</v>
      </c>
      <c r="P192" s="710">
        <f t="shared" si="56"/>
        <v>489.54414007722471</v>
      </c>
      <c r="Q192" s="710">
        <f t="shared" si="58"/>
        <v>471.0254016839159</v>
      </c>
      <c r="R192" s="710">
        <f t="shared" si="45"/>
        <v>457.73167866403821</v>
      </c>
      <c r="S192" s="710">
        <f t="shared" si="46"/>
        <v>449.72526987621995</v>
      </c>
      <c r="T192" s="710">
        <f t="shared" si="57"/>
        <v>447.04347976378614</v>
      </c>
    </row>
    <row r="193" spans="2:20">
      <c r="B193" s="580">
        <v>119</v>
      </c>
      <c r="C193" s="710">
        <f t="shared" si="42"/>
        <v>0.45096994518765893</v>
      </c>
      <c r="D193" s="710">
        <f t="shared" si="47"/>
        <v>1259.3223213860886</v>
      </c>
      <c r="E193" s="710">
        <f t="shared" si="48"/>
        <v>377.06858867845699</v>
      </c>
      <c r="F193" s="710">
        <f t="shared" si="49"/>
        <v>301.96346762563087</v>
      </c>
      <c r="G193" s="710">
        <f t="shared" si="50"/>
        <v>298.1428424233801</v>
      </c>
      <c r="H193" s="717">
        <f t="shared" si="51"/>
        <v>298.00073580076776</v>
      </c>
      <c r="I193" s="710">
        <f t="shared" si="52"/>
        <v>298.00051156765653</v>
      </c>
      <c r="J193" s="710">
        <f t="shared" si="53"/>
        <v>298.00037022459128</v>
      </c>
      <c r="K193" s="710">
        <f t="shared" si="54"/>
        <v>298.0002925981363</v>
      </c>
      <c r="L193" s="710">
        <f t="shared" si="55"/>
        <v>298.00026787165308</v>
      </c>
      <c r="N193" s="580">
        <v>119</v>
      </c>
      <c r="O193" s="710">
        <f t="shared" si="43"/>
        <v>0.45096994518765893</v>
      </c>
      <c r="P193" s="710">
        <f t="shared" si="56"/>
        <v>490.80432763793374</v>
      </c>
      <c r="Q193" s="710">
        <f t="shared" si="58"/>
        <v>472.30692721070864</v>
      </c>
      <c r="R193" s="710">
        <f t="shared" si="45"/>
        <v>459.0284840650354</v>
      </c>
      <c r="S193" s="710">
        <f t="shared" si="46"/>
        <v>451.0312248381212</v>
      </c>
      <c r="T193" s="710">
        <f t="shared" si="57"/>
        <v>448.35241073146148</v>
      </c>
    </row>
    <row r="194" spans="2:20">
      <c r="B194" s="580">
        <v>120</v>
      </c>
      <c r="C194" s="710">
        <f t="shared" si="42"/>
        <v>0.45475960859259723</v>
      </c>
      <c r="D194" s="710">
        <f t="shared" si="47"/>
        <v>1261.8983512859515</v>
      </c>
      <c r="E194" s="710">
        <f t="shared" si="48"/>
        <v>378.01643068339479</v>
      </c>
      <c r="F194" s="710">
        <f t="shared" si="49"/>
        <v>302.04717766179073</v>
      </c>
      <c r="G194" s="710">
        <f t="shared" si="50"/>
        <v>298.14716214142874</v>
      </c>
      <c r="H194" s="717">
        <f t="shared" si="51"/>
        <v>298.00076332025606</v>
      </c>
      <c r="I194" s="710">
        <f t="shared" si="52"/>
        <v>298.0005318978761</v>
      </c>
      <c r="J194" s="710">
        <f t="shared" si="53"/>
        <v>298.00038585219363</v>
      </c>
      <c r="K194" s="710">
        <f t="shared" si="54"/>
        <v>298.00030557277069</v>
      </c>
      <c r="L194" s="710">
        <f t="shared" si="55"/>
        <v>298.00027998902368</v>
      </c>
      <c r="N194" s="580">
        <v>120</v>
      </c>
      <c r="O194" s="710">
        <f t="shared" si="43"/>
        <v>0.45475960859259723</v>
      </c>
      <c r="P194" s="710">
        <f t="shared" si="56"/>
        <v>492.0630540857336</v>
      </c>
      <c r="Q194" s="710">
        <f t="shared" si="58"/>
        <v>473.58696688553118</v>
      </c>
      <c r="R194" s="710">
        <f t="shared" si="45"/>
        <v>460.32378590050791</v>
      </c>
      <c r="S194" s="710">
        <f t="shared" si="46"/>
        <v>452.33566562868998</v>
      </c>
      <c r="T194" s="710">
        <f t="shared" si="57"/>
        <v>449.65982407836657</v>
      </c>
    </row>
    <row r="195" spans="2:20">
      <c r="B195" s="580">
        <v>121</v>
      </c>
      <c r="C195" s="710">
        <f t="shared" si="42"/>
        <v>0.45854927199753553</v>
      </c>
      <c r="D195" s="710">
        <f t="shared" si="47"/>
        <v>1264.4334959425553</v>
      </c>
      <c r="E195" s="710">
        <f t="shared" si="48"/>
        <v>378.96516992620241</v>
      </c>
      <c r="F195" s="710">
        <f t="shared" si="49"/>
        <v>302.13180922725604</v>
      </c>
      <c r="G195" s="710">
        <f t="shared" si="50"/>
        <v>298.15157004788682</v>
      </c>
      <c r="H195" s="717">
        <f t="shared" si="51"/>
        <v>298.00079160678041</v>
      </c>
      <c r="I195" s="710">
        <f t="shared" si="52"/>
        <v>298.00055283799003</v>
      </c>
      <c r="J195" s="710">
        <f t="shared" si="53"/>
        <v>298.00040198250792</v>
      </c>
      <c r="K195" s="710">
        <f t="shared" si="54"/>
        <v>298.00031898783266</v>
      </c>
      <c r="L195" s="710">
        <f t="shared" si="55"/>
        <v>298.00029252637688</v>
      </c>
      <c r="N195" s="580">
        <v>121</v>
      </c>
      <c r="O195" s="710">
        <f t="shared" si="43"/>
        <v>0.45854927199753553</v>
      </c>
      <c r="P195" s="710">
        <f t="shared" si="56"/>
        <v>493.32032111521238</v>
      </c>
      <c r="Q195" s="710">
        <f t="shared" si="58"/>
        <v>474.86552243151073</v>
      </c>
      <c r="R195" s="710">
        <f t="shared" si="45"/>
        <v>461.6175859137536</v>
      </c>
      <c r="S195" s="710">
        <f t="shared" si="46"/>
        <v>453.63859400314999</v>
      </c>
      <c r="T195" s="710">
        <f t="shared" si="57"/>
        <v>450.9657215635703</v>
      </c>
    </row>
    <row r="196" spans="2:20">
      <c r="B196" s="580">
        <v>122</v>
      </c>
      <c r="C196" s="710">
        <f t="shared" si="42"/>
        <v>0.46233893540247384</v>
      </c>
      <c r="D196" s="710">
        <f t="shared" si="47"/>
        <v>1266.928441701554</v>
      </c>
      <c r="E196" s="710">
        <f t="shared" si="48"/>
        <v>379.91475736985524</v>
      </c>
      <c r="F196" s="710">
        <f t="shared" si="49"/>
        <v>302.21736131490132</v>
      </c>
      <c r="G196" s="710">
        <f t="shared" si="50"/>
        <v>298.15606701869439</v>
      </c>
      <c r="H196" s="717">
        <f t="shared" si="51"/>
        <v>298.00082067431288</v>
      </c>
      <c r="I196" s="710">
        <f t="shared" si="52"/>
        <v>298.00057440025171</v>
      </c>
      <c r="J196" s="710">
        <f t="shared" si="53"/>
        <v>298.00041862654626</v>
      </c>
      <c r="K196" s="710">
        <f t="shared" si="54"/>
        <v>298.00033285358398</v>
      </c>
      <c r="L196" s="710">
        <f t="shared" si="55"/>
        <v>298.00030549372315</v>
      </c>
      <c r="N196" s="580">
        <v>122</v>
      </c>
      <c r="O196" s="710">
        <f t="shared" si="43"/>
        <v>0.46233893540247384</v>
      </c>
      <c r="P196" s="710">
        <f t="shared" si="56"/>
        <v>494.57613041891761</v>
      </c>
      <c r="Q196" s="710">
        <f t="shared" si="58"/>
        <v>476.14259556972189</v>
      </c>
      <c r="R196" s="710">
        <f t="shared" si="45"/>
        <v>462.90988584604838</v>
      </c>
      <c r="S196" s="710">
        <f t="shared" si="46"/>
        <v>454.94001171474304</v>
      </c>
      <c r="T196" s="710">
        <f t="shared" si="57"/>
        <v>452.2701049441776</v>
      </c>
    </row>
    <row r="197" spans="2:20">
      <c r="B197" s="580">
        <v>123</v>
      </c>
      <c r="C197" s="710">
        <f t="shared" si="42"/>
        <v>0.46612859880741214</v>
      </c>
      <c r="D197" s="710">
        <f t="shared" si="47"/>
        <v>1269.383863307037</v>
      </c>
      <c r="E197" s="710">
        <f t="shared" si="48"/>
        <v>380.86514489729751</v>
      </c>
      <c r="F197" s="710">
        <f t="shared" si="49"/>
        <v>302.30383286341049</v>
      </c>
      <c r="G197" s="710">
        <f t="shared" si="50"/>
        <v>298.1606539265681</v>
      </c>
      <c r="H197" s="717">
        <f t="shared" si="51"/>
        <v>298.00085053693721</v>
      </c>
      <c r="I197" s="710">
        <f t="shared" si="52"/>
        <v>298.00059659703157</v>
      </c>
      <c r="J197" s="710">
        <f t="shared" si="53"/>
        <v>298.00043579544104</v>
      </c>
      <c r="K197" s="710">
        <f t="shared" si="54"/>
        <v>298.00034718040894</v>
      </c>
      <c r="L197" s="710">
        <f t="shared" si="55"/>
        <v>298.00031890119578</v>
      </c>
      <c r="N197" s="580">
        <v>123</v>
      </c>
      <c r="O197" s="710">
        <f t="shared" si="43"/>
        <v>0.46612859880741214</v>
      </c>
      <c r="P197" s="710">
        <f t="shared" si="56"/>
        <v>495.83048368736991</v>
      </c>
      <c r="Q197" s="710">
        <f t="shared" si="58"/>
        <v>477.41818801919737</v>
      </c>
      <c r="R197" s="710">
        <f t="shared" si="45"/>
        <v>464.20068743664814</v>
      </c>
      <c r="S197" s="710">
        <f t="shared" si="46"/>
        <v>456.23992051472351</v>
      </c>
      <c r="T197" s="710">
        <f t="shared" si="57"/>
        <v>453.57297597532096</v>
      </c>
    </row>
    <row r="198" spans="2:20">
      <c r="B198" s="580">
        <v>124</v>
      </c>
      <c r="C198" s="710">
        <f t="shared" si="42"/>
        <v>0.4699182622123505</v>
      </c>
      <c r="D198" s="710">
        <f t="shared" si="47"/>
        <v>1271.8004240978501</v>
      </c>
      <c r="E198" s="710">
        <f t="shared" si="48"/>
        <v>381.81628529559362</v>
      </c>
      <c r="F198" s="710">
        <f t="shared" si="49"/>
        <v>302.39122275848052</v>
      </c>
      <c r="G198" s="710">
        <f t="shared" si="50"/>
        <v>298.16533164094506</v>
      </c>
      <c r="H198" s="717">
        <f t="shared" si="51"/>
        <v>298.00088120884817</v>
      </c>
      <c r="I198" s="710">
        <f t="shared" si="52"/>
        <v>298.00061944081665</v>
      </c>
      <c r="J198" s="710">
        <f t="shared" si="53"/>
        <v>298.00045350044491</v>
      </c>
      <c r="K198" s="710">
        <f t="shared" si="54"/>
        <v>298.00036197881366</v>
      </c>
      <c r="L198" s="710">
        <f t="shared" si="55"/>
        <v>298.00033275905065</v>
      </c>
      <c r="N198" s="580">
        <v>124</v>
      </c>
      <c r="O198" s="710">
        <f t="shared" si="43"/>
        <v>0.4699182622123505</v>
      </c>
      <c r="P198" s="710">
        <f t="shared" si="56"/>
        <v>497.08338260907465</v>
      </c>
      <c r="Q198" s="710">
        <f t="shared" si="58"/>
        <v>478.69230149693669</v>
      </c>
      <c r="R198" s="710">
        <f t="shared" si="45"/>
        <v>465.4899924227916</v>
      </c>
      <c r="S198" s="710">
        <f t="shared" si="46"/>
        <v>457.53832215235428</v>
      </c>
      <c r="T198" s="710">
        <f t="shared" si="57"/>
        <v>454.87433641015281</v>
      </c>
    </row>
    <row r="199" spans="2:20">
      <c r="B199" s="580">
        <v>125</v>
      </c>
      <c r="C199" s="710">
        <f t="shared" si="42"/>
        <v>0.47370792561728881</v>
      </c>
      <c r="D199" s="710">
        <f t="shared" si="47"/>
        <v>1274.1787762005911</v>
      </c>
      <c r="E199" s="710">
        <f t="shared" si="48"/>
        <v>382.76813224034959</v>
      </c>
      <c r="F199" s="710">
        <f t="shared" si="49"/>
        <v>302.47952983400387</v>
      </c>
      <c r="G199" s="710">
        <f t="shared" si="50"/>
        <v>298.17010102792858</v>
      </c>
      <c r="H199" s="717">
        <f t="shared" si="51"/>
        <v>298.00091270435109</v>
      </c>
      <c r="I199" s="710">
        <f t="shared" si="52"/>
        <v>298.00064294421009</v>
      </c>
      <c r="J199" s="710">
        <f t="shared" si="53"/>
        <v>298.00047175293003</v>
      </c>
      <c r="K199" s="710">
        <f t="shared" si="54"/>
        <v>298.00037725942599</v>
      </c>
      <c r="L199" s="710">
        <f t="shared" si="55"/>
        <v>298.00034707766605</v>
      </c>
      <c r="N199" s="580">
        <v>125</v>
      </c>
      <c r="O199" s="710">
        <f t="shared" si="43"/>
        <v>0.47370792561728881</v>
      </c>
      <c r="P199" s="710">
        <f t="shared" si="56"/>
        <v>498.33482887053219</v>
      </c>
      <c r="Q199" s="710">
        <f t="shared" si="58"/>
        <v>479.96493771791489</v>
      </c>
      <c r="R199" s="710">
        <f t="shared" si="45"/>
        <v>466.77780253970258</v>
      </c>
      <c r="S199" s="710">
        <f t="shared" si="46"/>
        <v>458.83521837490292</v>
      </c>
      <c r="T199" s="710">
        <f t="shared" si="57"/>
        <v>456.17418799984051</v>
      </c>
    </row>
    <row r="200" spans="2:20">
      <c r="B200" s="580">
        <v>126</v>
      </c>
      <c r="C200" s="710">
        <f t="shared" si="42"/>
        <v>0.47749758902222711</v>
      </c>
      <c r="D200" s="710">
        <f t="shared" si="47"/>
        <v>1276.5195607193405</v>
      </c>
      <c r="E200" s="710">
        <f t="shared" si="48"/>
        <v>383.7206402803987</v>
      </c>
      <c r="F200" s="710">
        <f t="shared" si="49"/>
        <v>302.56875287322981</v>
      </c>
      <c r="G200" s="710">
        <f t="shared" si="50"/>
        <v>298.17496295023534</v>
      </c>
      <c r="H200" s="717">
        <f t="shared" si="51"/>
        <v>298.00094503786102</v>
      </c>
      <c r="I200" s="710">
        <f t="shared" si="52"/>
        <v>298.0006671199306</v>
      </c>
      <c r="J200" s="710">
        <f t="shared" si="53"/>
        <v>298.00049056438814</v>
      </c>
      <c r="K200" s="710">
        <f t="shared" si="54"/>
        <v>298.00039303299525</v>
      </c>
      <c r="L200" s="710">
        <f t="shared" si="55"/>
        <v>298.00036186754215</v>
      </c>
      <c r="N200" s="580">
        <v>126</v>
      </c>
      <c r="O200" s="710">
        <f t="shared" si="43"/>
        <v>0.47749758902222711</v>
      </c>
      <c r="P200" s="710">
        <f t="shared" si="56"/>
        <v>499.58482415624746</v>
      </c>
      <c r="Q200" s="710">
        <f t="shared" si="58"/>
        <v>481.2360983950893</v>
      </c>
      <c r="R200" s="710">
        <f t="shared" si="45"/>
        <v>468.06411952059244</v>
      </c>
      <c r="S200" s="710">
        <f t="shared" si="46"/>
        <v>460.13061092763962</v>
      </c>
      <c r="T200" s="710">
        <f t="shared" si="57"/>
        <v>457.47253249356089</v>
      </c>
    </row>
    <row r="201" spans="2:20">
      <c r="B201" s="580">
        <v>127</v>
      </c>
      <c r="C201" s="710">
        <f t="shared" si="42"/>
        <v>0.48128725242716541</v>
      </c>
      <c r="D201" s="710">
        <f t="shared" si="47"/>
        <v>1278.8234079221809</v>
      </c>
      <c r="E201" s="710">
        <f t="shared" si="48"/>
        <v>384.6737648227471</v>
      </c>
      <c r="F201" s="710">
        <f t="shared" si="49"/>
        <v>302.65889060990435</v>
      </c>
      <c r="G201" s="710">
        <f t="shared" si="50"/>
        <v>298.17991826714371</v>
      </c>
      <c r="H201" s="717">
        <f t="shared" si="51"/>
        <v>298.00097822390211</v>
      </c>
      <c r="I201" s="710">
        <f t="shared" si="52"/>
        <v>298.00069198081201</v>
      </c>
      <c r="J201" s="710">
        <f t="shared" si="53"/>
        <v>298.00050994642964</v>
      </c>
      <c r="K201" s="710">
        <f t="shared" si="54"/>
        <v>298.00040931039155</v>
      </c>
      <c r="L201" s="710">
        <f t="shared" si="55"/>
        <v>298.00037713930084</v>
      </c>
      <c r="N201" s="580">
        <v>127</v>
      </c>
      <c r="O201" s="710">
        <f>$O$73*N201</f>
        <v>0.48128725242716541</v>
      </c>
      <c r="P201" s="710">
        <f t="shared" si="56"/>
        <v>500.8333701487378</v>
      </c>
      <c r="Q201" s="710">
        <f t="shared" si="58"/>
        <v>482.50578523940663</v>
      </c>
      <c r="R201" s="710">
        <f t="shared" si="45"/>
        <v>469.34894509666259</v>
      </c>
      <c r="S201" s="710">
        <f t="shared" si="46"/>
        <v>461.42450155383506</v>
      </c>
      <c r="T201" s="710">
        <f t="shared" si="57"/>
        <v>458.76937163849738</v>
      </c>
    </row>
    <row r="202" spans="2:20">
      <c r="B202" s="580">
        <v>128</v>
      </c>
      <c r="C202" s="710">
        <f t="shared" si="42"/>
        <v>0.48507691583210372</v>
      </c>
      <c r="D202" s="710">
        <f t="shared" si="47"/>
        <v>1281.0909374245596</v>
      </c>
      <c r="E202" s="710">
        <f t="shared" si="48"/>
        <v>385.62746211777556</v>
      </c>
      <c r="F202" s="710">
        <f t="shared" si="49"/>
        <v>302.74994172939091</v>
      </c>
      <c r="G202" s="710">
        <f t="shared" si="50"/>
        <v>298.18496783444425</v>
      </c>
      <c r="H202" s="717">
        <f t="shared" si="51"/>
        <v>298.00101227710712</v>
      </c>
      <c r="I202" s="710">
        <f t="shared" si="52"/>
        <v>298.00071753980262</v>
      </c>
      <c r="J202" s="710">
        <f t="shared" si="53"/>
        <v>298.00052991078354</v>
      </c>
      <c r="K202" s="710">
        <f t="shared" si="54"/>
        <v>298.00042610260579</v>
      </c>
      <c r="L202" s="710">
        <f t="shared" si="55"/>
        <v>298.00039290368539</v>
      </c>
      <c r="N202" s="580">
        <v>128</v>
      </c>
      <c r="O202" s="710">
        <f>$O$73*N202</f>
        <v>0.48507691583210372</v>
      </c>
      <c r="P202" s="710">
        <f t="shared" si="56"/>
        <v>502.08046852854045</v>
      </c>
      <c r="Q202" s="710">
        <f t="shared" si="58"/>
        <v>483.77399995980852</v>
      </c>
      <c r="R202" s="710">
        <f t="shared" si="45"/>
        <v>470.63228099710676</v>
      </c>
      <c r="S202" s="710">
        <f t="shared" si="46"/>
        <v>462.71689199475941</v>
      </c>
      <c r="T202" s="710">
        <f t="shared" si="57"/>
        <v>460.06470717983683</v>
      </c>
    </row>
    <row r="203" spans="2:20">
      <c r="B203" s="580">
        <v>129</v>
      </c>
      <c r="C203" s="710">
        <f t="shared" ref="C203:C266" si="59">$C$73*B203</f>
        <v>0.48886657923704202</v>
      </c>
      <c r="D203" s="710">
        <f t="shared" ref="D203:D266" si="60">(1-2*FoAb-2*FoAb*BiCombAb)*D202+2*FoAb*E202+2*FoAb*BiCombAb*Tcomb</f>
        <v>1283.3227583695464</v>
      </c>
      <c r="E203" s="710">
        <f t="shared" ref="E203:E266" si="61">FoAb*D202+(1-2*FoAb)*E202+FoAb*F202</f>
        <v>386.58168924469226</v>
      </c>
      <c r="F203" s="710">
        <f t="shared" ref="F203:F266" si="62">FoAb*E202+(1-2*FoAb)*F202+FoAb*G202</f>
        <v>302.84190486976968</v>
      </c>
      <c r="G203" s="710">
        <f t="shared" ref="G203:G266" si="63">FoAb*F202+(1-2*FoAb)*G202+FoAb*H202</f>
        <v>298.19011250439081</v>
      </c>
      <c r="H203" s="717">
        <f t="shared" ref="H203:H266" si="64">_FoN1*G202+(1-_FoN1-_FoN2)*H202+_FoN2*I202</f>
        <v>298.00104721221663</v>
      </c>
      <c r="I203" s="710">
        <f t="shared" ref="I203:I266" si="65">FoCase*H202+(1-2*FoCase)*I202+FoCase*J202</f>
        <v>298.00074380996494</v>
      </c>
      <c r="J203" s="710">
        <f t="shared" ref="J203:J266" si="66">FoCase*I202+(1-2*FoCase)*J202+FoCase*K202</f>
        <v>298.0005504692968</v>
      </c>
      <c r="K203" s="710">
        <f t="shared" ref="K203:K266" si="67">FoCase*J202+(1-2*FoCase)*K202+FoCase*L202</f>
        <v>298.00044342074921</v>
      </c>
      <c r="L203" s="710">
        <f t="shared" ref="L203:L266" si="68">(1-2*FoCase-2*FoCase*BiAtmCase)*L202+2*FoCase*K202+2*FoCase*BiAtmCase*Tatm</f>
        <v>298.00040917156002</v>
      </c>
      <c r="N203" s="580">
        <v>129</v>
      </c>
      <c r="O203" s="710">
        <f t="shared" ref="O203:O266" si="69">$O$73*N203</f>
        <v>0.48886657923704202</v>
      </c>
      <c r="P203" s="710">
        <f t="shared" ref="P203:P266" si="70">(1-2*FoCase-2*FoCase*BiCombCase)*P202+2*FoCase*Q202+2*FoCase*BiCombCase*Tcomb</f>
        <v>503.32612097421929</v>
      </c>
      <c r="Q203" s="710">
        <f t="shared" ref="Q203:Q266" si="71">FoCase*P202+(1-2*FoCase)*Q202+FoCase*R202</f>
        <v>485.04074426323712</v>
      </c>
      <c r="R203" s="710">
        <f t="shared" ref="R203:R266" si="72">FoCase*Q202+(1-2*FoCase)*R202+FoCase*S202</f>
        <v>471.91412894911343</v>
      </c>
      <c r="S203" s="710">
        <f t="shared" ref="S203:S266" si="73">FoCase*R202+(1-2*FoCase)*S202+FoCase*T202</f>
        <v>464.00778398968157</v>
      </c>
      <c r="T203" s="710">
        <f t="shared" ref="T203:T266" si="74">(1-2*FoCase-2*FoCase*BiAtmCase)*T202+2*FoCase*S202+2*FoCase*BiAtmCase*Tatm</f>
        <v>461.35854086076779</v>
      </c>
    </row>
    <row r="204" spans="2:20">
      <c r="B204" s="580">
        <v>130</v>
      </c>
      <c r="C204" s="710">
        <f t="shared" si="59"/>
        <v>0.49265624264198032</v>
      </c>
      <c r="D204" s="710">
        <f t="shared" si="60"/>
        <v>1285.5194696050423</v>
      </c>
      <c r="E204" s="710">
        <f t="shared" si="61"/>
        <v>387.53640409723283</v>
      </c>
      <c r="F204" s="710">
        <f t="shared" si="62"/>
        <v>302.93477862291797</v>
      </c>
      <c r="G204" s="710">
        <f t="shared" si="63"/>
        <v>298.1953531256537</v>
      </c>
      <c r="H204" s="717">
        <f t="shared" si="64"/>
        <v>298.0010830440786</v>
      </c>
      <c r="I204" s="710">
        <f t="shared" si="65"/>
        <v>298.00077080447477</v>
      </c>
      <c r="J204" s="710">
        <f t="shared" si="66"/>
        <v>298.0005716339341</v>
      </c>
      <c r="K204" s="710">
        <f t="shared" si="67"/>
        <v>298.00046127605287</v>
      </c>
      <c r="L204" s="710">
        <f t="shared" si="68"/>
        <v>298.00042595390966</v>
      </c>
      <c r="N204" s="580">
        <v>130</v>
      </c>
      <c r="O204" s="710">
        <f t="shared" si="69"/>
        <v>0.49265624264198032</v>
      </c>
      <c r="P204" s="710">
        <f t="shared" si="70"/>
        <v>504.57032916237034</v>
      </c>
      <c r="Q204" s="710">
        <f t="shared" si="71"/>
        <v>486.30601985464</v>
      </c>
      <c r="R204" s="710">
        <f t="shared" si="72"/>
        <v>473.19449067786832</v>
      </c>
      <c r="S204" s="710">
        <f t="shared" si="73"/>
        <v>465.29717927586876</v>
      </c>
      <c r="T204" s="710">
        <f t="shared" si="74"/>
        <v>462.65087442247915</v>
      </c>
    </row>
    <row r="205" spans="2:20">
      <c r="B205" s="580">
        <v>131</v>
      </c>
      <c r="C205" s="710">
        <f t="shared" si="59"/>
        <v>0.49644590604691863</v>
      </c>
      <c r="D205" s="710">
        <f t="shared" si="60"/>
        <v>1287.6816598579878</v>
      </c>
      <c r="E205" s="710">
        <f t="shared" si="61"/>
        <v>388.49156536960362</v>
      </c>
      <c r="F205" s="710">
        <f t="shared" si="62"/>
        <v>303.02856153557121</v>
      </c>
      <c r="G205" s="710">
        <f t="shared" si="63"/>
        <v>298.20069054327382</v>
      </c>
      <c r="H205" s="717">
        <f t="shared" si="64"/>
        <v>298.00111978764733</v>
      </c>
      <c r="I205" s="710">
        <f t="shared" si="65"/>
        <v>298.00079853662101</v>
      </c>
      <c r="J205" s="710">
        <f t="shared" si="66"/>
        <v>298.00059341677718</v>
      </c>
      <c r="K205" s="710">
        <f t="shared" si="67"/>
        <v>298.00047967986734</v>
      </c>
      <c r="L205" s="710">
        <f t="shared" si="68"/>
        <v>298.00044326183956</v>
      </c>
      <c r="N205" s="580">
        <v>131</v>
      </c>
      <c r="O205" s="710">
        <f t="shared" si="69"/>
        <v>0.49644590604691863</v>
      </c>
      <c r="P205" s="710">
        <f t="shared" si="70"/>
        <v>505.81309476762755</v>
      </c>
      <c r="Q205" s="710">
        <f t="shared" si="71"/>
        <v>487.56982843697489</v>
      </c>
      <c r="R205" s="710">
        <f t="shared" si="72"/>
        <v>474.47336790655652</v>
      </c>
      <c r="S205" s="710">
        <f t="shared" si="73"/>
        <v>466.58507958858706</v>
      </c>
      <c r="T205" s="710">
        <f t="shared" si="74"/>
        <v>463.94170960415926</v>
      </c>
    </row>
    <row r="206" spans="2:20">
      <c r="B206" s="580">
        <v>132</v>
      </c>
      <c r="C206" s="710">
        <f t="shared" si="59"/>
        <v>0.50023556945185699</v>
      </c>
      <c r="D206" s="710">
        <f t="shared" si="60"/>
        <v>1289.8099079056235</v>
      </c>
      <c r="E206" s="710">
        <f t="shared" si="61"/>
        <v>389.44713254266327</v>
      </c>
      <c r="F206" s="710">
        <f t="shared" si="62"/>
        <v>303.12325211036443</v>
      </c>
      <c r="G206" s="710">
        <f t="shared" si="63"/>
        <v>298.2061255986186</v>
      </c>
      <c r="H206" s="717">
        <f t="shared" si="64"/>
        <v>298.00115745798331</v>
      </c>
      <c r="I206" s="710">
        <f t="shared" si="65"/>
        <v>298.00082701980512</v>
      </c>
      <c r="J206" s="710">
        <f t="shared" si="66"/>
        <v>298.00061583002469</v>
      </c>
      <c r="K206" s="710">
        <f t="shared" si="67"/>
        <v>298.00049864366247</v>
      </c>
      <c r="L206" s="710">
        <f t="shared" si="68"/>
        <v>298.00046110657468</v>
      </c>
      <c r="N206" s="580">
        <v>132</v>
      </c>
      <c r="O206" s="710">
        <f t="shared" si="69"/>
        <v>0.50023556945185699</v>
      </c>
      <c r="P206" s="710">
        <f t="shared" si="70"/>
        <v>507.05441946266762</v>
      </c>
      <c r="Q206" s="710">
        <f t="shared" si="71"/>
        <v>488.83217171121373</v>
      </c>
      <c r="R206" s="710">
        <f t="shared" si="72"/>
        <v>475.75076235636527</v>
      </c>
      <c r="S206" s="710">
        <f t="shared" si="73"/>
        <v>467.87148666110124</v>
      </c>
      <c r="T206" s="710">
        <f t="shared" si="74"/>
        <v>465.23104814299563</v>
      </c>
    </row>
    <row r="207" spans="2:20">
      <c r="B207" s="580">
        <v>133</v>
      </c>
      <c r="C207" s="710">
        <f t="shared" si="59"/>
        <v>0.50402523285679524</v>
      </c>
      <c r="D207" s="710">
        <f t="shared" si="60"/>
        <v>1291.9047827438515</v>
      </c>
      <c r="E207" s="710">
        <f t="shared" si="61"/>
        <v>390.4030658703395</v>
      </c>
      <c r="F207" s="710">
        <f t="shared" si="62"/>
        <v>303.21884880685542</v>
      </c>
      <c r="G207" s="710">
        <f t="shared" si="63"/>
        <v>298.21165912933839</v>
      </c>
      <c r="H207" s="717">
        <f t="shared" si="64"/>
        <v>298.00119607025226</v>
      </c>
      <c r="I207" s="710">
        <f t="shared" si="65"/>
        <v>298.00085626754026</v>
      </c>
      <c r="J207" s="710">
        <f t="shared" si="66"/>
        <v>298.00063888599129</v>
      </c>
      <c r="K207" s="710">
        <f t="shared" si="67"/>
        <v>298.0005181790267</v>
      </c>
      <c r="L207" s="710">
        <f t="shared" si="68"/>
        <v>298.00047949945969</v>
      </c>
      <c r="N207" s="580">
        <v>133</v>
      </c>
      <c r="O207" s="710">
        <f t="shared" si="69"/>
        <v>0.50402523285679524</v>
      </c>
      <c r="P207" s="710">
        <f t="shared" si="70"/>
        <v>508.29430491821461</v>
      </c>
      <c r="Q207" s="710">
        <f t="shared" si="71"/>
        <v>490.09305137634669</v>
      </c>
      <c r="R207" s="710">
        <f t="shared" si="72"/>
        <v>477.02667574648558</v>
      </c>
      <c r="S207" s="710">
        <f t="shared" si="73"/>
        <v>469.15640222467607</v>
      </c>
      <c r="T207" s="710">
        <f t="shared" si="74"/>
        <v>466.51889177417479</v>
      </c>
    </row>
    <row r="208" spans="2:20">
      <c r="B208" s="580">
        <v>134</v>
      </c>
      <c r="C208" s="710">
        <f t="shared" si="59"/>
        <v>0.50781489626173359</v>
      </c>
      <c r="D208" s="710">
        <f t="shared" si="60"/>
        <v>1293.9668437527469</v>
      </c>
      <c r="E208" s="710">
        <f t="shared" si="61"/>
        <v>391.35932636627643</v>
      </c>
      <c r="F208" s="710">
        <f t="shared" si="62"/>
        <v>303.31535004252959</v>
      </c>
      <c r="G208" s="710">
        <f t="shared" si="63"/>
        <v>298.21729196932529</v>
      </c>
      <c r="H208" s="717">
        <f t="shared" si="64"/>
        <v>298.00123563972448</v>
      </c>
      <c r="I208" s="710">
        <f t="shared" si="65"/>
        <v>298.000886293451</v>
      </c>
      <c r="J208" s="710">
        <f t="shared" si="66"/>
        <v>298.00066259710769</v>
      </c>
      <c r="K208" s="710">
        <f t="shared" si="67"/>
        <v>298.00053829766682</v>
      </c>
      <c r="L208" s="710">
        <f t="shared" si="68"/>
        <v>298.00049845195832</v>
      </c>
      <c r="N208" s="580">
        <v>134</v>
      </c>
      <c r="O208" s="710">
        <f t="shared" si="69"/>
        <v>0.50781489626173359</v>
      </c>
      <c r="P208" s="710">
        <f t="shared" si="70"/>
        <v>509.53275280304399</v>
      </c>
      <c r="Q208" s="710">
        <f t="shared" si="71"/>
        <v>491.35246912938567</v>
      </c>
      <c r="R208" s="710">
        <f t="shared" si="72"/>
        <v>478.30110979411535</v>
      </c>
      <c r="S208" s="710">
        <f t="shared" si="73"/>
        <v>470.43982800857691</v>
      </c>
      <c r="T208" s="710">
        <f t="shared" si="74"/>
        <v>467.80524223088293</v>
      </c>
    </row>
    <row r="209" spans="2:20">
      <c r="B209" s="580">
        <v>135</v>
      </c>
      <c r="C209" s="710">
        <f t="shared" si="59"/>
        <v>0.51160455966667184</v>
      </c>
      <c r="D209" s="710">
        <f t="shared" si="60"/>
        <v>1295.9966408592695</v>
      </c>
      <c r="E209" s="710">
        <f t="shared" si="61"/>
        <v>392.31587579070919</v>
      </c>
      <c r="F209" s="710">
        <f t="shared" si="62"/>
        <v>303.41275419378599</v>
      </c>
      <c r="G209" s="710">
        <f t="shared" si="63"/>
        <v>298.2230249486725</v>
      </c>
      <c r="H209" s="717">
        <f t="shared" si="64"/>
        <v>298.0012761817743</v>
      </c>
      <c r="I209" s="710">
        <f t="shared" si="65"/>
        <v>298.00091711127283</v>
      </c>
      <c r="J209" s="710">
        <f t="shared" si="66"/>
        <v>298.00068697591973</v>
      </c>
      <c r="K209" s="710">
        <f t="shared" si="67"/>
        <v>298.00055901140757</v>
      </c>
      <c r="L209" s="710">
        <f t="shared" si="68"/>
        <v>298.00051797565305</v>
      </c>
      <c r="N209" s="580">
        <v>135</v>
      </c>
      <c r="O209" s="710">
        <f t="shared" si="69"/>
        <v>0.51160455966667184</v>
      </c>
      <c r="P209" s="710">
        <f t="shared" si="70"/>
        <v>510.76976478398672</v>
      </c>
      <c r="Q209" s="710">
        <f t="shared" si="71"/>
        <v>492.61042666536832</v>
      </c>
      <c r="R209" s="710">
        <f t="shared" si="72"/>
        <v>479.57406621446131</v>
      </c>
      <c r="S209" s="710">
        <f t="shared" si="73"/>
        <v>471.72176574007108</v>
      </c>
      <c r="T209" s="710">
        <f t="shared" si="74"/>
        <v>469.09010124430648</v>
      </c>
    </row>
    <row r="210" spans="2:20">
      <c r="B210" s="580">
        <v>136</v>
      </c>
      <c r="C210" s="710">
        <f t="shared" si="59"/>
        <v>0.5153942230716102</v>
      </c>
      <c r="D210" s="710">
        <f t="shared" si="60"/>
        <v>1297.9947146972199</v>
      </c>
      <c r="E210" s="710">
        <f t="shared" si="61"/>
        <v>393.27267663756112</v>
      </c>
      <c r="F210" s="710">
        <f t="shared" si="62"/>
        <v>303.51105959690648</v>
      </c>
      <c r="G210" s="710">
        <f t="shared" si="63"/>
        <v>298.22885889363499</v>
      </c>
      <c r="H210" s="717">
        <f t="shared" si="64"/>
        <v>298.00131771187938</v>
      </c>
      <c r="I210" s="710">
        <f t="shared" si="65"/>
        <v>298.00094873485136</v>
      </c>
      <c r="J210" s="710">
        <f t="shared" si="66"/>
        <v>298.00071203508821</v>
      </c>
      <c r="K210" s="710">
        <f t="shared" si="67"/>
        <v>298.00058033219113</v>
      </c>
      <c r="L210" s="710">
        <f t="shared" si="68"/>
        <v>298.00053808224465</v>
      </c>
      <c r="N210" s="580">
        <v>136</v>
      </c>
      <c r="O210" s="710">
        <f t="shared" si="69"/>
        <v>0.5153942230716102</v>
      </c>
      <c r="P210" s="710">
        <f t="shared" si="70"/>
        <v>512.00534252593297</v>
      </c>
      <c r="Q210" s="710">
        <f t="shared" si="71"/>
        <v>493.86692567736077</v>
      </c>
      <c r="R210" s="710">
        <f t="shared" si="72"/>
        <v>480.84554672074125</v>
      </c>
      <c r="S210" s="710">
        <f t="shared" si="73"/>
        <v>473.00221714442893</v>
      </c>
      <c r="T210" s="710">
        <f t="shared" si="74"/>
        <v>470.373470543633</v>
      </c>
    </row>
    <row r="211" spans="2:20">
      <c r="B211" s="580">
        <v>137</v>
      </c>
      <c r="C211" s="710">
        <f t="shared" si="59"/>
        <v>0.51918388647654856</v>
      </c>
      <c r="D211" s="710">
        <f t="shared" si="60"/>
        <v>1299.9615967644895</v>
      </c>
      <c r="E211" s="710">
        <f t="shared" si="61"/>
        <v>394.22969212176042</v>
      </c>
      <c r="F211" s="710">
        <f t="shared" si="62"/>
        <v>303.61026454900696</v>
      </c>
      <c r="G211" s="710">
        <f t="shared" si="63"/>
        <v>298.23479462659168</v>
      </c>
      <c r="H211" s="717">
        <f t="shared" si="64"/>
        <v>298.00136024562011</v>
      </c>
      <c r="I211" s="710">
        <f t="shared" si="65"/>
        <v>298.00098117814184</v>
      </c>
      <c r="J211" s="710">
        <f t="shared" si="66"/>
        <v>298.00073778738835</v>
      </c>
      <c r="K211" s="710">
        <f t="shared" si="67"/>
        <v>298.00060227207672</v>
      </c>
      <c r="L211" s="710">
        <f t="shared" si="68"/>
        <v>298.00055878355181</v>
      </c>
      <c r="N211" s="580">
        <v>137</v>
      </c>
      <c r="O211" s="710">
        <f t="shared" si="69"/>
        <v>0.51918388647654856</v>
      </c>
      <c r="P211" s="710">
        <f t="shared" si="70"/>
        <v>513.23948769183539</v>
      </c>
      <c r="Q211" s="710">
        <f t="shared" si="71"/>
        <v>495.12196785646097</v>
      </c>
      <c r="R211" s="710">
        <f t="shared" si="72"/>
        <v>482.11555302418674</v>
      </c>
      <c r="S211" s="710">
        <f t="shared" si="73"/>
        <v>474.2811839449256</v>
      </c>
      <c r="T211" s="710">
        <f t="shared" si="74"/>
        <v>471.65535185605205</v>
      </c>
    </row>
    <row r="212" spans="2:20">
      <c r="B212" s="580">
        <v>138</v>
      </c>
      <c r="C212" s="710">
        <f t="shared" si="59"/>
        <v>0.52297354988148681</v>
      </c>
      <c r="D212" s="710">
        <f t="shared" si="60"/>
        <v>1301.8978095776486</v>
      </c>
      <c r="E212" s="710">
        <f t="shared" si="61"/>
        <v>395.18688616677258</v>
      </c>
      <c r="F212" s="710">
        <f t="shared" si="62"/>
        <v>303.71036730897134</v>
      </c>
      <c r="G212" s="710">
        <f t="shared" si="63"/>
        <v>298.24083296600855</v>
      </c>
      <c r="H212" s="717">
        <f t="shared" si="64"/>
        <v>298.00140379867878</v>
      </c>
      <c r="I212" s="710">
        <f t="shared" si="65"/>
        <v>298.00101445520875</v>
      </c>
      <c r="J212" s="710">
        <f t="shared" si="66"/>
        <v>298.00076424570904</v>
      </c>
      <c r="K212" s="710">
        <f t="shared" si="67"/>
        <v>298.00062484324019</v>
      </c>
      <c r="L212" s="710">
        <f t="shared" si="68"/>
        <v>298.00058009151064</v>
      </c>
      <c r="N212" s="580">
        <v>138</v>
      </c>
      <c r="O212" s="710">
        <f t="shared" si="69"/>
        <v>0.52297354988148681</v>
      </c>
      <c r="P212" s="710">
        <f t="shared" si="70"/>
        <v>514.47220194271233</v>
      </c>
      <c r="Q212" s="710">
        <f t="shared" si="71"/>
        <v>496.37555489180204</v>
      </c>
      <c r="R212" s="710">
        <f t="shared" si="72"/>
        <v>483.38408683404498</v>
      </c>
      <c r="S212" s="710">
        <f t="shared" si="73"/>
        <v>475.55866786284241</v>
      </c>
      <c r="T212" s="710">
        <f t="shared" si="74"/>
        <v>472.93574690675695</v>
      </c>
    </row>
    <row r="213" spans="2:20">
      <c r="B213" s="580">
        <v>139</v>
      </c>
      <c r="C213" s="710">
        <f t="shared" si="59"/>
        <v>0.52676321328642517</v>
      </c>
      <c r="D213" s="710">
        <f t="shared" si="60"/>
        <v>1303.8038668239176</v>
      </c>
      <c r="E213" s="710">
        <f t="shared" si="61"/>
        <v>396.14422339234454</v>
      </c>
      <c r="F213" s="710">
        <f t="shared" si="62"/>
        <v>303.81136609836909</v>
      </c>
      <c r="G213" s="710">
        <f t="shared" si="63"/>
        <v>298.24697472640327</v>
      </c>
      <c r="H213" s="717">
        <f t="shared" si="64"/>
        <v>298.00144838683917</v>
      </c>
      <c r="I213" s="710">
        <f t="shared" si="65"/>
        <v>298.00104858022496</v>
      </c>
      <c r="J213" s="710">
        <f t="shared" si="66"/>
        <v>298.0007914230527</v>
      </c>
      <c r="K213" s="710">
        <f t="shared" si="67"/>
        <v>298.00064805797348</v>
      </c>
      <c r="L213" s="710">
        <f t="shared" si="68"/>
        <v>298.00060201817445</v>
      </c>
      <c r="N213" s="580">
        <v>139</v>
      </c>
      <c r="O213" s="710">
        <f t="shared" si="69"/>
        <v>0.52676321328642517</v>
      </c>
      <c r="P213" s="710">
        <f t="shared" si="70"/>
        <v>515.70348693765152</v>
      </c>
      <c r="Q213" s="710">
        <f t="shared" si="71"/>
        <v>497.62768847055474</v>
      </c>
      <c r="R213" s="710">
        <f t="shared" si="72"/>
        <v>484.6511498575814</v>
      </c>
      <c r="S213" s="710">
        <f t="shared" si="73"/>
        <v>476.83467061746842</v>
      </c>
      <c r="T213" s="710">
        <f t="shared" si="74"/>
        <v>474.21465741894571</v>
      </c>
    </row>
    <row r="214" spans="2:20">
      <c r="B214" s="580">
        <v>140</v>
      </c>
      <c r="C214" s="710">
        <f t="shared" si="59"/>
        <v>0.53055287669136342</v>
      </c>
      <c r="D214" s="710">
        <f t="shared" si="60"/>
        <v>1305.6802735105673</v>
      </c>
      <c r="E214" s="710">
        <f t="shared" si="61"/>
        <v>397.10166910245704</v>
      </c>
      <c r="F214" s="710">
        <f t="shared" si="62"/>
        <v>303.91325910235543</v>
      </c>
      <c r="G214" s="710">
        <f t="shared" si="63"/>
        <v>298.25322071831044</v>
      </c>
      <c r="H214" s="717">
        <f t="shared" si="64"/>
        <v>298.00149402598566</v>
      </c>
      <c r="I214" s="710">
        <f t="shared" si="65"/>
        <v>298.00108356747148</v>
      </c>
      <c r="J214" s="710">
        <f t="shared" si="66"/>
        <v>298.00081933253455</v>
      </c>
      <c r="K214" s="710">
        <f t="shared" si="67"/>
        <v>298.00067192868426</v>
      </c>
      <c r="L214" s="710">
        <f t="shared" si="68"/>
        <v>298.00062457571295</v>
      </c>
      <c r="N214" s="580">
        <v>140</v>
      </c>
      <c r="O214" s="710">
        <f t="shared" si="69"/>
        <v>0.53055287669136342</v>
      </c>
      <c r="P214" s="710">
        <f t="shared" si="70"/>
        <v>516.93334433381233</v>
      </c>
      <c r="Q214" s="710">
        <f t="shared" si="71"/>
        <v>498.87837027793046</v>
      </c>
      <c r="R214" s="710">
        <f t="shared" si="72"/>
        <v>485.91674380008197</v>
      </c>
      <c r="S214" s="710">
        <f t="shared" si="73"/>
        <v>478.10919392610253</v>
      </c>
      <c r="T214" s="710">
        <f t="shared" si="74"/>
        <v>475.4920851138229</v>
      </c>
    </row>
    <row r="215" spans="2:20">
      <c r="B215" s="580">
        <v>141</v>
      </c>
      <c r="C215" s="710">
        <f t="shared" si="59"/>
        <v>0.53434254009630178</v>
      </c>
      <c r="D215" s="710">
        <f t="shared" si="60"/>
        <v>1307.5275261117899</v>
      </c>
      <c r="E215" s="710">
        <f t="shared" si="61"/>
        <v>398.05918927348205</v>
      </c>
      <c r="F215" s="710">
        <f t="shared" si="62"/>
        <v>304.01604447055598</v>
      </c>
      <c r="G215" s="710">
        <f t="shared" si="63"/>
        <v>298.25957174824862</v>
      </c>
      <c r="H215" s="717">
        <f t="shared" si="64"/>
        <v>298.00154073210274</v>
      </c>
      <c r="I215" s="710">
        <f t="shared" si="65"/>
        <v>298.00111943133663</v>
      </c>
      <c r="J215" s="710">
        <f t="shared" si="66"/>
        <v>298.00084798738226</v>
      </c>
      <c r="K215" s="710">
        <f t="shared" si="67"/>
        <v>298.00069646789535</v>
      </c>
      <c r="L215" s="710">
        <f t="shared" si="68"/>
        <v>298.00064777641199</v>
      </c>
      <c r="N215" s="580">
        <v>141</v>
      </c>
      <c r="O215" s="710">
        <f t="shared" si="69"/>
        <v>0.53434254009630178</v>
      </c>
      <c r="P215" s="710">
        <f t="shared" si="70"/>
        <v>518.16177578642908</v>
      </c>
      <c r="Q215" s="710">
        <f t="shared" si="71"/>
        <v>500.127601997184</v>
      </c>
      <c r="R215" s="710">
        <f t="shared" si="72"/>
        <v>487.18087036485537</v>
      </c>
      <c r="S215" s="710">
        <f t="shared" si="73"/>
        <v>479.38223950405529</v>
      </c>
      <c r="T215" s="710">
        <f t="shared" si="74"/>
        <v>476.76803171060118</v>
      </c>
    </row>
    <row r="216" spans="2:20">
      <c r="B216" s="580">
        <v>142</v>
      </c>
      <c r="C216" s="710">
        <f t="shared" si="59"/>
        <v>0.53813220350124003</v>
      </c>
      <c r="D216" s="710">
        <f t="shared" si="60"/>
        <v>1309.3461127130838</v>
      </c>
      <c r="E216" s="710">
        <f t="shared" si="61"/>
        <v>399.01675054254133</v>
      </c>
      <c r="F216" s="710">
        <f t="shared" si="62"/>
        <v>304.11972031793505</v>
      </c>
      <c r="G216" s="710">
        <f t="shared" si="63"/>
        <v>298.26602861868804</v>
      </c>
      <c r="H216" s="717">
        <f t="shared" si="64"/>
        <v>298.00158852127424</v>
      </c>
      <c r="I216" s="710">
        <f t="shared" si="65"/>
        <v>298.00115618631548</v>
      </c>
      <c r="J216" s="710">
        <f t="shared" si="66"/>
        <v>298.00087740093517</v>
      </c>
      <c r="K216" s="710">
        <f t="shared" si="67"/>
        <v>298.00072168824437</v>
      </c>
      <c r="L216" s="710">
        <f t="shared" si="68"/>
        <v>298.00067163267335</v>
      </c>
      <c r="N216" s="580">
        <v>142</v>
      </c>
      <c r="O216" s="710">
        <f t="shared" si="69"/>
        <v>0.53813220350124003</v>
      </c>
      <c r="P216" s="710">
        <f t="shared" si="70"/>
        <v>519.38878294881363</v>
      </c>
      <c r="Q216" s="710">
        <f t="shared" si="71"/>
        <v>501.37538530961638</v>
      </c>
      <c r="R216" s="710">
        <f t="shared" si="72"/>
        <v>488.44353125323534</v>
      </c>
      <c r="S216" s="710">
        <f t="shared" si="73"/>
        <v>480.65380906465055</v>
      </c>
      <c r="T216" s="710">
        <f t="shared" si="74"/>
        <v>478.04249892650324</v>
      </c>
    </row>
    <row r="217" spans="2:20">
      <c r="B217" s="580">
        <v>143</v>
      </c>
      <c r="C217" s="710">
        <f t="shared" si="59"/>
        <v>0.54192186690617838</v>
      </c>
      <c r="D217" s="710">
        <f t="shared" si="60"/>
        <v>1311.1365131531952</v>
      </c>
      <c r="E217" s="710">
        <f t="shared" si="61"/>
        <v>399.97432019606288</v>
      </c>
      <c r="F217" s="710">
        <f t="shared" si="62"/>
        <v>304.22428472564826</v>
      </c>
      <c r="G217" s="710">
        <f t="shared" si="63"/>
        <v>298.27259212801937</v>
      </c>
      <c r="H217" s="717">
        <f t="shared" si="64"/>
        <v>298.00163740968264</v>
      </c>
      <c r="I217" s="710">
        <f t="shared" si="65"/>
        <v>298.00119384700929</v>
      </c>
      <c r="J217" s="710">
        <f t="shared" si="66"/>
        <v>298.00090758664408</v>
      </c>
      <c r="K217" s="710">
        <f t="shared" si="67"/>
        <v>298.0007476024831</v>
      </c>
      <c r="L217" s="710">
        <f t="shared" si="68"/>
        <v>298.00069615701369</v>
      </c>
      <c r="N217" s="580">
        <v>143</v>
      </c>
      <c r="O217" s="710">
        <f t="shared" si="69"/>
        <v>0.54192186690617838</v>
      </c>
      <c r="P217" s="710">
        <f t="shared" si="70"/>
        <v>520.61436747235848</v>
      </c>
      <c r="Q217" s="710">
        <f t="shared" si="71"/>
        <v>502.62172189457698</v>
      </c>
      <c r="R217" s="710">
        <f t="shared" si="72"/>
        <v>489.704728164583</v>
      </c>
      <c r="S217" s="710">
        <f t="shared" si="73"/>
        <v>481.92390431922757</v>
      </c>
      <c r="T217" s="710">
        <f t="shared" si="74"/>
        <v>479.31548847676339</v>
      </c>
    </row>
    <row r="218" spans="2:20">
      <c r="B218" s="580">
        <v>144</v>
      </c>
      <c r="C218" s="710">
        <f t="shared" si="59"/>
        <v>0.54571153031111663</v>
      </c>
      <c r="D218" s="710">
        <f t="shared" si="60"/>
        <v>1312.8991991636578</v>
      </c>
      <c r="E218" s="710">
        <f t="shared" si="61"/>
        <v>400.93186615853227</v>
      </c>
      <c r="F218" s="710">
        <f t="shared" si="62"/>
        <v>304.32973574187946</v>
      </c>
      <c r="G218" s="710">
        <f t="shared" si="63"/>
        <v>298.279263070524</v>
      </c>
      <c r="H218" s="717">
        <f t="shared" si="64"/>
        <v>298.00168741360847</v>
      </c>
      <c r="I218" s="710">
        <f t="shared" si="65"/>
        <v>298.00123242812509</v>
      </c>
      <c r="J218" s="710">
        <f t="shared" si="66"/>
        <v>298.00093855807046</v>
      </c>
      <c r="K218" s="710">
        <f t="shared" si="67"/>
        <v>298.00077422347726</v>
      </c>
      <c r="L218" s="710">
        <f t="shared" si="68"/>
        <v>298.00072136206467</v>
      </c>
      <c r="N218" s="580">
        <v>144</v>
      </c>
      <c r="O218" s="710">
        <f t="shared" si="69"/>
        <v>0.54571153031111663</v>
      </c>
      <c r="P218" s="710">
        <f t="shared" si="70"/>
        <v>521.8385310065388</v>
      </c>
      <c r="Q218" s="710">
        <f t="shared" si="71"/>
        <v>503.86661342946661</v>
      </c>
      <c r="R218" s="710">
        <f t="shared" si="72"/>
        <v>490.96446279628924</v>
      </c>
      <c r="S218" s="710">
        <f t="shared" si="73"/>
        <v>483.19252697714319</v>
      </c>
      <c r="T218" s="710">
        <f t="shared" si="74"/>
        <v>480.58700207462965</v>
      </c>
    </row>
    <row r="219" spans="2:20">
      <c r="B219" s="580">
        <v>145</v>
      </c>
      <c r="C219" s="710">
        <f t="shared" si="59"/>
        <v>0.54950119371605499</v>
      </c>
      <c r="D219" s="710">
        <f t="shared" si="60"/>
        <v>1314.6346345059694</v>
      </c>
      <c r="E219" s="710">
        <f t="shared" si="61"/>
        <v>401.88935698143473</v>
      </c>
      <c r="F219" s="710">
        <f t="shared" si="62"/>
        <v>304.43607138266282</v>
      </c>
      <c r="G219" s="710">
        <f t="shared" si="63"/>
        <v>298.28604223634477</v>
      </c>
      <c r="H219" s="717">
        <f t="shared" si="64"/>
        <v>298.00173854942966</v>
      </c>
      <c r="I219" s="710">
        <f t="shared" si="65"/>
        <v>298.00127194447481</v>
      </c>
      <c r="J219" s="710">
        <f t="shared" si="66"/>
        <v>298.00097032888618</v>
      </c>
      <c r="K219" s="710">
        <f t="shared" si="67"/>
        <v>298.00080156420569</v>
      </c>
      <c r="L219" s="710">
        <f t="shared" si="68"/>
        <v>298.0007472605721</v>
      </c>
      <c r="N219" s="580">
        <v>145</v>
      </c>
      <c r="O219" s="710">
        <f t="shared" si="69"/>
        <v>0.54950119371605499</v>
      </c>
      <c r="P219" s="710">
        <f t="shared" si="70"/>
        <v>523.0612751989155</v>
      </c>
      <c r="Q219" s="710">
        <f t="shared" si="71"/>
        <v>505.11006158973964</v>
      </c>
      <c r="R219" s="710">
        <f t="shared" si="72"/>
        <v>492.22273684377672</v>
      </c>
      <c r="S219" s="710">
        <f t="shared" si="73"/>
        <v>484.45967874577377</v>
      </c>
      <c r="T219" s="710">
        <f t="shared" si="74"/>
        <v>481.85704143136553</v>
      </c>
    </row>
    <row r="220" spans="2:20">
      <c r="B220" s="580">
        <v>146</v>
      </c>
      <c r="C220" s="710">
        <f t="shared" si="59"/>
        <v>0.55329085712099335</v>
      </c>
      <c r="D220" s="710">
        <f t="shared" si="60"/>
        <v>1316.3432751064486</v>
      </c>
      <c r="E220" s="710">
        <f t="shared" si="61"/>
        <v>402.84676183238565</v>
      </c>
      <c r="F220" s="710">
        <f t="shared" si="62"/>
        <v>304.54328963268966</v>
      </c>
      <c r="G220" s="710">
        <f t="shared" si="63"/>
        <v>298.29293041145843</v>
      </c>
      <c r="H220" s="717">
        <f t="shared" si="64"/>
        <v>298.00179083362076</v>
      </c>
      <c r="I220" s="710">
        <f t="shared" si="65"/>
        <v>298.00131241097478</v>
      </c>
      <c r="J220" s="710">
        <f t="shared" si="66"/>
        <v>298.00100291287259</v>
      </c>
      <c r="K220" s="710">
        <f t="shared" si="67"/>
        <v>298.00082963776009</v>
      </c>
      <c r="L220" s="710">
        <f t="shared" si="68"/>
        <v>298.0007738653955</v>
      </c>
      <c r="N220" s="580">
        <v>146</v>
      </c>
      <c r="O220" s="710">
        <f t="shared" si="69"/>
        <v>0.55329085712099335</v>
      </c>
      <c r="P220" s="710">
        <f t="shared" si="70"/>
        <v>524.28260169513726</v>
      </c>
      <c r="Q220" s="710">
        <f t="shared" si="71"/>
        <v>506.35206804890674</v>
      </c>
      <c r="R220" s="710">
        <f t="shared" si="72"/>
        <v>493.47955200050251</v>
      </c>
      <c r="S220" s="710">
        <f t="shared" si="73"/>
        <v>485.72536133051716</v>
      </c>
      <c r="T220" s="710">
        <f t="shared" si="74"/>
        <v>483.12560825625224</v>
      </c>
    </row>
    <row r="221" spans="2:20">
      <c r="B221" s="580">
        <v>147</v>
      </c>
      <c r="C221" s="710">
        <f t="shared" si="59"/>
        <v>0.5570805205259316</v>
      </c>
      <c r="D221" s="710">
        <f t="shared" si="60"/>
        <v>1318.0255691888074</v>
      </c>
      <c r="E221" s="710">
        <f t="shared" si="61"/>
        <v>403.80405048444578</v>
      </c>
      <c r="F221" s="710">
        <f t="shared" si="62"/>
        <v>304.65138844610073</v>
      </c>
      <c r="G221" s="710">
        <f t="shared" si="63"/>
        <v>298.29992837764843</v>
      </c>
      <c r="H221" s="717">
        <f t="shared" si="64"/>
        <v>298.00184428275247</v>
      </c>
      <c r="I221" s="710">
        <f t="shared" si="65"/>
        <v>298.00135384264519</v>
      </c>
      <c r="J221" s="710">
        <f t="shared" si="66"/>
        <v>298.0010363239204</v>
      </c>
      <c r="K221" s="710">
        <f t="shared" si="67"/>
        <v>298.00085845734435</v>
      </c>
      <c r="L221" s="710">
        <f t="shared" si="68"/>
        <v>298.00080118950785</v>
      </c>
      <c r="N221" s="580">
        <v>147</v>
      </c>
      <c r="O221" s="710">
        <f t="shared" si="69"/>
        <v>0.5570805205259316</v>
      </c>
      <c r="P221" s="710">
        <f t="shared" si="70"/>
        <v>525.50251213894353</v>
      </c>
      <c r="Q221" s="710">
        <f t="shared" si="71"/>
        <v>507.59263447853715</v>
      </c>
      <c r="R221" s="710">
        <f t="shared" si="72"/>
        <v>494.7349099579601</v>
      </c>
      <c r="S221" s="710">
        <f t="shared" si="73"/>
        <v>486.98957643479508</v>
      </c>
      <c r="T221" s="710">
        <f t="shared" si="74"/>
        <v>484.39270425659066</v>
      </c>
    </row>
    <row r="222" spans="2:20">
      <c r="B222" s="580">
        <v>148</v>
      </c>
      <c r="C222" s="710">
        <f t="shared" si="59"/>
        <v>0.56087018393086996</v>
      </c>
      <c r="D222" s="710">
        <f t="shared" si="60"/>
        <v>1319.6819574044812</v>
      </c>
      <c r="E222" s="710">
        <f t="shared" si="61"/>
        <v>404.76119330561818</v>
      </c>
      <c r="F222" s="710">
        <f t="shared" si="62"/>
        <v>304.7603657472639</v>
      </c>
      <c r="G222" s="710">
        <f t="shared" si="63"/>
        <v>298.30703691247896</v>
      </c>
      <c r="H222" s="717">
        <f t="shared" si="64"/>
        <v>298.00189891349072</v>
      </c>
      <c r="I222" s="710">
        <f t="shared" si="65"/>
        <v>298.00139625460952</v>
      </c>
      <c r="J222" s="710">
        <f t="shared" si="66"/>
        <v>298.00107057602884</v>
      </c>
      <c r="K222" s="710">
        <f t="shared" si="67"/>
        <v>298.0008880362742</v>
      </c>
      <c r="L222" s="710">
        <f t="shared" si="68"/>
        <v>298.00082924599462</v>
      </c>
      <c r="N222" s="580">
        <v>148</v>
      </c>
      <c r="O222" s="710">
        <f t="shared" si="69"/>
        <v>0.56087018393086996</v>
      </c>
      <c r="P222" s="710">
        <f t="shared" si="70"/>
        <v>526.72100817216665</v>
      </c>
      <c r="Q222" s="710">
        <f t="shared" si="71"/>
        <v>508.83176254826105</v>
      </c>
      <c r="R222" s="710">
        <f t="shared" si="72"/>
        <v>495.98881240568187</v>
      </c>
      <c r="S222" s="710">
        <f t="shared" si="73"/>
        <v>488.25232576005499</v>
      </c>
      <c r="T222" s="710">
        <f t="shared" si="74"/>
        <v>485.65833113770339</v>
      </c>
    </row>
    <row r="223" spans="2:20">
      <c r="B223" s="580">
        <v>149</v>
      </c>
      <c r="C223" s="710">
        <f t="shared" si="59"/>
        <v>0.56465984733580821</v>
      </c>
      <c r="D223" s="710">
        <f t="shared" si="60"/>
        <v>1321.3128729607527</v>
      </c>
      <c r="E223" s="710">
        <f t="shared" si="61"/>
        <v>405.7181612485237</v>
      </c>
      <c r="F223" s="710">
        <f t="shared" si="62"/>
        <v>304.87021943153809</v>
      </c>
      <c r="G223" s="710">
        <f t="shared" si="63"/>
        <v>298.31425678927042</v>
      </c>
      <c r="H223" s="717">
        <f t="shared" si="64"/>
        <v>298.00195474259618</v>
      </c>
      <c r="I223" s="710">
        <f t="shared" si="65"/>
        <v>298.00143966209379</v>
      </c>
      <c r="J223" s="710">
        <f t="shared" si="66"/>
        <v>298.00110568330535</v>
      </c>
      <c r="K223" s="710">
        <f t="shared" si="67"/>
        <v>298.00091838797653</v>
      </c>
      <c r="L223" s="710">
        <f t="shared" si="68"/>
        <v>298.00085804805383</v>
      </c>
      <c r="N223" s="580">
        <v>149</v>
      </c>
      <c r="O223" s="710">
        <f t="shared" si="69"/>
        <v>0.56465984733580821</v>
      </c>
      <c r="P223" s="710">
        <f t="shared" si="70"/>
        <v>527.93809143473425</v>
      </c>
      <c r="Q223" s="710">
        <f t="shared" si="71"/>
        <v>510.06945392577211</v>
      </c>
      <c r="R223" s="710">
        <f t="shared" si="72"/>
        <v>497.24126103124115</v>
      </c>
      <c r="S223" s="710">
        <f t="shared" si="73"/>
        <v>489.51361100577242</v>
      </c>
      <c r="T223" s="710">
        <f t="shared" si="74"/>
        <v>486.92249060293688</v>
      </c>
    </row>
    <row r="224" spans="2:20">
      <c r="B224" s="580">
        <v>150</v>
      </c>
      <c r="C224" s="710">
        <f t="shared" si="59"/>
        <v>0.56844951074074657</v>
      </c>
      <c r="D224" s="710">
        <f t="shared" si="60"/>
        <v>1322.9187417467065</v>
      </c>
      <c r="E224" s="710">
        <f t="shared" si="61"/>
        <v>406.67492584025211</v>
      </c>
      <c r="F224" s="710">
        <f t="shared" si="62"/>
        <v>304.98094736602252</v>
      </c>
      <c r="G224" s="710">
        <f t="shared" si="63"/>
        <v>298.32158877707491</v>
      </c>
      <c r="H224" s="717">
        <f t="shared" si="64"/>
        <v>298.0020117869235</v>
      </c>
      <c r="I224" s="710">
        <f t="shared" si="65"/>
        <v>298.00148408042611</v>
      </c>
      <c r="J224" s="710">
        <f t="shared" si="66"/>
        <v>298.00114165996462</v>
      </c>
      <c r="K224" s="710">
        <f t="shared" si="67"/>
        <v>298.00094952598897</v>
      </c>
      <c r="L224" s="710">
        <f t="shared" si="68"/>
        <v>298.00088760899513</v>
      </c>
      <c r="N224" s="580">
        <v>150</v>
      </c>
      <c r="O224" s="710">
        <f t="shared" si="69"/>
        <v>0.56844951074074657</v>
      </c>
      <c r="P224" s="710">
        <f t="shared" si="70"/>
        <v>529.15376356467152</v>
      </c>
      <c r="Q224" s="710">
        <f t="shared" si="71"/>
        <v>511.30571027682987</v>
      </c>
      <c r="R224" s="710">
        <f t="shared" si="72"/>
        <v>498.49225752025467</v>
      </c>
      <c r="S224" s="710">
        <f t="shared" si="73"/>
        <v>490.77343386945313</v>
      </c>
      <c r="T224" s="710">
        <f t="shared" si="74"/>
        <v>488.18518435366349</v>
      </c>
    </row>
    <row r="225" spans="2:20">
      <c r="B225" s="580">
        <v>151</v>
      </c>
      <c r="C225" s="710">
        <f t="shared" si="59"/>
        <v>0.57223917414568481</v>
      </c>
      <c r="D225" s="710">
        <f t="shared" si="60"/>
        <v>1324.4999824570534</v>
      </c>
      <c r="E225" s="710">
        <f t="shared" si="61"/>
        <v>407.63145917238609</v>
      </c>
      <c r="F225" s="710">
        <f t="shared" si="62"/>
        <v>305.09254739029302</v>
      </c>
      <c r="G225" s="710">
        <f t="shared" si="63"/>
        <v>298.32903364065356</v>
      </c>
      <c r="H225" s="717">
        <f t="shared" si="64"/>
        <v>298.00207006342066</v>
      </c>
      <c r="I225" s="710">
        <f t="shared" si="65"/>
        <v>298.00152952503583</v>
      </c>
      <c r="J225" s="710">
        <f t="shared" si="66"/>
        <v>298.00117852032849</v>
      </c>
      <c r="K225" s="710">
        <f t="shared" si="67"/>
        <v>298.00098146395931</v>
      </c>
      <c r="L225" s="710">
        <f t="shared" si="68"/>
        <v>298.00091794223937</v>
      </c>
      <c r="N225" s="580">
        <v>151</v>
      </c>
      <c r="O225" s="710">
        <f t="shared" si="69"/>
        <v>0.57223917414568481</v>
      </c>
      <c r="P225" s="710">
        <f t="shared" si="70"/>
        <v>530.36802619810396</v>
      </c>
      <c r="Q225" s="710">
        <f t="shared" si="71"/>
        <v>512.54053326526173</v>
      </c>
      <c r="R225" s="710">
        <f t="shared" si="72"/>
        <v>499.74180355638487</v>
      </c>
      <c r="S225" s="710">
        <f t="shared" si="73"/>
        <v>492.03179604663518</v>
      </c>
      <c r="T225" s="710">
        <f t="shared" si="74"/>
        <v>489.44641408928391</v>
      </c>
    </row>
    <row r="226" spans="2:20">
      <c r="B226" s="580">
        <v>152</v>
      </c>
      <c r="C226" s="710">
        <f t="shared" si="59"/>
        <v>0.57602883755062317</v>
      </c>
      <c r="D226" s="710">
        <f t="shared" si="60"/>
        <v>1326.0570067138578</v>
      </c>
      <c r="E226" s="710">
        <f t="shared" si="61"/>
        <v>408.58773389119449</v>
      </c>
      <c r="F226" s="710">
        <f t="shared" si="62"/>
        <v>305.20501731712432</v>
      </c>
      <c r="G226" s="710">
        <f t="shared" si="63"/>
        <v>298.33659214045423</v>
      </c>
      <c r="H226" s="717">
        <f t="shared" si="64"/>
        <v>298.00212958912834</v>
      </c>
      <c r="I226" s="710">
        <f t="shared" si="65"/>
        <v>298.00157601145327</v>
      </c>
      <c r="J226" s="710">
        <f t="shared" si="66"/>
        <v>298.00121627882504</v>
      </c>
      <c r="K226" s="710">
        <f t="shared" si="67"/>
        <v>298.00101421564506</v>
      </c>
      <c r="L226" s="710">
        <f t="shared" si="68"/>
        <v>298.00094906131818</v>
      </c>
      <c r="N226" s="580">
        <v>152</v>
      </c>
      <c r="O226" s="710">
        <f t="shared" si="69"/>
        <v>0.57602883755062317</v>
      </c>
      <c r="P226" s="710">
        <f t="shared" si="70"/>
        <v>531.58088096925928</v>
      </c>
      <c r="Q226" s="710">
        <f t="shared" si="71"/>
        <v>513.77392455296558</v>
      </c>
      <c r="R226" s="710">
        <f t="shared" si="72"/>
        <v>500.98990082134202</v>
      </c>
      <c r="S226" s="710">
        <f t="shared" si="73"/>
        <v>493.28869923089138</v>
      </c>
      <c r="T226" s="710">
        <f t="shared" si="74"/>
        <v>490.70618150722891</v>
      </c>
    </row>
    <row r="227" spans="2:20">
      <c r="B227" s="580">
        <v>153</v>
      </c>
      <c r="C227" s="710">
        <f t="shared" si="59"/>
        <v>0.57981850095556142</v>
      </c>
      <c r="D227" s="710">
        <f t="shared" si="60"/>
        <v>1327.5902191862053</v>
      </c>
      <c r="E227" s="710">
        <f t="shared" si="61"/>
        <v>409.54372318799278</v>
      </c>
      <c r="F227" s="710">
        <f t="shared" si="62"/>
        <v>305.31835493319937</v>
      </c>
      <c r="G227" s="710">
        <f t="shared" si="63"/>
        <v>298.34426503259027</v>
      </c>
      <c r="H227" s="717">
        <f t="shared" si="64"/>
        <v>298.00219038117922</v>
      </c>
      <c r="I227" s="710">
        <f t="shared" si="65"/>
        <v>298.0016235553087</v>
      </c>
      <c r="J227" s="710">
        <f t="shared" si="66"/>
        <v>298.00125494998827</v>
      </c>
      <c r="K227" s="710">
        <f t="shared" si="67"/>
        <v>298.00104779491278</v>
      </c>
      <c r="L227" s="710">
        <f t="shared" si="68"/>
        <v>298.00098097987342</v>
      </c>
      <c r="N227" s="580">
        <v>153</v>
      </c>
      <c r="O227" s="710">
        <f t="shared" si="69"/>
        <v>0.57981850095556142</v>
      </c>
      <c r="P227" s="710">
        <f t="shared" si="70"/>
        <v>532.79232951046981</v>
      </c>
      <c r="Q227" s="710">
        <f t="shared" si="71"/>
        <v>515.00588579991199</v>
      </c>
      <c r="R227" s="710">
        <f t="shared" si="72"/>
        <v>502.2365509948865</v>
      </c>
      <c r="S227" s="710">
        <f t="shared" si="73"/>
        <v>494.54414511383118</v>
      </c>
      <c r="T227" s="710">
        <f t="shared" si="74"/>
        <v>491.96448830296191</v>
      </c>
    </row>
    <row r="228" spans="2:20">
      <c r="B228" s="580">
        <v>154</v>
      </c>
      <c r="C228" s="710">
        <f t="shared" si="59"/>
        <v>0.58360816436049978</v>
      </c>
      <c r="D228" s="710">
        <f t="shared" si="60"/>
        <v>1329.1000177078452</v>
      </c>
      <c r="E228" s="710">
        <f t="shared" si="61"/>
        <v>410.49940078966711</v>
      </c>
      <c r="F228" s="710">
        <f t="shared" si="62"/>
        <v>305.43255799980568</v>
      </c>
      <c r="G228" s="710">
        <f t="shared" si="63"/>
        <v>298.35205306882028</v>
      </c>
      <c r="H228" s="717">
        <f t="shared" si="64"/>
        <v>298.00225245679724</v>
      </c>
      <c r="I228" s="710">
        <f t="shared" si="65"/>
        <v>298.00167217233212</v>
      </c>
      <c r="J228" s="710">
        <f t="shared" si="66"/>
        <v>298.00129454845739</v>
      </c>
      <c r="K228" s="710">
        <f t="shared" si="67"/>
        <v>298.00108221573754</v>
      </c>
      <c r="L228" s="710">
        <f t="shared" si="68"/>
        <v>298.00101371165653</v>
      </c>
      <c r="N228" s="580">
        <v>154</v>
      </c>
      <c r="O228" s="710">
        <f t="shared" si="69"/>
        <v>0.58360816436049978</v>
      </c>
      <c r="P228" s="710">
        <f t="shared" si="70"/>
        <v>534.00237345217465</v>
      </c>
      <c r="Q228" s="710">
        <f t="shared" si="71"/>
        <v>516.23641866414687</v>
      </c>
      <c r="R228" s="710">
        <f t="shared" si="72"/>
        <v>503.48175575483111</v>
      </c>
      <c r="S228" s="710">
        <f t="shared" si="73"/>
        <v>495.79813538510319</v>
      </c>
      <c r="T228" s="710">
        <f t="shared" si="74"/>
        <v>493.22133616998093</v>
      </c>
    </row>
    <row r="229" spans="2:20">
      <c r="B229" s="580">
        <v>155</v>
      </c>
      <c r="C229" s="710">
        <f t="shared" si="59"/>
        <v>0.58739782776543814</v>
      </c>
      <c r="D229" s="710">
        <f t="shared" si="60"/>
        <v>1330.5867933928414</v>
      </c>
      <c r="E229" s="710">
        <f t="shared" si="61"/>
        <v>411.4547409493602</v>
      </c>
      <c r="F229" s="710">
        <f t="shared" si="62"/>
        <v>305.54762425351856</v>
      </c>
      <c r="G229" s="710">
        <f t="shared" si="63"/>
        <v>298.35995699652852</v>
      </c>
      <c r="H229" s="717">
        <f t="shared" si="64"/>
        <v>298.00231583329696</v>
      </c>
      <c r="I229" s="710">
        <f t="shared" si="65"/>
        <v>298.00172187835233</v>
      </c>
      <c r="J229" s="710">
        <f t="shared" si="66"/>
        <v>298.00133508897625</v>
      </c>
      <c r="K229" s="710">
        <f t="shared" si="67"/>
        <v>298.00111749220258</v>
      </c>
      <c r="L229" s="710">
        <f t="shared" si="68"/>
        <v>298.00104727052803</v>
      </c>
      <c r="N229" s="580">
        <v>155</v>
      </c>
      <c r="O229" s="710">
        <f t="shared" si="69"/>
        <v>0.58739782776543814</v>
      </c>
      <c r="P229" s="710">
        <f t="shared" si="70"/>
        <v>535.21101442292263</v>
      </c>
      <c r="Q229" s="710">
        <f t="shared" si="71"/>
        <v>517.46552480179287</v>
      </c>
      <c r="R229" s="710">
        <f t="shared" si="72"/>
        <v>504.72551677704342</v>
      </c>
      <c r="S229" s="710">
        <f t="shared" si="73"/>
        <v>497.05067173239723</v>
      </c>
      <c r="T229" s="710">
        <f t="shared" si="74"/>
        <v>494.47672679982105</v>
      </c>
    </row>
    <row r="230" spans="2:20">
      <c r="B230" s="580">
        <v>156</v>
      </c>
      <c r="C230" s="710">
        <f t="shared" si="59"/>
        <v>0.59118749117037639</v>
      </c>
      <c r="D230" s="710">
        <f t="shared" si="60"/>
        <v>1332.0509307492662</v>
      </c>
      <c r="E230" s="710">
        <f t="shared" si="61"/>
        <v>412.40971843731512</v>
      </c>
      <c r="F230" s="710">
        <f t="shared" si="62"/>
        <v>305.66355140687222</v>
      </c>
      <c r="G230" s="710">
        <f t="shared" si="63"/>
        <v>298.36797755870629</v>
      </c>
      <c r="H230" s="717">
        <f t="shared" si="64"/>
        <v>298.00238052808294</v>
      </c>
      <c r="I230" s="710">
        <f t="shared" si="65"/>
        <v>298.00177268929644</v>
      </c>
      <c r="J230" s="710">
        <f t="shared" si="66"/>
        <v>298.00137658639267</v>
      </c>
      <c r="K230" s="710">
        <f t="shared" si="67"/>
        <v>298.00115363849841</v>
      </c>
      <c r="L230" s="710">
        <f t="shared" si="68"/>
        <v>298.00108167045715</v>
      </c>
      <c r="N230" s="580">
        <v>156</v>
      </c>
      <c r="O230" s="710">
        <f t="shared" si="69"/>
        <v>0.59118749117037639</v>
      </c>
      <c r="P230" s="710">
        <f t="shared" si="70"/>
        <v>536.41825404937333</v>
      </c>
      <c r="Q230" s="710">
        <f t="shared" si="71"/>
        <v>518.6932058670526</v>
      </c>
      <c r="R230" s="710">
        <f t="shared" si="72"/>
        <v>505.96783573544781</v>
      </c>
      <c r="S230" s="710">
        <f t="shared" si="73"/>
        <v>498.30175584144649</v>
      </c>
      <c r="T230" s="710">
        <f t="shared" si="74"/>
        <v>495.73066188205638</v>
      </c>
    </row>
    <row r="231" spans="2:20">
      <c r="B231" s="580">
        <v>157</v>
      </c>
      <c r="C231" s="710">
        <f t="shared" si="59"/>
        <v>0.59497715457531475</v>
      </c>
      <c r="D231" s="710">
        <f t="shared" si="60"/>
        <v>1333.4928077909703</v>
      </c>
      <c r="E231" s="710">
        <f t="shared" si="61"/>
        <v>413.36430853187517</v>
      </c>
      <c r="F231" s="710">
        <f t="shared" si="62"/>
        <v>305.78033714901812</v>
      </c>
      <c r="G231" s="710">
        <f t="shared" si="63"/>
        <v>298.37611549393409</v>
      </c>
      <c r="H231" s="717">
        <f t="shared" si="64"/>
        <v>298.00244655864907</v>
      </c>
      <c r="I231" s="710">
        <f t="shared" si="65"/>
        <v>298.00182462118926</v>
      </c>
      <c r="J231" s="710">
        <f t="shared" si="66"/>
        <v>298.00141905565812</v>
      </c>
      <c r="K231" s="710">
        <f t="shared" si="67"/>
        <v>298.00119066892256</v>
      </c>
      <c r="L231" s="710">
        <f t="shared" si="68"/>
        <v>298.00111692552093</v>
      </c>
      <c r="N231" s="580">
        <v>157</v>
      </c>
      <c r="O231" s="710">
        <f t="shared" si="69"/>
        <v>0.59497715457531475</v>
      </c>
      <c r="P231" s="710">
        <f t="shared" si="70"/>
        <v>537.6240939563005</v>
      </c>
      <c r="Q231" s="710">
        <f t="shared" si="71"/>
        <v>519.91946351221054</v>
      </c>
      <c r="R231" s="710">
        <f t="shared" si="72"/>
        <v>507.20871430202794</v>
      </c>
      <c r="S231" s="710">
        <f t="shared" si="73"/>
        <v>499.55138939603</v>
      </c>
      <c r="T231" s="710">
        <f t="shared" si="74"/>
        <v>496.98314310430231</v>
      </c>
    </row>
    <row r="232" spans="2:20">
      <c r="B232" s="580">
        <v>158</v>
      </c>
      <c r="C232" s="710">
        <f t="shared" si="59"/>
        <v>0.598766817980253</v>
      </c>
      <c r="D232" s="710">
        <f t="shared" si="60"/>
        <v>1334.9127961474605</v>
      </c>
      <c r="E232" s="710">
        <f t="shared" si="61"/>
        <v>414.31848701063689</v>
      </c>
      <c r="F232" s="710">
        <f t="shared" si="62"/>
        <v>305.89797914637154</v>
      </c>
      <c r="G232" s="710">
        <f t="shared" si="63"/>
        <v>298.38437153636482</v>
      </c>
      <c r="H232" s="717">
        <f t="shared" si="64"/>
        <v>298.00251394257776</v>
      </c>
      <c r="I232" s="710">
        <f t="shared" si="65"/>
        <v>298.0018776901527</v>
      </c>
      <c r="J232" s="710">
        <f t="shared" si="66"/>
        <v>298.00146251182673</v>
      </c>
      <c r="K232" s="710">
        <f t="shared" si="67"/>
        <v>298.00122859787888</v>
      </c>
      <c r="L232" s="710">
        <f t="shared" si="68"/>
        <v>298.00115304990402</v>
      </c>
      <c r="N232" s="580">
        <v>158</v>
      </c>
      <c r="O232" s="710">
        <f t="shared" si="69"/>
        <v>0.598766817980253</v>
      </c>
      <c r="P232" s="710">
        <f t="shared" si="70"/>
        <v>538.82853576659363</v>
      </c>
      <c r="Q232" s="710">
        <f t="shared" si="71"/>
        <v>521.1442993876351</v>
      </c>
      <c r="R232" s="710">
        <f t="shared" si="72"/>
        <v>508.44815414682876</v>
      </c>
      <c r="S232" s="710">
        <f t="shared" si="73"/>
        <v>500.79957407797474</v>
      </c>
      <c r="T232" s="710">
        <f t="shared" si="74"/>
        <v>498.23417215221792</v>
      </c>
    </row>
    <row r="233" spans="2:20">
      <c r="B233" s="580">
        <v>159</v>
      </c>
      <c r="C233" s="710">
        <f t="shared" si="59"/>
        <v>0.60255648138519136</v>
      </c>
      <c r="D233" s="710">
        <f t="shared" si="60"/>
        <v>1336.3112611719175</v>
      </c>
      <c r="E233" s="710">
        <f t="shared" si="61"/>
        <v>415.2722301417536</v>
      </c>
      <c r="F233" s="710">
        <f t="shared" si="62"/>
        <v>306.01647504324603</v>
      </c>
      <c r="G233" s="710">
        <f t="shared" si="63"/>
        <v>298.39274641570734</v>
      </c>
      <c r="H233" s="717">
        <f t="shared" si="64"/>
        <v>298.00258269753948</v>
      </c>
      <c r="I233" s="710">
        <f t="shared" si="65"/>
        <v>298.00193191240487</v>
      </c>
      <c r="J233" s="710">
        <f t="shared" si="66"/>
        <v>298.00150697005529</v>
      </c>
      <c r="K233" s="710">
        <f t="shared" si="67"/>
        <v>298.00126743987687</v>
      </c>
      <c r="L233" s="710">
        <f t="shared" si="68"/>
        <v>298.00119005789799</v>
      </c>
      <c r="N233" s="580">
        <v>159</v>
      </c>
      <c r="O233" s="710">
        <f t="shared" si="69"/>
        <v>0.60255648138519136</v>
      </c>
      <c r="P233" s="710">
        <f t="shared" si="70"/>
        <v>540.03158110126049</v>
      </c>
      <c r="Q233" s="710">
        <f t="shared" si="71"/>
        <v>522.3677151417811</v>
      </c>
      <c r="R233" s="710">
        <f t="shared" si="72"/>
        <v>509.68615693795914</v>
      </c>
      <c r="S233" s="710">
        <f t="shared" si="73"/>
        <v>502.04631156715772</v>
      </c>
      <c r="T233" s="710">
        <f t="shared" si="74"/>
        <v>499.483750709508</v>
      </c>
    </row>
    <row r="234" spans="2:20">
      <c r="B234" s="580">
        <v>160</v>
      </c>
      <c r="C234" s="710">
        <f t="shared" si="59"/>
        <v>0.6063461447901296</v>
      </c>
      <c r="D234" s="710">
        <f t="shared" si="60"/>
        <v>1337.688562047387</v>
      </c>
      <c r="E234" s="710">
        <f t="shared" si="61"/>
        <v>416.22551467538682</v>
      </c>
      <c r="F234" s="710">
        <f t="shared" si="62"/>
        <v>306.13582246247609</v>
      </c>
      <c r="G234" s="710">
        <f t="shared" si="63"/>
        <v>298.40124085721112</v>
      </c>
      <c r="H234" s="717">
        <f t="shared" si="64"/>
        <v>298.00265284129182</v>
      </c>
      <c r="I234" s="710">
        <f t="shared" si="65"/>
        <v>298.0019873042599</v>
      </c>
      <c r="J234" s="710">
        <f t="shared" si="66"/>
        <v>298.00155244560193</v>
      </c>
      <c r="K234" s="710">
        <f t="shared" si="67"/>
        <v>298.00130720953149</v>
      </c>
      <c r="L234" s="710">
        <f t="shared" si="68"/>
        <v>298.00122796390059</v>
      </c>
      <c r="N234" s="580">
        <v>160</v>
      </c>
      <c r="O234" s="710">
        <f t="shared" si="69"/>
        <v>0.6063461447901296</v>
      </c>
      <c r="P234" s="710">
        <f t="shared" si="70"/>
        <v>541.23323157942912</v>
      </c>
      <c r="Q234" s="710">
        <f t="shared" si="71"/>
        <v>523.58971242119185</v>
      </c>
      <c r="R234" s="710">
        <f t="shared" si="72"/>
        <v>510.92272434159372</v>
      </c>
      <c r="S234" s="710">
        <f t="shared" si="73"/>
        <v>503.29160354150855</v>
      </c>
      <c r="T234" s="710">
        <f t="shared" si="74"/>
        <v>500.73188045792546</v>
      </c>
    </row>
    <row r="235" spans="2:20">
      <c r="B235" s="580">
        <v>161</v>
      </c>
      <c r="C235" s="710">
        <f t="shared" si="59"/>
        <v>0.61013580819506796</v>
      </c>
      <c r="D235" s="710">
        <f t="shared" si="60"/>
        <v>1339.0450518911716</v>
      </c>
      <c r="E235" s="710">
        <f t="shared" si="61"/>
        <v>417.17831783530357</v>
      </c>
      <c r="F235" s="710">
        <f t="shared" si="62"/>
        <v>306.25601900602845</v>
      </c>
      <c r="G235" s="710">
        <f t="shared" si="63"/>
        <v>298.40985558165158</v>
      </c>
      <c r="H235" s="717">
        <f t="shared" si="64"/>
        <v>298.00272439167907</v>
      </c>
      <c r="I235" s="710">
        <f t="shared" si="65"/>
        <v>298.00204388212683</v>
      </c>
      <c r="J235" s="710">
        <f t="shared" si="66"/>
        <v>298.00159895382609</v>
      </c>
      <c r="K235" s="710">
        <f t="shared" si="67"/>
        <v>298.001347921562</v>
      </c>
      <c r="L235" s="710">
        <f t="shared" si="68"/>
        <v>298.0012667824156</v>
      </c>
      <c r="N235" s="580">
        <v>161</v>
      </c>
      <c r="O235" s="710">
        <f t="shared" si="69"/>
        <v>0.61013580819506796</v>
      </c>
      <c r="P235" s="710">
        <f t="shared" si="70"/>
        <v>542.43348881834993</v>
      </c>
      <c r="Q235" s="710">
        <f t="shared" si="71"/>
        <v>524.8102928705016</v>
      </c>
      <c r="R235" s="710">
        <f t="shared" si="72"/>
        <v>512.15785802197524</v>
      </c>
      <c r="S235" s="710">
        <f t="shared" si="73"/>
        <v>504.53545167701134</v>
      </c>
      <c r="T235" s="710">
        <f t="shared" si="74"/>
        <v>501.97856307727346</v>
      </c>
    </row>
    <row r="236" spans="2:20">
      <c r="B236" s="580">
        <v>162</v>
      </c>
      <c r="C236" s="710">
        <f t="shared" si="59"/>
        <v>0.61392547160000621</v>
      </c>
      <c r="D236" s="710">
        <f t="shared" si="60"/>
        <v>1340.3810778574577</v>
      </c>
      <c r="E236" s="710">
        <f t="shared" si="61"/>
        <v>418.13061731061634</v>
      </c>
      <c r="F236" s="710">
        <f t="shared" si="62"/>
        <v>306.37706225560191</v>
      </c>
      <c r="G236" s="710">
        <f t="shared" si="63"/>
        <v>298.4185913053164</v>
      </c>
      <c r="H236" s="717">
        <f t="shared" si="64"/>
        <v>298.0027973666314</v>
      </c>
      <c r="I236" s="710">
        <f t="shared" si="65"/>
        <v>298.00210166250946</v>
      </c>
      <c r="J236" s="710">
        <f t="shared" si="66"/>
        <v>298.0016465101877</v>
      </c>
      <c r="K236" s="710">
        <f t="shared" si="67"/>
        <v>298.00138959079192</v>
      </c>
      <c r="L236" s="710">
        <f t="shared" si="68"/>
        <v>298.00130652805183</v>
      </c>
      <c r="N236" s="580">
        <v>162</v>
      </c>
      <c r="O236" s="710">
        <f t="shared" si="69"/>
        <v>0.61392547160000621</v>
      </c>
      <c r="P236" s="710">
        <f t="shared" si="70"/>
        <v>543.63235443339829</v>
      </c>
      <c r="Q236" s="710">
        <f t="shared" si="71"/>
        <v>526.02945813243775</v>
      </c>
      <c r="R236" s="710">
        <f t="shared" si="72"/>
        <v>513.39155964141707</v>
      </c>
      <c r="S236" s="710">
        <f t="shared" si="73"/>
        <v>505.77785764770726</v>
      </c>
      <c r="T236" s="710">
        <f t="shared" si="74"/>
        <v>503.22380024540763</v>
      </c>
    </row>
    <row r="237" spans="2:20">
      <c r="B237" s="580">
        <v>163</v>
      </c>
      <c r="C237" s="710">
        <f t="shared" si="59"/>
        <v>0.61771513500494457</v>
      </c>
      <c r="D237" s="710">
        <f t="shared" si="60"/>
        <v>1341.6969812382038</v>
      </c>
      <c r="E237" s="710">
        <f t="shared" si="61"/>
        <v>419.08239124766402</v>
      </c>
      <c r="F237" s="710">
        <f t="shared" si="62"/>
        <v>306.49894977321628</v>
      </c>
      <c r="G237" s="710">
        <f t="shared" si="63"/>
        <v>298.42744873999203</v>
      </c>
      <c r="H237" s="717">
        <f t="shared" si="64"/>
        <v>298.0028717841642</v>
      </c>
      <c r="I237" s="710">
        <f t="shared" si="65"/>
        <v>298.00216066200522</v>
      </c>
      <c r="J237" s="710">
        <f t="shared" si="66"/>
        <v>298.0016951302465</v>
      </c>
      <c r="K237" s="710">
        <f t="shared" si="67"/>
        <v>298.0014322321482</v>
      </c>
      <c r="L237" s="710">
        <f t="shared" si="68"/>
        <v>298.00134721552269</v>
      </c>
      <c r="N237" s="580">
        <v>163</v>
      </c>
      <c r="O237" s="710">
        <f t="shared" si="69"/>
        <v>0.61771513500494457</v>
      </c>
      <c r="P237" s="710">
        <f t="shared" si="70"/>
        <v>544.82983003807669</v>
      </c>
      <c r="Q237" s="710">
        <f t="shared" si="71"/>
        <v>527.24720984782266</v>
      </c>
      <c r="R237" s="710">
        <f t="shared" si="72"/>
        <v>514.62383086030502</v>
      </c>
      <c r="S237" s="710">
        <f t="shared" si="73"/>
        <v>507.01882312569649</v>
      </c>
      <c r="T237" s="710">
        <f t="shared" si="74"/>
        <v>504.46759363823833</v>
      </c>
    </row>
    <row r="238" spans="2:20">
      <c r="B238" s="580">
        <v>164</v>
      </c>
      <c r="C238" s="710">
        <f t="shared" si="59"/>
        <v>0.62150479840988293</v>
      </c>
      <c r="D238" s="710">
        <f t="shared" si="60"/>
        <v>1342.9930975623226</v>
      </c>
      <c r="E238" s="710">
        <f t="shared" si="61"/>
        <v>420.03361824203063</v>
      </c>
      <c r="F238" s="710">
        <f t="shared" si="62"/>
        <v>306.62167910179011</v>
      </c>
      <c r="G238" s="710">
        <f t="shared" si="63"/>
        <v>298.43642859295153</v>
      </c>
      <c r="H238" s="717">
        <f t="shared" si="64"/>
        <v>298.00294766237749</v>
      </c>
      <c r="I238" s="710">
        <f t="shared" si="65"/>
        <v>298.00222089730494</v>
      </c>
      <c r="J238" s="710">
        <f t="shared" si="66"/>
        <v>298.00174482966167</v>
      </c>
      <c r="K238" s="710">
        <f t="shared" si="67"/>
        <v>298.00147586066061</v>
      </c>
      <c r="L238" s="710">
        <f t="shared" si="68"/>
        <v>298.00138885964577</v>
      </c>
      <c r="N238" s="580">
        <v>164</v>
      </c>
      <c r="O238" s="710">
        <f t="shared" si="69"/>
        <v>0.62150479840988293</v>
      </c>
      <c r="P238" s="710">
        <f t="shared" si="70"/>
        <v>546.02591724401645</v>
      </c>
      <c r="Q238" s="710">
        <f t="shared" si="71"/>
        <v>528.46354965557634</v>
      </c>
      <c r="R238" s="710">
        <f t="shared" si="72"/>
        <v>515.85467333710005</v>
      </c>
      <c r="S238" s="710">
        <f t="shared" si="73"/>
        <v>508.25834978114062</v>
      </c>
      <c r="T238" s="710">
        <f t="shared" si="74"/>
        <v>505.70994492973301</v>
      </c>
    </row>
    <row r="239" spans="2:20">
      <c r="B239" s="580">
        <v>165</v>
      </c>
      <c r="C239" s="710">
        <f t="shared" si="59"/>
        <v>0.62529446181482118</v>
      </c>
      <c r="D239" s="710">
        <f t="shared" si="60"/>
        <v>1344.2697566931847</v>
      </c>
      <c r="E239" s="710">
        <f t="shared" si="61"/>
        <v>420.98427733070019</v>
      </c>
      <c r="F239" s="710">
        <f t="shared" si="62"/>
        <v>306.74524776570797</v>
      </c>
      <c r="G239" s="710">
        <f t="shared" si="63"/>
        <v>298.44553156694269</v>
      </c>
      <c r="H239" s="717">
        <f t="shared" si="64"/>
        <v>298.00302501945515</v>
      </c>
      <c r="I239" s="710">
        <f t="shared" si="65"/>
        <v>298.00228238519196</v>
      </c>
      <c r="J239" s="710">
        <f t="shared" si="66"/>
        <v>298.001795624191</v>
      </c>
      <c r="K239" s="710">
        <f t="shared" si="67"/>
        <v>298.00152049146124</v>
      </c>
      <c r="L239" s="710">
        <f t="shared" si="68"/>
        <v>298.00143147534203</v>
      </c>
      <c r="N239" s="580">
        <v>165</v>
      </c>
      <c r="O239" s="710">
        <f t="shared" si="69"/>
        <v>0.62529446181482118</v>
      </c>
      <c r="P239" s="710">
        <f t="shared" si="70"/>
        <v>547.22061766098034</v>
      </c>
      <c r="Q239" s="710">
        <f t="shared" si="71"/>
        <v>529.67847919271856</v>
      </c>
      <c r="R239" s="710">
        <f t="shared" si="72"/>
        <v>517.08408872833991</v>
      </c>
      <c r="S239" s="710">
        <f t="shared" si="73"/>
        <v>509.49643928226487</v>
      </c>
      <c r="T239" s="710">
        <f t="shared" si="74"/>
        <v>506.95085579191829</v>
      </c>
    </row>
    <row r="240" spans="2:20">
      <c r="B240" s="580">
        <v>166</v>
      </c>
      <c r="C240" s="710">
        <f t="shared" si="59"/>
        <v>0.62908412521975954</v>
      </c>
      <c r="D240" s="710">
        <f t="shared" si="60"/>
        <v>1345.5272829244698</v>
      </c>
      <c r="E240" s="710">
        <f t="shared" si="61"/>
        <v>421.93434798434561</v>
      </c>
      <c r="F240" s="710">
        <f t="shared" si="62"/>
        <v>306.86965327137671</v>
      </c>
      <c r="G240" s="710">
        <f t="shared" si="63"/>
        <v>298.45475836017698</v>
      </c>
      <c r="H240" s="717">
        <f t="shared" si="64"/>
        <v>298.00310387366432</v>
      </c>
      <c r="I240" s="710">
        <f t="shared" si="65"/>
        <v>298.00234514254169</v>
      </c>
      <c r="J240" s="710">
        <f t="shared" si="66"/>
        <v>298.00184752969028</v>
      </c>
      <c r="K240" s="710">
        <f t="shared" si="67"/>
        <v>298.00156613978385</v>
      </c>
      <c r="L240" s="710">
        <f t="shared" si="68"/>
        <v>298.00147507763546</v>
      </c>
      <c r="N240" s="580">
        <v>166</v>
      </c>
      <c r="O240" s="710">
        <f t="shared" si="69"/>
        <v>0.62908412521975954</v>
      </c>
      <c r="P240" s="710">
        <f t="shared" si="70"/>
        <v>548.41393289686459</v>
      </c>
      <c r="Q240" s="710">
        <f t="shared" si="71"/>
        <v>530.89200009437104</v>
      </c>
      <c r="R240" s="710">
        <f t="shared" si="72"/>
        <v>518.3120786886418</v>
      </c>
      <c r="S240" s="710">
        <f t="shared" si="73"/>
        <v>510.73309329536028</v>
      </c>
      <c r="T240" s="710">
        <f t="shared" si="74"/>
        <v>508.19032789488216</v>
      </c>
    </row>
    <row r="241" spans="2:20">
      <c r="B241" s="580">
        <v>167</v>
      </c>
      <c r="C241" s="710">
        <f t="shared" si="59"/>
        <v>0.63287378862469779</v>
      </c>
      <c r="D241" s="710">
        <f t="shared" si="60"/>
        <v>1346.7659950743987</v>
      </c>
      <c r="E241" s="710">
        <f t="shared" si="61"/>
        <v>422.88381009974785</v>
      </c>
      <c r="F241" s="710">
        <f t="shared" si="62"/>
        <v>306.99489310777199</v>
      </c>
      <c r="G241" s="710">
        <f t="shared" si="63"/>
        <v>298.4641096663193</v>
      </c>
      <c r="H241" s="717">
        <f t="shared" si="64"/>
        <v>298.00318424335455</v>
      </c>
      <c r="I241" s="710">
        <f t="shared" si="65"/>
        <v>298.00240918632073</v>
      </c>
      <c r="J241" s="710">
        <f t="shared" si="66"/>
        <v>298.00190056211289</v>
      </c>
      <c r="K241" s="710">
        <f t="shared" si="67"/>
        <v>298.00161282096332</v>
      </c>
      <c r="L241" s="710">
        <f t="shared" si="68"/>
        <v>298.00151968165204</v>
      </c>
      <c r="N241" s="580">
        <v>167</v>
      </c>
      <c r="O241" s="710">
        <f t="shared" si="69"/>
        <v>0.63287378862469779</v>
      </c>
      <c r="P241" s="710">
        <f t="shared" si="70"/>
        <v>549.60586455770124</v>
      </c>
      <c r="Q241" s="710">
        <f t="shared" si="71"/>
        <v>532.10411399375948</v>
      </c>
      <c r="R241" s="710">
        <f t="shared" si="72"/>
        <v>519.53864487070462</v>
      </c>
      <c r="S241" s="710">
        <f t="shared" si="73"/>
        <v>511.96831348478599</v>
      </c>
      <c r="T241" s="710">
        <f t="shared" si="74"/>
        <v>509.42836290677644</v>
      </c>
    </row>
    <row r="242" spans="2:20">
      <c r="B242" s="580">
        <v>168</v>
      </c>
      <c r="C242" s="710">
        <f t="shared" si="59"/>
        <v>0.63666345202963615</v>
      </c>
      <c r="D242" s="710">
        <f t="shared" si="60"/>
        <v>1347.9862065783684</v>
      </c>
      <c r="E242" s="710">
        <f t="shared" si="61"/>
        <v>423.83264399234514</v>
      </c>
      <c r="F242" s="710">
        <f t="shared" si="62"/>
        <v>307.12096474697393</v>
      </c>
      <c r="G242" s="710">
        <f t="shared" si="63"/>
        <v>298.47358617447821</v>
      </c>
      <c r="H242" s="717">
        <f t="shared" si="64"/>
        <v>298.00326614695746</v>
      </c>
      <c r="I242" s="710">
        <f t="shared" si="65"/>
        <v>298.00247453358634</v>
      </c>
      <c r="J242" s="710">
        <f t="shared" si="66"/>
        <v>298.00195473750898</v>
      </c>
      <c r="K242" s="710">
        <f t="shared" si="67"/>
        <v>298.00166055043496</v>
      </c>
      <c r="L242" s="710">
        <f t="shared" si="68"/>
        <v>298.00156530261984</v>
      </c>
      <c r="N242" s="580">
        <v>168</v>
      </c>
      <c r="O242" s="710">
        <f t="shared" si="69"/>
        <v>0.63666345202963615</v>
      </c>
      <c r="P242" s="710">
        <f t="shared" si="70"/>
        <v>550.79641424766021</v>
      </c>
      <c r="Q242" s="710">
        <f t="shared" si="71"/>
        <v>533.3148225222161</v>
      </c>
      <c r="R242" s="710">
        <f t="shared" si="72"/>
        <v>520.76378892531102</v>
      </c>
      <c r="S242" s="710">
        <f t="shared" si="73"/>
        <v>513.20210151297135</v>
      </c>
      <c r="T242" s="710">
        <f t="shared" si="74"/>
        <v>510.6649624938189</v>
      </c>
    </row>
    <row r="243" spans="2:20">
      <c r="B243" s="580">
        <v>169</v>
      </c>
      <c r="C243" s="710">
        <f t="shared" si="59"/>
        <v>0.64045311543457439</v>
      </c>
      <c r="D243" s="710">
        <f t="shared" si="60"/>
        <v>1349.1882255800206</v>
      </c>
      <c r="E243" s="710">
        <f t="shared" si="61"/>
        <v>424.78083038890884</v>
      </c>
      <c r="F243" s="710">
        <f t="shared" si="62"/>
        <v>307.24786564469338</v>
      </c>
      <c r="G243" s="710">
        <f t="shared" si="63"/>
        <v>298.48318856919695</v>
      </c>
      <c r="H243" s="717">
        <f t="shared" si="64"/>
        <v>298.00334960298574</v>
      </c>
      <c r="I243" s="710">
        <f t="shared" si="65"/>
        <v>298.002541201486</v>
      </c>
      <c r="J243" s="710">
        <f t="shared" si="66"/>
        <v>298.00201007202497</v>
      </c>
      <c r="K243" s="710">
        <f t="shared" si="67"/>
        <v>298.00170934373415</v>
      </c>
      <c r="L243" s="710">
        <f t="shared" si="68"/>
        <v>298.00161195586776</v>
      </c>
      <c r="N243" s="580">
        <v>169</v>
      </c>
      <c r="O243" s="710">
        <f t="shared" si="69"/>
        <v>0.64045311543457439</v>
      </c>
      <c r="P243" s="710">
        <f t="shared" si="70"/>
        <v>551.98558356905107</v>
      </c>
      <c r="Q243" s="710">
        <f t="shared" si="71"/>
        <v>534.52412730918149</v>
      </c>
      <c r="R243" s="710">
        <f t="shared" si="72"/>
        <v>521.98751250132955</v>
      </c>
      <c r="S243" s="710">
        <f t="shared" si="73"/>
        <v>514.43445904041857</v>
      </c>
      <c r="T243" s="710">
        <f t="shared" si="74"/>
        <v>511.90012832029527</v>
      </c>
    </row>
    <row r="244" spans="2:20">
      <c r="B244" s="580">
        <v>170</v>
      </c>
      <c r="C244" s="710">
        <f t="shared" si="59"/>
        <v>0.64424277883951275</v>
      </c>
      <c r="D244" s="710">
        <f t="shared" si="60"/>
        <v>1350.3723550207676</v>
      </c>
      <c r="E244" s="710">
        <f t="shared" si="61"/>
        <v>425.72835042034376</v>
      </c>
      <c r="F244" s="710">
        <f t="shared" si="62"/>
        <v>307.37559324078774</v>
      </c>
      <c r="G244" s="710">
        <f t="shared" si="63"/>
        <v>298.49291753044486</v>
      </c>
      <c r="H244" s="717">
        <f t="shared" si="64"/>
        <v>298.0034346300327</v>
      </c>
      <c r="I244" s="710">
        <f t="shared" si="65"/>
        <v>298.00260920725634</v>
      </c>
      <c r="J244" s="710">
        <f t="shared" si="66"/>
        <v>298.00206658190291</v>
      </c>
      <c r="K244" s="710">
        <f t="shared" si="67"/>
        <v>298.00175921649543</v>
      </c>
      <c r="L244" s="710">
        <f t="shared" si="68"/>
        <v>298.00165965682527</v>
      </c>
      <c r="N244" s="580">
        <v>170</v>
      </c>
      <c r="O244" s="710">
        <f t="shared" si="69"/>
        <v>0.64424277883951275</v>
      </c>
      <c r="P244" s="710">
        <f t="shared" si="70"/>
        <v>553.17337412232598</v>
      </c>
      <c r="Q244" s="710">
        <f t="shared" si="71"/>
        <v>535.73202998220722</v>
      </c>
      <c r="R244" s="710">
        <f t="shared" si="72"/>
        <v>523.20981724571709</v>
      </c>
      <c r="S244" s="710">
        <f t="shared" si="73"/>
        <v>515.66538772570425</v>
      </c>
      <c r="T244" s="710">
        <f t="shared" si="74"/>
        <v>513.13386204856181</v>
      </c>
    </row>
    <row r="245" spans="2:20">
      <c r="B245" s="580">
        <v>171</v>
      </c>
      <c r="C245" s="710">
        <f t="shared" si="59"/>
        <v>0.64803244224445111</v>
      </c>
      <c r="D245" s="710">
        <f t="shared" si="60"/>
        <v>1351.5388927278048</v>
      </c>
      <c r="E245" s="710">
        <f t="shared" si="61"/>
        <v>426.67518561461162</v>
      </c>
      <c r="F245" s="710">
        <f t="shared" si="62"/>
        <v>307.5041449597677</v>
      </c>
      <c r="G245" s="710">
        <f t="shared" si="63"/>
        <v>298.50277373360979</v>
      </c>
      <c r="H245" s="717">
        <f t="shared" si="64"/>
        <v>298.00352124677147</v>
      </c>
      <c r="I245" s="710">
        <f t="shared" si="65"/>
        <v>298.00267856822285</v>
      </c>
      <c r="J245" s="710">
        <f t="shared" si="66"/>
        <v>298.00212428347976</v>
      </c>
      <c r="K245" s="710">
        <f t="shared" si="67"/>
        <v>298.0018101844521</v>
      </c>
      <c r="L245" s="710">
        <f t="shared" si="68"/>
        <v>298.00170842102187</v>
      </c>
      <c r="N245" s="580">
        <v>171</v>
      </c>
      <c r="O245" s="710">
        <f t="shared" si="69"/>
        <v>0.64803244224445111</v>
      </c>
      <c r="P245" s="710">
        <f t="shared" si="70"/>
        <v>554.35978750608137</v>
      </c>
      <c r="Q245" s="710">
        <f t="shared" si="71"/>
        <v>536.93853216695743</v>
      </c>
      <c r="R245" s="710">
        <f t="shared" si="72"/>
        <v>524.43070480352094</v>
      </c>
      <c r="S245" s="710">
        <f t="shared" si="73"/>
        <v>516.89488922548207</v>
      </c>
      <c r="T245" s="710">
        <f t="shared" si="74"/>
        <v>514.3661653390476</v>
      </c>
    </row>
    <row r="246" spans="2:20">
      <c r="B246" s="580">
        <v>172</v>
      </c>
      <c r="C246" s="710">
        <f t="shared" si="59"/>
        <v>0.65182210564938936</v>
      </c>
      <c r="D246" s="710">
        <f t="shared" si="60"/>
        <v>1352.6881315006312</v>
      </c>
      <c r="E246" s="710">
        <f t="shared" si="61"/>
        <v>427.6213178897745</v>
      </c>
      <c r="F246" s="710">
        <f t="shared" si="62"/>
        <v>307.6335182112939</v>
      </c>
      <c r="G246" s="710">
        <f t="shared" si="63"/>
        <v>298.51275784949092</v>
      </c>
      <c r="H246" s="717">
        <f t="shared" si="64"/>
        <v>298.00360947195441</v>
      </c>
      <c r="I246" s="710">
        <f t="shared" si="65"/>
        <v>298.0027493017991</v>
      </c>
      <c r="J246" s="710">
        <f t="shared" si="66"/>
        <v>298.00218319318685</v>
      </c>
      <c r="K246" s="710">
        <f t="shared" si="67"/>
        <v>298.00186226343538</v>
      </c>
      <c r="L246" s="710">
        <f t="shared" si="68"/>
        <v>298.00175826408628</v>
      </c>
      <c r="N246" s="580">
        <v>172</v>
      </c>
      <c r="O246" s="710">
        <f t="shared" si="69"/>
        <v>0.65182210564938936</v>
      </c>
      <c r="P246" s="710">
        <f t="shared" si="70"/>
        <v>555.54482531706003</v>
      </c>
      <c r="Q246" s="710">
        <f t="shared" si="71"/>
        <v>538.14363548721167</v>
      </c>
      <c r="R246" s="710">
        <f t="shared" si="72"/>
        <v>525.65017681788129</v>
      </c>
      <c r="S246" s="710">
        <f t="shared" si="73"/>
        <v>518.12296519448523</v>
      </c>
      <c r="T246" s="710">
        <f t="shared" si="74"/>
        <v>515.59703985025624</v>
      </c>
    </row>
    <row r="247" spans="2:20">
      <c r="B247" s="580">
        <v>173</v>
      </c>
      <c r="C247" s="710">
        <f t="shared" si="59"/>
        <v>0.65561176905432772</v>
      </c>
      <c r="D247" s="710">
        <f t="shared" si="60"/>
        <v>1353.8203591961092</v>
      </c>
      <c r="E247" s="710">
        <f t="shared" si="61"/>
        <v>428.56672954715759</v>
      </c>
      <c r="F247" s="710">
        <f t="shared" si="62"/>
        <v>307.7637103906647</v>
      </c>
      <c r="G247" s="710">
        <f t="shared" si="63"/>
        <v>298.52287054429218</v>
      </c>
      <c r="H247" s="717">
        <f t="shared" si="64"/>
        <v>298.00369932441242</v>
      </c>
      <c r="I247" s="710">
        <f t="shared" si="65"/>
        <v>298.00282142548622</v>
      </c>
      <c r="J247" s="710">
        <f t="shared" si="66"/>
        <v>298.00224332754937</v>
      </c>
      <c r="K247" s="710">
        <f t="shared" si="67"/>
        <v>298.00191546937413</v>
      </c>
      <c r="L247" s="710">
        <f t="shared" si="68"/>
        <v>298.00180920174586</v>
      </c>
      <c r="N247" s="580">
        <v>173</v>
      </c>
      <c r="O247" s="710">
        <f t="shared" si="69"/>
        <v>0.65561176905432772</v>
      </c>
      <c r="P247" s="710">
        <f t="shared" si="70"/>
        <v>556.72848915015345</v>
      </c>
      <c r="Q247" s="710">
        <f t="shared" si="71"/>
        <v>539.34734156486672</v>
      </c>
      <c r="R247" s="710">
        <f t="shared" si="72"/>
        <v>526.86823493003271</v>
      </c>
      <c r="S247" s="710">
        <f t="shared" si="73"/>
        <v>519.34961728552821</v>
      </c>
      <c r="T247" s="710">
        <f t="shared" si="74"/>
        <v>516.82648723876866</v>
      </c>
    </row>
    <row r="248" spans="2:20">
      <c r="B248" s="580">
        <v>174</v>
      </c>
      <c r="C248" s="710">
        <f t="shared" si="59"/>
        <v>0.65940143245926597</v>
      </c>
      <c r="D248" s="710">
        <f t="shared" si="60"/>
        <v>1354.9358588120797</v>
      </c>
      <c r="E248" s="710">
        <f t="shared" si="61"/>
        <v>429.51140326462746</v>
      </c>
      <c r="F248" s="710">
        <f t="shared" si="62"/>
        <v>307.89471887929449</v>
      </c>
      <c r="G248" s="710">
        <f t="shared" si="63"/>
        <v>298.53311247961608</v>
      </c>
      <c r="H248" s="717">
        <f t="shared" si="64"/>
        <v>298.00379082305426</v>
      </c>
      <c r="I248" s="710">
        <f t="shared" si="65"/>
        <v>298.0028949568719</v>
      </c>
      <c r="J248" s="710">
        <f t="shared" si="66"/>
        <v>298.00230470318547</v>
      </c>
      <c r="K248" s="710">
        <f t="shared" si="67"/>
        <v>298.00196981829413</v>
      </c>
      <c r="L248" s="710">
        <f t="shared" si="68"/>
        <v>298.00186124982616</v>
      </c>
      <c r="N248" s="580">
        <v>174</v>
      </c>
      <c r="O248" s="710">
        <f t="shared" si="69"/>
        <v>0.65940143245926597</v>
      </c>
      <c r="P248" s="710">
        <f t="shared" si="70"/>
        <v>557.9107805984039</v>
      </c>
      <c r="Q248" s="710">
        <f t="shared" si="71"/>
        <v>540.54965201993878</v>
      </c>
      <c r="R248" s="710">
        <f t="shared" si="72"/>
        <v>528.08488077930747</v>
      </c>
      <c r="S248" s="710">
        <f t="shared" si="73"/>
        <v>520.57484714950897</v>
      </c>
      <c r="T248" s="710">
        <f t="shared" si="74"/>
        <v>518.05450915924519</v>
      </c>
    </row>
    <row r="249" spans="2:20">
      <c r="B249" s="580">
        <v>175</v>
      </c>
      <c r="C249" s="710">
        <f t="shared" si="59"/>
        <v>0.66319109586420433</v>
      </c>
      <c r="D249" s="710">
        <f t="shared" si="60"/>
        <v>1356.034908569568</v>
      </c>
      <c r="E249" s="710">
        <f t="shared" si="61"/>
        <v>430.45532208998588</v>
      </c>
      <c r="F249" s="710">
        <f t="shared" si="62"/>
        <v>308.02654104518314</v>
      </c>
      <c r="G249" s="710">
        <f t="shared" si="63"/>
        <v>298.54348431245853</v>
      </c>
      <c r="H249" s="717">
        <f t="shared" si="64"/>
        <v>298.00388398686579</v>
      </c>
      <c r="I249" s="710">
        <f t="shared" si="65"/>
        <v>298.00296991363024</v>
      </c>
      <c r="J249" s="710">
        <f t="shared" si="66"/>
        <v>298.00236733680589</v>
      </c>
      <c r="K249" s="710">
        <f t="shared" si="67"/>
        <v>298.00202532631715</v>
      </c>
      <c r="L249" s="710">
        <f t="shared" si="68"/>
        <v>298.00191442425023</v>
      </c>
      <c r="N249" s="580">
        <v>175</v>
      </c>
      <c r="O249" s="710">
        <f t="shared" si="69"/>
        <v>0.66319109586420433</v>
      </c>
      <c r="P249" s="710">
        <f t="shared" si="70"/>
        <v>559.09170125300659</v>
      </c>
      <c r="Q249" s="710">
        <f t="shared" si="71"/>
        <v>541.7505684705659</v>
      </c>
      <c r="R249" s="710">
        <f t="shared" si="72"/>
        <v>529.30011600313662</v>
      </c>
      <c r="S249" s="710">
        <f t="shared" si="73"/>
        <v>521.79865643541189</v>
      </c>
      <c r="T249" s="710">
        <f t="shared" si="74"/>
        <v>519.28110726442731</v>
      </c>
    </row>
    <row r="250" spans="2:20">
      <c r="B250" s="580">
        <v>176</v>
      </c>
      <c r="C250" s="710">
        <f t="shared" si="59"/>
        <v>0.66698075926914258</v>
      </c>
      <c r="D250" s="710">
        <f t="shared" si="60"/>
        <v>1357.1177819935936</v>
      </c>
      <c r="E250" s="710">
        <f t="shared" si="61"/>
        <v>431.39846943447549</v>
      </c>
      <c r="F250" s="710">
        <f t="shared" si="62"/>
        <v>308.15917424337647</v>
      </c>
      <c r="G250" s="710">
        <f t="shared" si="63"/>
        <v>298.55398669520395</v>
      </c>
      <c r="H250" s="717">
        <f t="shared" si="64"/>
        <v>298.00397883490956</v>
      </c>
      <c r="I250" s="710">
        <f t="shared" si="65"/>
        <v>298.00304631352071</v>
      </c>
      <c r="J250" s="710">
        <f t="shared" si="66"/>
        <v>298.00243124521313</v>
      </c>
      <c r="K250" s="710">
        <f t="shared" si="67"/>
        <v>298.0020820096608</v>
      </c>
      <c r="L250" s="710">
        <f t="shared" si="68"/>
        <v>298.0019687410379</v>
      </c>
      <c r="N250" s="580">
        <v>176</v>
      </c>
      <c r="O250" s="710">
        <f t="shared" si="69"/>
        <v>0.66698075926914258</v>
      </c>
      <c r="P250" s="710">
        <f t="shared" si="70"/>
        <v>560.27125270331214</v>
      </c>
      <c r="Q250" s="710">
        <f t="shared" si="71"/>
        <v>542.95009253300987</v>
      </c>
      <c r="R250" s="710">
        <f t="shared" si="72"/>
        <v>530.51394223705313</v>
      </c>
      <c r="S250" s="710">
        <f t="shared" si="73"/>
        <v>523.0210467903089</v>
      </c>
      <c r="T250" s="710">
        <f t="shared" si="74"/>
        <v>520.50628320514068</v>
      </c>
    </row>
    <row r="251" spans="2:20">
      <c r="B251" s="580">
        <v>177</v>
      </c>
      <c r="C251" s="710">
        <f t="shared" si="59"/>
        <v>0.67077042267408094</v>
      </c>
      <c r="D251" s="710">
        <f t="shared" si="60"/>
        <v>1358.1847479926143</v>
      </c>
      <c r="E251" s="710">
        <f t="shared" si="61"/>
        <v>432.34082906639657</v>
      </c>
      <c r="F251" s="710">
        <f t="shared" si="62"/>
        <v>308.29261581641811</v>
      </c>
      <c r="G251" s="710">
        <f t="shared" si="63"/>
        <v>298.56462027562088</v>
      </c>
      <c r="H251" s="717">
        <f t="shared" si="64"/>
        <v>298.0040753863239</v>
      </c>
      <c r="I251" s="710">
        <f t="shared" si="65"/>
        <v>298.00312417438772</v>
      </c>
      <c r="J251" s="710">
        <f t="shared" si="66"/>
        <v>298.00249644530101</v>
      </c>
      <c r="K251" s="710">
        <f t="shared" si="67"/>
        <v>298.00213988463759</v>
      </c>
      <c r="L251" s="710">
        <f t="shared" si="68"/>
        <v>298.0020242163053</v>
      </c>
      <c r="N251" s="580">
        <v>177</v>
      </c>
      <c r="O251" s="710">
        <f t="shared" si="69"/>
        <v>0.67077042267408094</v>
      </c>
      <c r="P251" s="710">
        <f t="shared" si="70"/>
        <v>561.44943653682787</v>
      </c>
      <c r="Q251" s="710">
        <f t="shared" si="71"/>
        <v>544.14822582165857</v>
      </c>
      <c r="R251" s="710">
        <f t="shared" si="72"/>
        <v>531.7263611146933</v>
      </c>
      <c r="S251" s="710">
        <f t="shared" si="73"/>
        <v>524.24201985936247</v>
      </c>
      <c r="T251" s="710">
        <f t="shared" si="74"/>
        <v>521.73003863029669</v>
      </c>
    </row>
    <row r="252" spans="2:20">
      <c r="B252" s="580">
        <v>178</v>
      </c>
      <c r="C252" s="710">
        <f t="shared" si="59"/>
        <v>0.67456008607901918</v>
      </c>
      <c r="D252" s="710">
        <f t="shared" si="60"/>
        <v>1359.2360709366267</v>
      </c>
      <c r="E252" s="710">
        <f t="shared" si="61"/>
        <v>433.28238510483237</v>
      </c>
      <c r="F252" s="710">
        <f t="shared" si="62"/>
        <v>308.42686309479251</v>
      </c>
      <c r="G252" s="710">
        <f t="shared" si="63"/>
        <v>298.57538569685835</v>
      </c>
      <c r="H252" s="717">
        <f t="shared" si="64"/>
        <v>298.00417366032241</v>
      </c>
      <c r="I252" s="710">
        <f t="shared" si="65"/>
        <v>298.00320351415985</v>
      </c>
      <c r="J252" s="710">
        <f t="shared" si="66"/>
        <v>298.00256295405393</v>
      </c>
      <c r="K252" s="710">
        <f t="shared" si="67"/>
        <v>298.00219896765446</v>
      </c>
      <c r="L252" s="710">
        <f t="shared" si="68"/>
        <v>298.00208086626418</v>
      </c>
      <c r="N252" s="580">
        <v>178</v>
      </c>
      <c r="O252" s="710">
        <f t="shared" si="69"/>
        <v>0.67456008607901918</v>
      </c>
      <c r="P252" s="710">
        <f t="shared" si="70"/>
        <v>562.62625433922085</v>
      </c>
      <c r="Q252" s="710">
        <f t="shared" si="71"/>
        <v>545.34496994902781</v>
      </c>
      <c r="R252" s="710">
        <f t="shared" si="72"/>
        <v>532.93737426779956</v>
      </c>
      <c r="S252" s="710">
        <f t="shared" si="73"/>
        <v>525.46157728582762</v>
      </c>
      <c r="T252" s="710">
        <f t="shared" si="74"/>
        <v>522.9523751868951</v>
      </c>
    </row>
    <row r="253" spans="2:20">
      <c r="B253" s="580">
        <v>179</v>
      </c>
      <c r="C253" s="710">
        <f t="shared" si="59"/>
        <v>0.67834974948395754</v>
      </c>
      <c r="D253" s="710">
        <f t="shared" si="60"/>
        <v>1360.2720107339426</v>
      </c>
      <c r="E253" s="710">
        <f t="shared" si="61"/>
        <v>434.22312201348171</v>
      </c>
      <c r="F253" s="710">
        <f t="shared" si="62"/>
        <v>308.56191339736023</v>
      </c>
      <c r="G253" s="710">
        <f t="shared" si="63"/>
        <v>298.58628359744256</v>
      </c>
      <c r="H253" s="717">
        <f t="shared" si="64"/>
        <v>298.00427367619312</v>
      </c>
      <c r="I253" s="710">
        <f t="shared" si="65"/>
        <v>298.00328435084924</v>
      </c>
      <c r="J253" s="710">
        <f t="shared" si="66"/>
        <v>298.00263078854613</v>
      </c>
      <c r="K253" s="710">
        <f t="shared" si="67"/>
        <v>298.00225927521211</v>
      </c>
      <c r="L253" s="710">
        <f t="shared" si="68"/>
        <v>298.00213870722126</v>
      </c>
      <c r="N253" s="580">
        <v>179</v>
      </c>
      <c r="O253" s="710">
        <f t="shared" si="69"/>
        <v>0.67834974948395754</v>
      </c>
      <c r="P253" s="710">
        <f t="shared" si="70"/>
        <v>563.80170769431948</v>
      </c>
      <c r="Q253" s="710">
        <f t="shared" si="71"/>
        <v>546.54032652576427</v>
      </c>
      <c r="R253" s="710">
        <f t="shared" si="72"/>
        <v>534.14698332622231</v>
      </c>
      <c r="S253" s="710">
        <f t="shared" si="73"/>
        <v>526.6797207110543</v>
      </c>
      <c r="T253" s="710">
        <f t="shared" si="74"/>
        <v>524.17329452002582</v>
      </c>
    </row>
    <row r="254" spans="2:20">
      <c r="B254" s="580">
        <v>180</v>
      </c>
      <c r="C254" s="710">
        <f t="shared" si="59"/>
        <v>0.6821394128888959</v>
      </c>
      <c r="D254" s="710">
        <f t="shared" si="60"/>
        <v>1361.2928229066681</v>
      </c>
      <c r="E254" s="710">
        <f t="shared" si="61"/>
        <v>435.16302459459655</v>
      </c>
      <c r="F254" s="710">
        <f t="shared" si="62"/>
        <v>308.697764031784</v>
      </c>
      <c r="G254" s="710">
        <f t="shared" si="63"/>
        <v>298.59731461127427</v>
      </c>
      <c r="H254" s="717">
        <f t="shared" si="64"/>
        <v>298.00437545329805</v>
      </c>
      <c r="I254" s="710">
        <f t="shared" si="65"/>
        <v>298.00336670255098</v>
      </c>
      <c r="J254" s="710">
        <f t="shared" si="66"/>
        <v>298.00269996594136</v>
      </c>
      <c r="K254" s="710">
        <f t="shared" si="67"/>
        <v>298.00232082390431</v>
      </c>
      <c r="L254" s="710">
        <f t="shared" si="68"/>
        <v>298.00219775557781</v>
      </c>
      <c r="N254" s="580">
        <v>180</v>
      </c>
      <c r="O254" s="710">
        <f t="shared" si="69"/>
        <v>0.6821394128888959</v>
      </c>
      <c r="P254" s="710">
        <f t="shared" si="70"/>
        <v>564.97579818411589</v>
      </c>
      <c r="Q254" s="710">
        <f t="shared" si="71"/>
        <v>547.73429716064686</v>
      </c>
      <c r="R254" s="710">
        <f t="shared" si="72"/>
        <v>535.3551899179223</v>
      </c>
      <c r="S254" s="710">
        <f t="shared" si="73"/>
        <v>527.89645177448915</v>
      </c>
      <c r="T254" s="710">
        <f t="shared" si="74"/>
        <v>525.39279827287169</v>
      </c>
    </row>
    <row r="255" spans="2:20">
      <c r="B255" s="580">
        <v>181</v>
      </c>
      <c r="C255" s="710">
        <f t="shared" si="59"/>
        <v>0.68592907629383415</v>
      </c>
      <c r="D255" s="710">
        <f t="shared" si="60"/>
        <v>1362.2987586649042</v>
      </c>
      <c r="E255" s="710">
        <f t="shared" si="61"/>
        <v>436.10207798302275</v>
      </c>
      <c r="F255" s="710">
        <f t="shared" si="62"/>
        <v>308.83441229494736</v>
      </c>
      <c r="G255" s="710">
        <f t="shared" si="63"/>
        <v>298.60847936762656</v>
      </c>
      <c r="H255" s="717">
        <f t="shared" si="64"/>
        <v>298.00447901107236</v>
      </c>
      <c r="I255" s="710">
        <f t="shared" si="65"/>
        <v>298.00345058744244</v>
      </c>
      <c r="J255" s="710">
        <f t="shared" si="66"/>
        <v>298.00277050349189</v>
      </c>
      <c r="K255" s="710">
        <f t="shared" si="67"/>
        <v>298.00238363041746</v>
      </c>
      <c r="L255" s="710">
        <f t="shared" si="68"/>
        <v>298.00225802782876</v>
      </c>
      <c r="N255" s="580">
        <v>181</v>
      </c>
      <c r="O255" s="710">
        <f t="shared" si="69"/>
        <v>0.68592907629383415</v>
      </c>
      <c r="P255" s="710">
        <f t="shared" si="70"/>
        <v>566.148527388768</v>
      </c>
      <c r="Q255" s="710">
        <f t="shared" si="71"/>
        <v>548.92688346058935</v>
      </c>
      <c r="R255" s="710">
        <f t="shared" si="72"/>
        <v>536.56199566897294</v>
      </c>
      <c r="S255" s="710">
        <f t="shared" si="73"/>
        <v>529.11177211367806</v>
      </c>
      <c r="T255" s="710">
        <f t="shared" si="74"/>
        <v>526.61088808671036</v>
      </c>
    </row>
    <row r="256" spans="2:20">
      <c r="B256" s="580">
        <v>182</v>
      </c>
      <c r="C256" s="710">
        <f t="shared" si="59"/>
        <v>0.68971873969877251</v>
      </c>
      <c r="D256" s="710">
        <f t="shared" si="60"/>
        <v>1363.2900649796916</v>
      </c>
      <c r="E256" s="710">
        <f t="shared" si="61"/>
        <v>437.04026764034268</v>
      </c>
      <c r="F256" s="710">
        <f t="shared" si="62"/>
        <v>308.97185547336517</v>
      </c>
      <c r="G256" s="710">
        <f t="shared" si="63"/>
        <v>298.61977849114299</v>
      </c>
      <c r="H256" s="717">
        <f t="shared" si="64"/>
        <v>298.00458436902386</v>
      </c>
      <c r="I256" s="710">
        <f t="shared" si="65"/>
        <v>298.00353602378266</v>
      </c>
      <c r="J256" s="710">
        <f t="shared" si="66"/>
        <v>298.00284241853819</v>
      </c>
      <c r="K256" s="710">
        <f t="shared" si="67"/>
        <v>298.00244771152973</v>
      </c>
      <c r="L256" s="710">
        <f t="shared" si="68"/>
        <v>298.00231954056215</v>
      </c>
      <c r="N256" s="580">
        <v>182</v>
      </c>
      <c r="O256" s="710">
        <f t="shared" si="69"/>
        <v>0.68971873969877251</v>
      </c>
      <c r="P256" s="710">
        <f t="shared" si="70"/>
        <v>567.31989688660167</v>
      </c>
      <c r="Q256" s="710">
        <f t="shared" si="71"/>
        <v>550.11808703064219</v>
      </c>
      <c r="R256" s="710">
        <f t="shared" si="72"/>
        <v>537.76740220356191</v>
      </c>
      <c r="S256" s="710">
        <f t="shared" si="73"/>
        <v>530.32568336426846</v>
      </c>
      <c r="T256" s="710">
        <f t="shared" si="74"/>
        <v>527.82756560091616</v>
      </c>
    </row>
    <row r="257" spans="2:20">
      <c r="B257" s="580">
        <v>183</v>
      </c>
      <c r="C257" s="710">
        <f t="shared" si="59"/>
        <v>0.69350840310371076</v>
      </c>
      <c r="D257" s="710">
        <f t="shared" si="60"/>
        <v>1364.2669846547212</v>
      </c>
      <c r="E257" s="710">
        <f t="shared" si="61"/>
        <v>437.97757934911806</v>
      </c>
      <c r="F257" s="710">
        <f t="shared" si="62"/>
        <v>309.11009084358614</v>
      </c>
      <c r="G257" s="710">
        <f t="shared" si="63"/>
        <v>298.63121260183675</v>
      </c>
      <c r="H257" s="717">
        <f t="shared" si="64"/>
        <v>298.00469154673226</v>
      </c>
      <c r="I257" s="710">
        <f t="shared" si="65"/>
        <v>298.00362302991152</v>
      </c>
      <c r="J257" s="710">
        <f t="shared" si="66"/>
        <v>298.00291572850801</v>
      </c>
      <c r="K257" s="710">
        <f t="shared" si="67"/>
        <v>298.0025130841106</v>
      </c>
      <c r="L257" s="710">
        <f t="shared" si="68"/>
        <v>298.0023823104587</v>
      </c>
      <c r="N257" s="580">
        <v>183</v>
      </c>
      <c r="O257" s="710">
        <f t="shared" si="69"/>
        <v>0.69350840310371076</v>
      </c>
      <c r="P257" s="710">
        <f t="shared" si="70"/>
        <v>568.48990825411249</v>
      </c>
      <c r="Q257" s="710">
        <f t="shared" si="71"/>
        <v>551.30790947399498</v>
      </c>
      <c r="R257" s="710">
        <f t="shared" si="72"/>
        <v>538.97141114399392</v>
      </c>
      <c r="S257" s="710">
        <f t="shared" si="73"/>
        <v>531.53818716001115</v>
      </c>
      <c r="T257" s="710">
        <f t="shared" si="74"/>
        <v>529.04283245296313</v>
      </c>
    </row>
    <row r="258" spans="2:20">
      <c r="B258" s="580">
        <v>184</v>
      </c>
      <c r="C258" s="710">
        <f t="shared" si="59"/>
        <v>0.69729806650864912</v>
      </c>
      <c r="D258" s="710">
        <f t="shared" si="60"/>
        <v>1365.2297563968318</v>
      </c>
      <c r="E258" s="710">
        <f t="shared" si="61"/>
        <v>438.91399920723006</v>
      </c>
      <c r="F258" s="710">
        <f t="shared" si="62"/>
        <v>309.24911567258778</v>
      </c>
      <c r="G258" s="710">
        <f t="shared" si="63"/>
        <v>298.64278231508939</v>
      </c>
      <c r="H258" s="717">
        <f t="shared" si="64"/>
        <v>298.00480056384845</v>
      </c>
      <c r="I258" s="710">
        <f t="shared" si="65"/>
        <v>298.00371162424949</v>
      </c>
      <c r="J258" s="710">
        <f t="shared" si="66"/>
        <v>298.00299045091595</v>
      </c>
      <c r="K258" s="710">
        <f t="shared" si="67"/>
        <v>298.00257976512023</v>
      </c>
      <c r="L258" s="710">
        <f t="shared" si="68"/>
        <v>298.00244635429095</v>
      </c>
      <c r="N258" s="580">
        <v>184</v>
      </c>
      <c r="O258" s="710">
        <f t="shared" si="69"/>
        <v>0.69729806650864912</v>
      </c>
      <c r="P258" s="710">
        <f t="shared" si="70"/>
        <v>569.65856306596845</v>
      </c>
      <c r="Q258" s="710">
        <f t="shared" si="71"/>
        <v>552.49635239197869</v>
      </c>
      <c r="R258" s="710">
        <f t="shared" si="72"/>
        <v>540.17402411069304</v>
      </c>
      <c r="S258" s="710">
        <f t="shared" si="73"/>
        <v>532.74928513276257</v>
      </c>
      <c r="T258" s="710">
        <f t="shared" si="74"/>
        <v>530.25669027842662</v>
      </c>
    </row>
    <row r="259" spans="2:20">
      <c r="B259" s="580">
        <v>185</v>
      </c>
      <c r="C259" s="710">
        <f t="shared" si="59"/>
        <v>0.70108772991358737</v>
      </c>
      <c r="D259" s="710">
        <f t="shared" si="60"/>
        <v>1366.1786148853132</v>
      </c>
      <c r="E259" s="710">
        <f t="shared" si="61"/>
        <v>439.84951362231709</v>
      </c>
      <c r="F259" s="710">
        <f t="shared" si="62"/>
        <v>309.38892721816364</v>
      </c>
      <c r="G259" s="710">
        <f t="shared" si="63"/>
        <v>298.65448824165111</v>
      </c>
      <c r="H259" s="717">
        <f t="shared" si="64"/>
        <v>298.00491144009402</v>
      </c>
      <c r="I259" s="710">
        <f t="shared" si="65"/>
        <v>298.00380182529642</v>
      </c>
      <c r="J259" s="710">
        <f t="shared" si="66"/>
        <v>298.00306660336275</v>
      </c>
      <c r="K259" s="710">
        <f t="shared" si="67"/>
        <v>298.00264777160862</v>
      </c>
      <c r="L259" s="710">
        <f t="shared" si="68"/>
        <v>298.00251168892265</v>
      </c>
      <c r="N259" s="580">
        <v>185</v>
      </c>
      <c r="O259" s="710">
        <f t="shared" si="69"/>
        <v>0.70108772991358737</v>
      </c>
      <c r="P259" s="710">
        <f t="shared" si="70"/>
        <v>570.82586289501182</v>
      </c>
      <c r="Q259" s="710">
        <f t="shared" si="71"/>
        <v>553.6834173840673</v>
      </c>
      <c r="R259" s="710">
        <f t="shared" si="72"/>
        <v>541.37524272220412</v>
      </c>
      <c r="S259" s="710">
        <f t="shared" si="73"/>
        <v>533.95897891248762</v>
      </c>
      <c r="T259" s="710">
        <f t="shared" si="74"/>
        <v>531.46914071098547</v>
      </c>
    </row>
    <row r="260" spans="2:20">
      <c r="B260" s="580">
        <v>186</v>
      </c>
      <c r="C260" s="710">
        <f t="shared" si="59"/>
        <v>0.70487739331852572</v>
      </c>
      <c r="D260" s="710">
        <f t="shared" si="60"/>
        <v>1367.1137908400372</v>
      </c>
      <c r="E260" s="710">
        <f t="shared" si="61"/>
        <v>440.78410930630656</v>
      </c>
      <c r="F260" s="710">
        <f t="shared" si="62"/>
        <v>309.52952272930332</v>
      </c>
      <c r="G260" s="710">
        <f t="shared" si="63"/>
        <v>298.66633098764044</v>
      </c>
      <c r="H260" s="717">
        <f t="shared" si="64"/>
        <v>298.00502419526038</v>
      </c>
      <c r="I260" s="710">
        <f t="shared" si="65"/>
        <v>298.00389365163142</v>
      </c>
      <c r="J260" s="710">
        <f t="shared" si="66"/>
        <v>298.0031442035347</v>
      </c>
      <c r="K260" s="710">
        <f t="shared" si="67"/>
        <v>298.00271712071532</v>
      </c>
      <c r="L260" s="710">
        <f t="shared" si="68"/>
        <v>298.0025783313082</v>
      </c>
      <c r="N260" s="580">
        <v>186</v>
      </c>
      <c r="O260" s="710">
        <f t="shared" si="69"/>
        <v>0.70487739331852572</v>
      </c>
      <c r="P260" s="710">
        <f t="shared" si="70"/>
        <v>571.99180931226113</v>
      </c>
      <c r="Q260" s="710">
        <f t="shared" si="71"/>
        <v>554.86910604788068</v>
      </c>
      <c r="R260" s="710">
        <f t="shared" si="72"/>
        <v>542.57506859519549</v>
      </c>
      <c r="S260" s="710">
        <f t="shared" si="73"/>
        <v>535.16727012726096</v>
      </c>
      <c r="T260" s="710">
        <f t="shared" si="74"/>
        <v>532.68018538242438</v>
      </c>
    </row>
    <row r="261" spans="2:20">
      <c r="B261" s="580">
        <v>187</v>
      </c>
      <c r="C261" s="710">
        <f t="shared" si="59"/>
        <v>0.70866705672346397</v>
      </c>
      <c r="D261" s="710">
        <f t="shared" si="60"/>
        <v>1368.0355110884348</v>
      </c>
      <c r="E261" s="710">
        <f t="shared" si="61"/>
        <v>441.71777327004037</v>
      </c>
      <c r="F261" s="710">
        <f t="shared" si="62"/>
        <v>309.67089944656487</v>
      </c>
      <c r="G261" s="710">
        <f t="shared" si="63"/>
        <v>298.67831115454504</v>
      </c>
      <c r="H261" s="717">
        <f t="shared" si="64"/>
        <v>298.00513884920832</v>
      </c>
      <c r="I261" s="710">
        <f t="shared" si="65"/>
        <v>298.0039871219119</v>
      </c>
      <c r="J261" s="710">
        <f t="shared" si="66"/>
        <v>298.00322326920286</v>
      </c>
      <c r="K261" s="710">
        <f t="shared" si="67"/>
        <v>298.00278782966842</v>
      </c>
      <c r="L261" s="710">
        <f t="shared" si="68"/>
        <v>298.0026462984921</v>
      </c>
      <c r="N261" s="580">
        <v>187</v>
      </c>
      <c r="O261" s="710">
        <f t="shared" si="69"/>
        <v>0.70866705672346397</v>
      </c>
      <c r="P261" s="710">
        <f t="shared" si="70"/>
        <v>573.15640388691361</v>
      </c>
      <c r="Q261" s="710">
        <f t="shared" si="71"/>
        <v>556.05341997918595</v>
      </c>
      <c r="R261" s="710">
        <f t="shared" si="72"/>
        <v>543.77350334446135</v>
      </c>
      <c r="S261" s="710">
        <f t="shared" si="73"/>
        <v>536.37416040326957</v>
      </c>
      <c r="T261" s="710">
        <f t="shared" si="74"/>
        <v>533.88982592263653</v>
      </c>
    </row>
    <row r="262" spans="2:20">
      <c r="B262" s="580">
        <v>188</v>
      </c>
      <c r="C262" s="710">
        <f t="shared" si="59"/>
        <v>0.71245672012840233</v>
      </c>
      <c r="D262" s="710">
        <f t="shared" si="60"/>
        <v>1368.9439986313416</v>
      </c>
      <c r="E262" s="710">
        <f t="shared" si="61"/>
        <v>442.65049281799224</v>
      </c>
      <c r="F262" s="710">
        <f t="shared" si="62"/>
        <v>309.81305460244027</v>
      </c>
      <c r="G262" s="710">
        <f t="shared" si="63"/>
        <v>298.69042933922304</v>
      </c>
      <c r="H262" s="717">
        <f t="shared" si="64"/>
        <v>298.00525542186722</v>
      </c>
      <c r="I262" s="710">
        <f t="shared" si="65"/>
        <v>298.00408225487308</v>
      </c>
      <c r="J262" s="710">
        <f t="shared" si="66"/>
        <v>298.00330381822261</v>
      </c>
      <c r="K262" s="710">
        <f t="shared" si="67"/>
        <v>298.00285991578426</v>
      </c>
      <c r="L262" s="710">
        <f t="shared" si="68"/>
        <v>298.00271560760814</v>
      </c>
      <c r="N262" s="580">
        <v>188</v>
      </c>
      <c r="O262" s="710">
        <f t="shared" si="69"/>
        <v>0.71245672012840233</v>
      </c>
      <c r="P262" s="710">
        <f t="shared" si="70"/>
        <v>574.31964818634685</v>
      </c>
      <c r="Q262" s="710">
        <f t="shared" si="71"/>
        <v>557.23636077190042</v>
      </c>
      <c r="R262" s="710">
        <f t="shared" si="72"/>
        <v>544.97054858292313</v>
      </c>
      <c r="S262" s="710">
        <f t="shared" si="73"/>
        <v>537.57965136481528</v>
      </c>
      <c r="T262" s="710">
        <f t="shared" si="74"/>
        <v>535.09806395962471</v>
      </c>
    </row>
    <row r="263" spans="2:20">
      <c r="B263" s="580">
        <v>189</v>
      </c>
      <c r="C263" s="710">
        <f t="shared" si="59"/>
        <v>0.71624638353334069</v>
      </c>
      <c r="D263" s="710">
        <f t="shared" si="60"/>
        <v>1369.8394727077275</v>
      </c>
      <c r="E263" s="710">
        <f t="shared" si="61"/>
        <v>443.58225554307461</v>
      </c>
      <c r="F263" s="710">
        <f t="shared" si="62"/>
        <v>309.95598542171388</v>
      </c>
      <c r="G263" s="710">
        <f t="shared" si="63"/>
        <v>298.70268613390402</v>
      </c>
      <c r="H263" s="717">
        <f t="shared" si="64"/>
        <v>298.00537393323458</v>
      </c>
      <c r="I263" s="710">
        <f t="shared" si="65"/>
        <v>298.00417906932728</v>
      </c>
      <c r="J263" s="710">
        <f t="shared" si="66"/>
        <v>298.0033858685328</v>
      </c>
      <c r="K263" s="710">
        <f t="shared" si="67"/>
        <v>298.00293339646652</v>
      </c>
      <c r="L263" s="710">
        <f t="shared" si="68"/>
        <v>298.00278627587892</v>
      </c>
      <c r="N263" s="580">
        <v>189</v>
      </c>
      <c r="O263" s="710">
        <f t="shared" si="69"/>
        <v>0.71624638353334069</v>
      </c>
      <c r="P263" s="710">
        <f t="shared" si="70"/>
        <v>575.48154377612138</v>
      </c>
      <c r="Q263" s="710">
        <f t="shared" si="71"/>
        <v>558.4179300180931</v>
      </c>
      <c r="R263" s="710">
        <f t="shared" si="72"/>
        <v>546.1662059216327</v>
      </c>
      <c r="S263" s="710">
        <f t="shared" si="73"/>
        <v>538.78374463431624</v>
      </c>
      <c r="T263" s="710">
        <f t="shared" si="74"/>
        <v>536.30490111950473</v>
      </c>
    </row>
    <row r="264" spans="2:20">
      <c r="B264" s="580">
        <v>190</v>
      </c>
      <c r="C264" s="710">
        <f t="shared" si="59"/>
        <v>0.72003604693827894</v>
      </c>
      <c r="D264" s="710">
        <f t="shared" si="60"/>
        <v>1370.7221488583305</v>
      </c>
      <c r="E264" s="710">
        <f t="shared" si="61"/>
        <v>444.51304932153505</v>
      </c>
      <c r="F264" s="710">
        <f t="shared" si="62"/>
        <v>310.09968912181347</v>
      </c>
      <c r="G264" s="710">
        <f t="shared" si="63"/>
        <v>298.71508212619131</v>
      </c>
      <c r="H264" s="717">
        <f t="shared" si="64"/>
        <v>298.00549440337505</v>
      </c>
      <c r="I264" s="710">
        <f t="shared" si="65"/>
        <v>298.00427758416322</v>
      </c>
      <c r="J264" s="710">
        <f t="shared" si="66"/>
        <v>298.00346943815538</v>
      </c>
      <c r="K264" s="710">
        <f t="shared" si="67"/>
        <v>298.00300828920587</v>
      </c>
      <c r="L264" s="710">
        <f t="shared" si="68"/>
        <v>298.00285832061508</v>
      </c>
      <c r="N264" s="580">
        <v>190</v>
      </c>
      <c r="O264" s="710">
        <f t="shared" si="69"/>
        <v>0.72003604693827894</v>
      </c>
      <c r="P264" s="710">
        <f t="shared" si="70"/>
        <v>576.64209221998237</v>
      </c>
      <c r="Q264" s="710">
        <f t="shared" si="71"/>
        <v>559.59812930798716</v>
      </c>
      <c r="R264" s="710">
        <f t="shared" si="72"/>
        <v>547.36047696977369</v>
      </c>
      <c r="S264" s="710">
        <f t="shared" si="73"/>
        <v>539.98644183230999</v>
      </c>
      <c r="T264" s="710">
        <f t="shared" si="74"/>
        <v>537.51033902650659</v>
      </c>
    </row>
    <row r="265" spans="2:20">
      <c r="B265" s="580">
        <v>191</v>
      </c>
      <c r="C265" s="710">
        <f t="shared" si="59"/>
        <v>0.7238257103432173</v>
      </c>
      <c r="D265" s="710">
        <f t="shared" si="60"/>
        <v>1371.5922389882148</v>
      </c>
      <c r="E265" s="710">
        <f t="shared" si="61"/>
        <v>445.44286230793887</v>
      </c>
      <c r="F265" s="710">
        <f t="shared" si="62"/>
        <v>310.24416291315521</v>
      </c>
      <c r="G265" s="710">
        <f t="shared" si="63"/>
        <v>298.72761789906406</v>
      </c>
      <c r="H265" s="717">
        <f t="shared" si="64"/>
        <v>298.00561685242013</v>
      </c>
      <c r="I265" s="710">
        <f t="shared" si="65"/>
        <v>298.0043778183454</v>
      </c>
      <c r="J265" s="710">
        <f t="shared" si="66"/>
        <v>298.0035545451945</v>
      </c>
      <c r="K265" s="710">
        <f t="shared" si="67"/>
        <v>298.00308461157897</v>
      </c>
      <c r="L265" s="710">
        <f t="shared" si="68"/>
        <v>298.00293175921485</v>
      </c>
      <c r="N265" s="580">
        <v>191</v>
      </c>
      <c r="O265" s="710">
        <f t="shared" si="69"/>
        <v>0.7238257103432173</v>
      </c>
      <c r="P265" s="710">
        <f t="shared" si="70"/>
        <v>577.80129507986214</v>
      </c>
      <c r="Q265" s="710">
        <f t="shared" si="71"/>
        <v>560.77696022996213</v>
      </c>
      <c r="R265" s="710">
        <f t="shared" si="72"/>
        <v>548.55336333466414</v>
      </c>
      <c r="S265" s="710">
        <f t="shared" si="73"/>
        <v>541.18774457745474</v>
      </c>
      <c r="T265" s="710">
        <f t="shared" si="74"/>
        <v>538.71437930297736</v>
      </c>
    </row>
    <row r="266" spans="2:20">
      <c r="B266" s="580">
        <v>192</v>
      </c>
      <c r="C266" s="710">
        <f t="shared" si="59"/>
        <v>0.72761537374815555</v>
      </c>
      <c r="D266" s="710">
        <f t="shared" si="60"/>
        <v>1372.4499514282693</v>
      </c>
      <c r="E266" s="710">
        <f t="shared" si="61"/>
        <v>446.37168293023814</v>
      </c>
      <c r="F266" s="710">
        <f t="shared" si="62"/>
        <v>310.3894039994812</v>
      </c>
      <c r="G266" s="710">
        <f t="shared" si="63"/>
        <v>298.74029403088014</v>
      </c>
      <c r="H266" s="717">
        <f t="shared" si="64"/>
        <v>298.00574130056731</v>
      </c>
      <c r="I266" s="710">
        <f t="shared" si="65"/>
        <v>298.00447979091371</v>
      </c>
      <c r="J266" s="710">
        <f t="shared" si="66"/>
        <v>298.00364120783604</v>
      </c>
      <c r="K266" s="710">
        <f t="shared" si="67"/>
        <v>298.00316238124827</v>
      </c>
      <c r="L266" s="710">
        <f t="shared" si="68"/>
        <v>298.00300660916315</v>
      </c>
      <c r="N266" s="580">
        <v>192</v>
      </c>
      <c r="O266" s="710">
        <f t="shared" si="69"/>
        <v>0.72761537374815555</v>
      </c>
      <c r="P266" s="710">
        <f t="shared" si="70"/>
        <v>578.95915391588176</v>
      </c>
      <c r="Q266" s="710">
        <f t="shared" si="71"/>
        <v>561.95442437055567</v>
      </c>
      <c r="R266" s="710">
        <f t="shared" si="72"/>
        <v>549.74486662175855</v>
      </c>
      <c r="S266" s="710">
        <f t="shared" si="73"/>
        <v>542.38765448653214</v>
      </c>
      <c r="T266" s="710">
        <f t="shared" si="74"/>
        <v>539.91702356938288</v>
      </c>
    </row>
    <row r="267" spans="2:20">
      <c r="B267" s="580">
        <v>193</v>
      </c>
      <c r="C267" s="710">
        <f t="shared" ref="C267:C330" si="75">$C$73*B267</f>
        <v>0.73140503715309391</v>
      </c>
      <c r="D267" s="710">
        <f t="shared" ref="D267:D330" si="76">(1-2*FoAb-2*FoAb*BiCombAb)*D266+2*FoAb*E266+2*FoAb*BiCombAb*Tcomb</f>
        <v>1373.2954909956657</v>
      </c>
      <c r="E267" s="710">
        <f t="shared" ref="E267:E330" si="77">FoAb*D266+(1-2*FoAb)*E266+FoAb*F266</f>
        <v>447.29949988492433</v>
      </c>
      <c r="F267" s="710">
        <f t="shared" ref="F267:F330" si="78">FoAb*E266+(1-2*FoAb)*F266+FoAb*G266</f>
        <v>310.53540957819087</v>
      </c>
      <c r="G267" s="710">
        <f t="shared" ref="G267:G330" si="79">FoAb*F266+(1-2*FoAb)*G266+FoAb*H266</f>
        <v>298.75311109537898</v>
      </c>
      <c r="H267" s="717">
        <f t="shared" ref="H267:H330" si="80">_FoN1*G266+(1-_FoN1-_FoN2)*H266+_FoN2*I266</f>
        <v>298.0058677680795</v>
      </c>
      <c r="I267" s="710">
        <f t="shared" ref="I267:I330" si="81">FoCase*H266+(1-2*FoCase)*I266+FoCase*J266</f>
        <v>298.00458352098229</v>
      </c>
      <c r="J267" s="710">
        <f t="shared" ref="J267:J330" si="82">FoCase*I266+(1-2*FoCase)*J266+FoCase*K266</f>
        <v>298.00372944434679</v>
      </c>
      <c r="K267" s="710">
        <f t="shared" ref="K267:K330" si="83">FoCase*J266+(1-2*FoCase)*K266+FoCase*L266</f>
        <v>298.00324161596092</v>
      </c>
      <c r="L267" s="710">
        <f t="shared" ref="L267:L330" si="84">(1-2*FoCase-2*FoCase*BiAtmCase)*L266+2*FoCase*K266+2*FoCase*BiAtmCase*Tatm</f>
        <v>298.00308288803132</v>
      </c>
      <c r="N267" s="580">
        <v>193</v>
      </c>
      <c r="O267" s="710">
        <f t="shared" ref="O267:O330" si="85">$O$73*N267</f>
        <v>0.73140503715309391</v>
      </c>
      <c r="P267" s="710">
        <f t="shared" ref="P267:P330" si="86">(1-2*FoCase-2*FoCase*BiCombCase)*P266+2*FoCase*Q266+2*FoCase*BiCombCase*Tcomb</f>
        <v>580.11567028635352</v>
      </c>
      <c r="Q267" s="710">
        <f t="shared" ref="Q267:Q330" si="87">FoCase*P266+(1-2*FoCase)*Q266+FoCase*R266</f>
        <v>563.13052331446625</v>
      </c>
      <c r="R267" s="710">
        <f t="shared" ref="R267:R330" si="88">FoCase*Q266+(1-2*FoCase)*R266+FoCase*S266</f>
        <v>550.93498843464965</v>
      </c>
      <c r="S267" s="710">
        <f t="shared" ref="S267:S330" si="89">FoCase*R266+(1-2*FoCase)*S266+FoCase*T266</f>
        <v>543.5861731744493</v>
      </c>
      <c r="T267" s="710">
        <f t="shared" ref="T267:T330" si="90">(1-2*FoCase-2*FoCase*BiAtmCase)*T266+2*FoCase*S266+2*FoCase*BiAtmCase*Tatm</f>
        <v>541.11827344431026</v>
      </c>
    </row>
    <row r="268" spans="2:20">
      <c r="B268" s="580">
        <v>194</v>
      </c>
      <c r="C268" s="710">
        <f t="shared" si="75"/>
        <v>0.73519470055803215</v>
      </c>
      <c r="D268" s="710">
        <f t="shared" si="76"/>
        <v>1374.1290590532931</v>
      </c>
      <c r="E268" s="710">
        <f t="shared" si="77"/>
        <v>448.22630213226421</v>
      </c>
      <c r="F268" s="710">
        <f t="shared" si="78"/>
        <v>310.68217684066593</v>
      </c>
      <c r="G268" s="710">
        <f t="shared" si="79"/>
        <v>298.76606966168532</v>
      </c>
      <c r="H268" s="717">
        <f t="shared" si="80"/>
        <v>298.00599627528442</v>
      </c>
      <c r="I268" s="710">
        <f t="shared" si="81"/>
        <v>298.00468902773935</v>
      </c>
      <c r="J268" s="710">
        <f t="shared" si="82"/>
        <v>298.0038192730741</v>
      </c>
      <c r="K268" s="710">
        <f t="shared" si="83"/>
        <v>298.0033223335484</v>
      </c>
      <c r="L268" s="710">
        <f t="shared" si="84"/>
        <v>298.00316061347604</v>
      </c>
      <c r="N268" s="580">
        <v>194</v>
      </c>
      <c r="O268" s="710">
        <f t="shared" si="85"/>
        <v>0.73519470055803215</v>
      </c>
      <c r="P268" s="710">
        <f t="shared" si="86"/>
        <v>581.27084574778326</v>
      </c>
      <c r="Q268" s="710">
        <f t="shared" si="87"/>
        <v>564.30525864455444</v>
      </c>
      <c r="R268" s="710">
        <f t="shared" si="88"/>
        <v>552.12373037507132</v>
      </c>
      <c r="S268" s="710">
        <f t="shared" si="89"/>
        <v>544.78330225424099</v>
      </c>
      <c r="T268" s="710">
        <f t="shared" si="90"/>
        <v>542.31813054447014</v>
      </c>
    </row>
    <row r="269" spans="2:20">
      <c r="B269" s="580">
        <v>195</v>
      </c>
      <c r="C269" s="710">
        <f t="shared" si="75"/>
        <v>0.73898436396297051</v>
      </c>
      <c r="D269" s="710">
        <f t="shared" si="76"/>
        <v>1374.9508535681873</v>
      </c>
      <c r="E269" s="710">
        <f t="shared" si="77"/>
        <v>449.15207889161672</v>
      </c>
      <c r="F269" s="710">
        <f t="shared" si="78"/>
        <v>310.82970297258868</v>
      </c>
      <c r="G269" s="710">
        <f t="shared" si="79"/>
        <v>298.77917029431291</v>
      </c>
      <c r="H269" s="717">
        <f t="shared" si="80"/>
        <v>298.00612684257391</v>
      </c>
      <c r="I269" s="710">
        <f t="shared" si="81"/>
        <v>298.00479633044625</v>
      </c>
      <c r="J269" s="710">
        <f t="shared" si="82"/>
        <v>298.00391071244485</v>
      </c>
      <c r="K269" s="710">
        <f t="shared" si="83"/>
        <v>298.00340455192588</v>
      </c>
      <c r="L269" s="710">
        <f t="shared" si="84"/>
        <v>298.00323980323896</v>
      </c>
      <c r="N269" s="580">
        <v>195</v>
      </c>
      <c r="O269" s="710">
        <f t="shared" si="85"/>
        <v>0.73898436396297051</v>
      </c>
      <c r="P269" s="710">
        <f t="shared" si="86"/>
        <v>582.42468185487178</v>
      </c>
      <c r="Q269" s="710">
        <f t="shared" si="87"/>
        <v>565.47863194184629</v>
      </c>
      <c r="R269" s="710">
        <f t="shared" si="88"/>
        <v>553.31109404290009</v>
      </c>
      <c r="S269" s="710">
        <f t="shared" si="89"/>
        <v>545.97904333707163</v>
      </c>
      <c r="T269" s="710">
        <f t="shared" si="90"/>
        <v>543.51659648469843</v>
      </c>
    </row>
    <row r="270" spans="2:20">
      <c r="B270" s="580">
        <v>196</v>
      </c>
      <c r="C270" s="710">
        <f t="shared" si="75"/>
        <v>0.74277402736790876</v>
      </c>
      <c r="D270" s="710">
        <f t="shared" si="76"/>
        <v>1375.7610691689711</v>
      </c>
      <c r="E270" s="710">
        <f t="shared" si="77"/>
        <v>450.07681963683001</v>
      </c>
      <c r="F270" s="710">
        <f t="shared" si="78"/>
        <v>310.97798515425421</v>
      </c>
      <c r="G270" s="710">
        <f t="shared" si="79"/>
        <v>298.79241355316856</v>
      </c>
      <c r="H270" s="717">
        <f t="shared" si="80"/>
        <v>298.00625949040318</v>
      </c>
      <c r="I270" s="710">
        <f t="shared" si="81"/>
        <v>298.00490544843706</v>
      </c>
      <c r="J270" s="710">
        <f t="shared" si="82"/>
        <v>298.00400378096526</v>
      </c>
      <c r="K270" s="710">
        <f t="shared" si="83"/>
        <v>298.00348828909154</v>
      </c>
      <c r="L270" s="710">
        <f t="shared" si="84"/>
        <v>298.00332047514615</v>
      </c>
      <c r="N270" s="580">
        <v>196</v>
      </c>
      <c r="O270" s="710">
        <f t="shared" si="85"/>
        <v>0.74277402736790876</v>
      </c>
      <c r="P270" s="710">
        <f t="shared" si="86"/>
        <v>583.57718016051751</v>
      </c>
      <c r="Q270" s="710">
        <f t="shared" si="87"/>
        <v>566.65064478553427</v>
      </c>
      <c r="R270" s="710">
        <f t="shared" si="88"/>
        <v>554.49708103615762</v>
      </c>
      <c r="S270" s="710">
        <f t="shared" si="89"/>
        <v>547.17339803223751</v>
      </c>
      <c r="T270" s="710">
        <f t="shared" si="90"/>
        <v>544.71367287795886</v>
      </c>
    </row>
    <row r="271" spans="2:20">
      <c r="B271" s="580">
        <v>197</v>
      </c>
      <c r="C271" s="710">
        <f t="shared" si="75"/>
        <v>0.74656369077284712</v>
      </c>
      <c r="D271" s="710">
        <f t="shared" si="76"/>
        <v>1376.5598972023213</v>
      </c>
      <c r="E271" s="710">
        <f t="shared" si="77"/>
        <v>451.00051409171715</v>
      </c>
      <c r="F271" s="710">
        <f t="shared" si="78"/>
        <v>311.12702056087676</v>
      </c>
      <c r="G271" s="710">
        <f t="shared" si="79"/>
        <v>298.80579999355712</v>
      </c>
      <c r="H271" s="717">
        <f t="shared" si="80"/>
        <v>298.0063942392905</v>
      </c>
      <c r="I271" s="710">
        <f t="shared" si="81"/>
        <v>298.0050164011177</v>
      </c>
      <c r="J271" s="710">
        <f t="shared" si="82"/>
        <v>298.0040984972199</v>
      </c>
      <c r="K271" s="710">
        <f t="shared" si="83"/>
        <v>298.00357356312588</v>
      </c>
      <c r="L271" s="710">
        <f t="shared" si="84"/>
        <v>298.00340264710729</v>
      </c>
      <c r="N271" s="580">
        <v>197</v>
      </c>
      <c r="O271" s="710">
        <f t="shared" si="85"/>
        <v>0.74656369077284712</v>
      </c>
      <c r="P271" s="710">
        <f t="shared" si="86"/>
        <v>584.72834221581809</v>
      </c>
      <c r="Q271" s="710">
        <f t="shared" si="87"/>
        <v>567.82129875298006</v>
      </c>
      <c r="R271" s="710">
        <f t="shared" si="88"/>
        <v>555.68169295101268</v>
      </c>
      <c r="S271" s="710">
        <f t="shared" si="89"/>
        <v>548.36636794716935</v>
      </c>
      <c r="T271" s="710">
        <f t="shared" si="90"/>
        <v>545.9093613353449</v>
      </c>
    </row>
    <row r="272" spans="2:20">
      <c r="B272" s="580">
        <v>198</v>
      </c>
      <c r="C272" s="710">
        <f t="shared" si="75"/>
        <v>0.75035335417778548</v>
      </c>
      <c r="D272" s="710">
        <f t="shared" si="76"/>
        <v>1377.347525788482</v>
      </c>
      <c r="E272" s="710">
        <f t="shared" si="77"/>
        <v>451.92315222560904</v>
      </c>
      <c r="F272" s="710">
        <f t="shared" si="78"/>
        <v>311.27680636288937</v>
      </c>
      <c r="G272" s="710">
        <f t="shared" si="79"/>
        <v>298.81933016618609</v>
      </c>
      <c r="H272" s="717">
        <f t="shared" si="80"/>
        <v>298.00653110981625</v>
      </c>
      <c r="I272" s="710">
        <f t="shared" si="81"/>
        <v>298.00512920796547</v>
      </c>
      <c r="J272" s="710">
        <f t="shared" si="82"/>
        <v>298.00419487987119</v>
      </c>
      <c r="K272" s="710">
        <f t="shared" si="83"/>
        <v>298.00366039219102</v>
      </c>
      <c r="L272" s="710">
        <f t="shared" si="84"/>
        <v>298.00348633711513</v>
      </c>
      <c r="N272" s="580">
        <v>198</v>
      </c>
      <c r="O272" s="710">
        <f t="shared" si="85"/>
        <v>0.75035335417778548</v>
      </c>
      <c r="P272" s="710">
        <f t="shared" si="86"/>
        <v>585.87816957007306</v>
      </c>
      <c r="Q272" s="710">
        <f t="shared" si="87"/>
        <v>568.99059541971633</v>
      </c>
      <c r="R272" s="710">
        <f t="shared" si="88"/>
        <v>556.86493138178344</v>
      </c>
      <c r="S272" s="710">
        <f t="shared" si="89"/>
        <v>549.55795468743383</v>
      </c>
      <c r="T272" s="710">
        <f t="shared" si="90"/>
        <v>547.10366346608225</v>
      </c>
    </row>
    <row r="273" spans="2:20">
      <c r="B273" s="580">
        <v>199</v>
      </c>
      <c r="C273" s="710">
        <f t="shared" si="75"/>
        <v>0.75414301758272373</v>
      </c>
      <c r="D273" s="710">
        <f t="shared" si="76"/>
        <v>1378.124139875837</v>
      </c>
      <c r="E273" s="710">
        <f t="shared" si="77"/>
        <v>452.84472424898325</v>
      </c>
      <c r="F273" s="710">
        <f t="shared" si="78"/>
        <v>311.42733972623842</v>
      </c>
      <c r="G273" s="710">
        <f t="shared" si="79"/>
        <v>298.8330046171709</v>
      </c>
      <c r="H273" s="717">
        <f t="shared" si="80"/>
        <v>298.00667012262244</v>
      </c>
      <c r="I273" s="710">
        <f t="shared" si="81"/>
        <v>298.00524388852847</v>
      </c>
      <c r="J273" s="710">
        <f t="shared" si="82"/>
        <v>298.00429294765866</v>
      </c>
      <c r="K273" s="710">
        <f t="shared" si="83"/>
        <v>298.00374879453057</v>
      </c>
      <c r="L273" s="710">
        <f t="shared" si="84"/>
        <v>298.00357156324452</v>
      </c>
      <c r="N273" s="580">
        <v>199</v>
      </c>
      <c r="O273" s="710">
        <f t="shared" si="85"/>
        <v>0.75414301758272373</v>
      </c>
      <c r="P273" s="710">
        <f t="shared" si="86"/>
        <v>587.0266637707856</v>
      </c>
      <c r="Q273" s="710">
        <f t="shared" si="87"/>
        <v>570.15853635944916</v>
      </c>
      <c r="R273" s="710">
        <f t="shared" si="88"/>
        <v>558.04679792093964</v>
      </c>
      <c r="S273" s="710">
        <f t="shared" si="89"/>
        <v>550.74815985673638</v>
      </c>
      <c r="T273" s="710">
        <f t="shared" si="90"/>
        <v>548.29658087753069</v>
      </c>
    </row>
    <row r="274" spans="2:20">
      <c r="B274" s="580">
        <v>200</v>
      </c>
      <c r="C274" s="710">
        <f t="shared" si="75"/>
        <v>0.75793268098766209</v>
      </c>
      <c r="D274" s="710">
        <f t="shared" si="76"/>
        <v>1378.8899212945589</v>
      </c>
      <c r="E274" s="710">
        <f t="shared" si="77"/>
        <v>453.76522060916784</v>
      </c>
      <c r="F274" s="710">
        <f t="shared" si="78"/>
        <v>311.57861781267178</v>
      </c>
      <c r="G274" s="710">
        <f t="shared" si="79"/>
        <v>298.8468238880406</v>
      </c>
      <c r="H274" s="717">
        <f t="shared" si="80"/>
        <v>298.006811298412</v>
      </c>
      <c r="I274" s="710">
        <f t="shared" si="81"/>
        <v>298.00536046242462</v>
      </c>
      <c r="J274" s="710">
        <f t="shared" si="82"/>
        <v>298.00439271939854</v>
      </c>
      <c r="K274" s="710">
        <f t="shared" si="83"/>
        <v>298.00383878846804</v>
      </c>
      <c r="L274" s="710">
        <f t="shared" si="84"/>
        <v>298.00365834365249</v>
      </c>
      <c r="N274" s="580">
        <v>200</v>
      </c>
      <c r="O274" s="710">
        <f t="shared" si="85"/>
        <v>0.75793268098766209</v>
      </c>
      <c r="P274" s="710">
        <f t="shared" si="86"/>
        <v>588.1738263636646</v>
      </c>
      <c r="Q274" s="710">
        <f t="shared" si="87"/>
        <v>571.32512314406006</v>
      </c>
      <c r="R274" s="710">
        <f t="shared" si="88"/>
        <v>559.22729415910453</v>
      </c>
      <c r="S274" s="710">
        <f t="shared" si="89"/>
        <v>551.93698505692294</v>
      </c>
      <c r="T274" s="710">
        <f t="shared" si="90"/>
        <v>549.48811517518641</v>
      </c>
    </row>
    <row r="275" spans="2:20">
      <c r="B275" s="580">
        <v>201</v>
      </c>
      <c r="C275" s="710">
        <f t="shared" si="75"/>
        <v>0.76172234439260034</v>
      </c>
      <c r="D275" s="710">
        <f t="shared" si="76"/>
        <v>1379.6450488093515</v>
      </c>
      <c r="E275" s="710">
        <f t="shared" si="77"/>
        <v>454.68463198611829</v>
      </c>
      <c r="F275" s="710">
        <f t="shared" si="78"/>
        <v>311.73063778002125</v>
      </c>
      <c r="G275" s="710">
        <f t="shared" si="79"/>
        <v>298.86078851574376</v>
      </c>
      <c r="H275" s="717">
        <f t="shared" si="80"/>
        <v>298.0069546579482</v>
      </c>
      <c r="I275" s="710">
        <f t="shared" si="81"/>
        <v>298.00547894934141</v>
      </c>
      <c r="J275" s="710">
        <f t="shared" si="82"/>
        <v>298.00449421398292</v>
      </c>
      <c r="K275" s="710">
        <f t="shared" si="83"/>
        <v>298.00393039240714</v>
      </c>
      <c r="L275" s="710">
        <f t="shared" si="84"/>
        <v>298.0037466965768</v>
      </c>
      <c r="N275" s="580">
        <v>201</v>
      </c>
      <c r="O275" s="710">
        <f t="shared" si="85"/>
        <v>0.76172234439260034</v>
      </c>
      <c r="P275" s="710">
        <f t="shared" si="86"/>
        <v>589.31965889262676</v>
      </c>
      <c r="Q275" s="710">
        <f t="shared" si="87"/>
        <v>572.4903573436078</v>
      </c>
      <c r="R275" s="710">
        <f t="shared" si="88"/>
        <v>560.40642168505724</v>
      </c>
      <c r="S275" s="710">
        <f t="shared" si="89"/>
        <v>553.12443188798204</v>
      </c>
      <c r="T275" s="710">
        <f t="shared" si="90"/>
        <v>550.67826796268423</v>
      </c>
    </row>
    <row r="276" spans="2:20">
      <c r="B276" s="580">
        <v>202</v>
      </c>
      <c r="C276" s="710">
        <f t="shared" si="75"/>
        <v>0.7655120077975387</v>
      </c>
      <c r="D276" s="710">
        <f t="shared" si="76"/>
        <v>1380.3896981712971</v>
      </c>
      <c r="E276" s="710">
        <f t="shared" si="77"/>
        <v>455.6029492882667</v>
      </c>
      <c r="F276" s="710">
        <f t="shared" si="78"/>
        <v>311.88339678247985</v>
      </c>
      <c r="G276" s="710">
        <f t="shared" si="79"/>
        <v>298.87489903265453</v>
      </c>
      <c r="H276" s="717">
        <f t="shared" si="80"/>
        <v>298.00710022205402</v>
      </c>
      <c r="I276" s="710">
        <f t="shared" si="81"/>
        <v>298.00559936903505</v>
      </c>
      <c r="J276" s="710">
        <f t="shared" si="82"/>
        <v>298.00459745037909</v>
      </c>
      <c r="K276" s="710">
        <f t="shared" si="83"/>
        <v>298.00402362483061</v>
      </c>
      <c r="L276" s="710">
        <f t="shared" si="84"/>
        <v>298.00383664033586</v>
      </c>
      <c r="N276" s="580">
        <v>202</v>
      </c>
      <c r="O276" s="710">
        <f t="shared" si="85"/>
        <v>0.7655120077975387</v>
      </c>
      <c r="P276" s="710">
        <f t="shared" si="86"/>
        <v>590.46416289979868</v>
      </c>
      <c r="Q276" s="710">
        <f t="shared" si="87"/>
        <v>573.65424052633102</v>
      </c>
      <c r="R276" s="710">
        <f t="shared" si="88"/>
        <v>561.5841820857346</v>
      </c>
      <c r="S276" s="710">
        <f t="shared" si="89"/>
        <v>554.31050194804732</v>
      </c>
      <c r="T276" s="710">
        <f t="shared" si="90"/>
        <v>551.86704084179939</v>
      </c>
    </row>
    <row r="277" spans="2:20">
      <c r="B277" s="580">
        <v>203</v>
      </c>
      <c r="C277" s="710">
        <f t="shared" si="75"/>
        <v>0.76930167120247694</v>
      </c>
      <c r="D277" s="710">
        <f t="shared" si="76"/>
        <v>1381.1240421688292</v>
      </c>
      <c r="E277" s="710">
        <f t="shared" si="77"/>
        <v>456.52016364844201</v>
      </c>
      <c r="F277" s="710">
        <f t="shared" si="78"/>
        <v>312.03689197087323</v>
      </c>
      <c r="G277" s="710">
        <f t="shared" si="79"/>
        <v>298.88915596657938</v>
      </c>
      <c r="H277" s="717">
        <f t="shared" si="80"/>
        <v>298.00724801161152</v>
      </c>
      <c r="I277" s="710">
        <f t="shared" si="81"/>
        <v>298.00572174132998</v>
      </c>
      <c r="J277" s="710">
        <f t="shared" si="82"/>
        <v>298.00470244762903</v>
      </c>
      <c r="K277" s="710">
        <f t="shared" si="83"/>
        <v>298.00411850429975</v>
      </c>
      <c r="L277" s="710">
        <f t="shared" si="84"/>
        <v>298.00392819332791</v>
      </c>
      <c r="N277" s="580">
        <v>203</v>
      </c>
      <c r="O277" s="710">
        <f t="shared" si="85"/>
        <v>0.76930167120247694</v>
      </c>
      <c r="P277" s="710">
        <f t="shared" si="86"/>
        <v>591.60733992551923</v>
      </c>
      <c r="Q277" s="710">
        <f t="shared" si="87"/>
        <v>574.81677425864996</v>
      </c>
      <c r="R277" s="710">
        <f t="shared" si="88"/>
        <v>562.76057694623364</v>
      </c>
      <c r="S277" s="710">
        <f t="shared" si="89"/>
        <v>555.4951968333994</v>
      </c>
      <c r="T277" s="710">
        <f t="shared" si="90"/>
        <v>553.05443541245018</v>
      </c>
    </row>
    <row r="278" spans="2:20">
      <c r="B278" s="580">
        <v>204</v>
      </c>
      <c r="C278" s="710">
        <f t="shared" si="75"/>
        <v>0.7730913346074153</v>
      </c>
      <c r="D278" s="710">
        <f t="shared" si="76"/>
        <v>1381.8482506778398</v>
      </c>
      <c r="E278" s="710">
        <f t="shared" si="77"/>
        <v>457.43626641986003</v>
      </c>
      <c r="F278" s="710">
        <f t="shared" si="78"/>
        <v>312.19112049292556</v>
      </c>
      <c r="G278" s="710">
        <f t="shared" si="79"/>
        <v>298.90355984076388</v>
      </c>
      <c r="H278" s="717">
        <f t="shared" si="80"/>
        <v>298.00739804756131</v>
      </c>
      <c r="I278" s="710">
        <f t="shared" si="81"/>
        <v>298.00584608611803</v>
      </c>
      <c r="J278" s="710">
        <f t="shared" si="82"/>
        <v>298.00480922484871</v>
      </c>
      <c r="K278" s="710">
        <f t="shared" si="83"/>
        <v>298.00421504945382</v>
      </c>
      <c r="L278" s="710">
        <f t="shared" si="84"/>
        <v>298.00402137403029</v>
      </c>
      <c r="N278" s="580">
        <v>204</v>
      </c>
      <c r="O278" s="710">
        <f t="shared" si="85"/>
        <v>0.7730913346074153</v>
      </c>
      <c r="P278" s="710">
        <f t="shared" si="86"/>
        <v>592.74919150834091</v>
      </c>
      <c r="Q278" s="710">
        <f t="shared" si="87"/>
        <v>575.97796010516868</v>
      </c>
      <c r="R278" s="710">
        <f t="shared" si="88"/>
        <v>563.93560784981366</v>
      </c>
      <c r="S278" s="710">
        <f t="shared" si="89"/>
        <v>556.67851813846801</v>
      </c>
      <c r="T278" s="710">
        <f t="shared" si="90"/>
        <v>554.24045327269982</v>
      </c>
    </row>
    <row r="279" spans="2:20">
      <c r="B279" s="580">
        <v>205</v>
      </c>
      <c r="C279" s="710">
        <f t="shared" si="75"/>
        <v>0.77688099801235366</v>
      </c>
      <c r="D279" s="710">
        <f t="shared" si="76"/>
        <v>1382.5624907109413</v>
      </c>
      <c r="E279" s="710">
        <f t="shared" si="77"/>
        <v>458.35124917218195</v>
      </c>
      <c r="F279" s="710">
        <f t="shared" si="78"/>
        <v>312.34607949352045</v>
      </c>
      <c r="G279" s="710">
        <f t="shared" si="79"/>
        <v>298.91811117389989</v>
      </c>
      <c r="H279" s="717">
        <f t="shared" si="80"/>
        <v>298.00755035090162</v>
      </c>
      <c r="I279" s="710">
        <f t="shared" si="81"/>
        <v>298.00597242335812</v>
      </c>
      <c r="J279" s="710">
        <f t="shared" si="82"/>
        <v>298.00491780122752</v>
      </c>
      <c r="K279" s="710">
        <f t="shared" si="83"/>
        <v>298.00431327900918</v>
      </c>
      <c r="L279" s="710">
        <f t="shared" si="84"/>
        <v>298.00411620099902</v>
      </c>
      <c r="N279" s="580">
        <v>205</v>
      </c>
      <c r="O279" s="710">
        <f t="shared" si="85"/>
        <v>0.77688099801235366</v>
      </c>
      <c r="P279" s="710">
        <f t="shared" si="86"/>
        <v>593.88971918503273</v>
      </c>
      <c r="Q279" s="710">
        <f t="shared" si="87"/>
        <v>577.13779962867739</v>
      </c>
      <c r="R279" s="710">
        <f t="shared" si="88"/>
        <v>565.10927637789803</v>
      </c>
      <c r="S279" s="710">
        <f t="shared" si="89"/>
        <v>557.8604674558344</v>
      </c>
      <c r="T279" s="710">
        <f t="shared" si="90"/>
        <v>555.42509601875861</v>
      </c>
    </row>
    <row r="280" spans="2:20">
      <c r="B280" s="580">
        <v>206</v>
      </c>
      <c r="C280" s="710">
        <f t="shared" si="75"/>
        <v>0.78067066141729191</v>
      </c>
      <c r="D280" s="710">
        <f t="shared" si="76"/>
        <v>1383.266926465893</v>
      </c>
      <c r="E280" s="710">
        <f t="shared" si="77"/>
        <v>459.26510368764025</v>
      </c>
      <c r="F280" s="710">
        <f t="shared" si="78"/>
        <v>312.5017661149563</v>
      </c>
      <c r="G280" s="710">
        <f t="shared" si="79"/>
        <v>298.93281048013284</v>
      </c>
      <c r="H280" s="717">
        <f t="shared" si="80"/>
        <v>298.00770494268812</v>
      </c>
      <c r="I280" s="710">
        <f t="shared" si="81"/>
        <v>298.00610077307522</v>
      </c>
      <c r="J280" s="710">
        <f t="shared" si="82"/>
        <v>298.00502819602752</v>
      </c>
      <c r="K280" s="710">
        <f t="shared" si="83"/>
        <v>298.00441321175884</v>
      </c>
      <c r="L280" s="710">
        <f t="shared" si="84"/>
        <v>298.00421269286795</v>
      </c>
      <c r="N280" s="580">
        <v>206</v>
      </c>
      <c r="O280" s="710">
        <f t="shared" si="85"/>
        <v>0.78067066141729191</v>
      </c>
      <c r="P280" s="710">
        <f t="shared" si="86"/>
        <v>595.02892449058197</v>
      </c>
      <c r="Q280" s="710">
        <f t="shared" si="87"/>
        <v>578.29629439015389</v>
      </c>
      <c r="R280" s="710">
        <f t="shared" si="88"/>
        <v>566.28158411007689</v>
      </c>
      <c r="S280" s="710">
        <f t="shared" si="89"/>
        <v>559.04104637623334</v>
      </c>
      <c r="T280" s="710">
        <f t="shared" si="90"/>
        <v>556.60836524498643</v>
      </c>
    </row>
    <row r="281" spans="2:20">
      <c r="B281" s="580">
        <v>207</v>
      </c>
      <c r="C281" s="710">
        <f t="shared" si="75"/>
        <v>0.78446032482223027</v>
      </c>
      <c r="D281" s="710">
        <f t="shared" si="76"/>
        <v>1383.9617193732081</v>
      </c>
      <c r="E281" s="710">
        <f t="shared" si="77"/>
        <v>460.17782195723089</v>
      </c>
      <c r="F281" s="710">
        <f t="shared" si="78"/>
        <v>312.65817749719685</v>
      </c>
      <c r="G281" s="710">
        <f t="shared" si="79"/>
        <v>298.94765826906956</v>
      </c>
      <c r="H281" s="717">
        <f t="shared" si="80"/>
        <v>298.00786184403285</v>
      </c>
      <c r="I281" s="710">
        <f t="shared" si="81"/>
        <v>298.00623115535996</v>
      </c>
      <c r="J281" s="710">
        <f t="shared" si="82"/>
        <v>298.00514042858288</v>
      </c>
      <c r="K281" s="710">
        <f t="shared" si="83"/>
        <v>298.00451486657198</v>
      </c>
      <c r="L281" s="710">
        <f t="shared" si="84"/>
        <v>298.00431086834817</v>
      </c>
      <c r="N281" s="580">
        <v>207</v>
      </c>
      <c r="O281" s="710">
        <f t="shared" si="85"/>
        <v>0.78446032482223027</v>
      </c>
      <c r="P281" s="710">
        <f t="shared" si="86"/>
        <v>596.1668089581957</v>
      </c>
      <c r="Q281" s="710">
        <f t="shared" si="87"/>
        <v>579.45344594876667</v>
      </c>
      <c r="R281" s="710">
        <f t="shared" si="88"/>
        <v>567.45253262410847</v>
      </c>
      <c r="S281" s="710">
        <f t="shared" si="89"/>
        <v>560.22025648855515</v>
      </c>
      <c r="T281" s="710">
        <f t="shared" si="90"/>
        <v>557.79026254389407</v>
      </c>
    </row>
    <row r="282" spans="2:20">
      <c r="B282" s="580">
        <v>208</v>
      </c>
      <c r="C282" s="710">
        <f t="shared" si="75"/>
        <v>0.78824998822716852</v>
      </c>
      <c r="D282" s="710">
        <f t="shared" si="76"/>
        <v>1384.6470281429567</v>
      </c>
      <c r="E282" s="710">
        <f t="shared" si="77"/>
        <v>461.08939617697069</v>
      </c>
      <c r="F282" s="710">
        <f t="shared" si="78"/>
        <v>312.8153107781161</v>
      </c>
      <c r="G282" s="710">
        <f t="shared" si="79"/>
        <v>298.96265504578628</v>
      </c>
      <c r="H282" s="717">
        <f t="shared" si="80"/>
        <v>298.00802107610406</v>
      </c>
      <c r="I282" s="710">
        <f t="shared" si="81"/>
        <v>298.00636359036798</v>
      </c>
      <c r="J282" s="710">
        <f t="shared" si="82"/>
        <v>298.00525451829924</v>
      </c>
      <c r="K282" s="710">
        <f t="shared" si="83"/>
        <v>298.00461826239297</v>
      </c>
      <c r="L282" s="710">
        <f t="shared" si="84"/>
        <v>298.00441074622745</v>
      </c>
      <c r="N282" s="580">
        <v>208</v>
      </c>
      <c r="O282" s="710">
        <f t="shared" si="85"/>
        <v>0.78824998822716852</v>
      </c>
      <c r="P282" s="710">
        <f t="shared" si="86"/>
        <v>597.30337411930373</v>
      </c>
      <c r="Q282" s="710">
        <f t="shared" si="87"/>
        <v>580.60925586187602</v>
      </c>
      <c r="R282" s="710">
        <f t="shared" si="88"/>
        <v>568.6221234959221</v>
      </c>
      <c r="S282" s="710">
        <f t="shared" si="89"/>
        <v>561.39809937984774</v>
      </c>
      <c r="T282" s="710">
        <f t="shared" si="90"/>
        <v>558.9707895061465</v>
      </c>
    </row>
    <row r="283" spans="2:20">
      <c r="B283" s="580">
        <v>209</v>
      </c>
      <c r="C283" s="710">
        <f t="shared" si="75"/>
        <v>0.79203965163210688</v>
      </c>
      <c r="D283" s="710">
        <f t="shared" si="76"/>
        <v>1385.3230088107744</v>
      </c>
      <c r="E283" s="710">
        <f t="shared" si="77"/>
        <v>461.99981874421877</v>
      </c>
      <c r="F283" s="710">
        <f t="shared" si="78"/>
        <v>312.97316309373923</v>
      </c>
      <c r="G283" s="710">
        <f t="shared" si="79"/>
        <v>298.97780131083675</v>
      </c>
      <c r="H283" s="717">
        <f t="shared" si="80"/>
        <v>298.00818266012527</v>
      </c>
      <c r="I283" s="710">
        <f t="shared" si="81"/>
        <v>298.00649809831941</v>
      </c>
      <c r="J283" s="710">
        <f t="shared" si="82"/>
        <v>298.00537048465304</v>
      </c>
      <c r="K283" s="710">
        <f t="shared" si="83"/>
        <v>298.00472341824093</v>
      </c>
      <c r="L283" s="710">
        <f t="shared" si="84"/>
        <v>298.00451234536962</v>
      </c>
      <c r="N283" s="580">
        <v>209</v>
      </c>
      <c r="O283" s="710">
        <f t="shared" si="85"/>
        <v>0.79203965163210688</v>
      </c>
      <c r="P283" s="710">
        <f t="shared" si="86"/>
        <v>598.43862150356017</v>
      </c>
      <c r="Q283" s="710">
        <f t="shared" si="87"/>
        <v>581.76372568503666</v>
      </c>
      <c r="R283" s="710">
        <f t="shared" si="88"/>
        <v>569.79035829961981</v>
      </c>
      <c r="S283" s="710">
        <f t="shared" si="89"/>
        <v>562.57457663531943</v>
      </c>
      <c r="T283" s="710">
        <f t="shared" si="90"/>
        <v>560.149947720564</v>
      </c>
    </row>
    <row r="284" spans="2:20">
      <c r="B284" s="580">
        <v>210</v>
      </c>
      <c r="C284" s="710">
        <f t="shared" si="75"/>
        <v>0.79582931503704513</v>
      </c>
      <c r="D284" s="710">
        <f t="shared" si="76"/>
        <v>1385.9898147830934</v>
      </c>
      <c r="E284" s="710">
        <f t="shared" si="77"/>
        <v>462.90908225406071</v>
      </c>
      <c r="F284" s="710">
        <f t="shared" si="78"/>
        <v>313.13173157847763</v>
      </c>
      <c r="G284" s="710">
        <f t="shared" si="79"/>
        <v>298.99309756026088</v>
      </c>
      <c r="H284" s="717">
        <f t="shared" si="80"/>
        <v>298.00834661737463</v>
      </c>
      <c r="I284" s="710">
        <f t="shared" si="81"/>
        <v>298.00663469949791</v>
      </c>
      <c r="J284" s="710">
        <f t="shared" si="82"/>
        <v>298.00548834719103</v>
      </c>
      <c r="K284" s="710">
        <f t="shared" si="83"/>
        <v>298.00483035320894</v>
      </c>
      <c r="L284" s="710">
        <f t="shared" si="84"/>
        <v>298.00461568471377</v>
      </c>
      <c r="N284" s="580">
        <v>210</v>
      </c>
      <c r="O284" s="710">
        <f t="shared" si="85"/>
        <v>0.79582931503704513</v>
      </c>
      <c r="P284" s="710">
        <f t="shared" si="86"/>
        <v>599.57255263884554</v>
      </c>
      <c r="Q284" s="710">
        <f t="shared" si="87"/>
        <v>582.91685697200001</v>
      </c>
      <c r="R284" s="710">
        <f t="shared" si="88"/>
        <v>570.95723860747853</v>
      </c>
      <c r="S284" s="710">
        <f t="shared" si="89"/>
        <v>563.74968983834015</v>
      </c>
      <c r="T284" s="710">
        <f t="shared" si="90"/>
        <v>561.32773877412478</v>
      </c>
    </row>
    <row r="285" spans="2:20">
      <c r="B285" s="580">
        <v>211</v>
      </c>
      <c r="C285" s="710">
        <f t="shared" si="75"/>
        <v>0.79961897844198349</v>
      </c>
      <c r="D285" s="710">
        <f t="shared" si="76"/>
        <v>1386.6475968816089</v>
      </c>
      <c r="E285" s="710">
        <f t="shared" si="77"/>
        <v>463.81717949575506</v>
      </c>
      <c r="F285" s="710">
        <f t="shared" si="78"/>
        <v>313.29101336535962</v>
      </c>
      <c r="G285" s="710">
        <f t="shared" si="79"/>
        <v>299.00854428559347</v>
      </c>
      <c r="H285" s="717">
        <f t="shared" si="80"/>
        <v>298.00851296918461</v>
      </c>
      <c r="I285" s="710">
        <f t="shared" si="81"/>
        <v>298.00677341425046</v>
      </c>
      <c r="J285" s="710">
        <f t="shared" si="82"/>
        <v>298.00560812552936</v>
      </c>
      <c r="K285" s="710">
        <f t="shared" si="83"/>
        <v>298.00493908646376</v>
      </c>
      <c r="L285" s="710">
        <f t="shared" si="84"/>
        <v>298.00472078327374</v>
      </c>
      <c r="N285" s="580">
        <v>211</v>
      </c>
      <c r="O285" s="710">
        <f t="shared" si="85"/>
        <v>0.79961897844198349</v>
      </c>
      <c r="P285" s="710">
        <f t="shared" si="86"/>
        <v>600.70516905126908</v>
      </c>
      <c r="Q285" s="710">
        <f t="shared" si="87"/>
        <v>584.06865127471588</v>
      </c>
      <c r="R285" s="710">
        <f t="shared" si="88"/>
        <v>572.12276598995209</v>
      </c>
      <c r="S285" s="710">
        <f t="shared" si="89"/>
        <v>564.9234405704442</v>
      </c>
      <c r="T285" s="710">
        <f t="shared" si="90"/>
        <v>562.50416425196715</v>
      </c>
    </row>
    <row r="286" spans="2:20">
      <c r="B286" s="580">
        <v>212</v>
      </c>
      <c r="C286" s="710">
        <f t="shared" si="75"/>
        <v>0.80340864184692173</v>
      </c>
      <c r="D286" s="710">
        <f t="shared" si="76"/>
        <v>1387.2965033869916</v>
      </c>
      <c r="E286" s="710">
        <f t="shared" si="77"/>
        <v>464.72410344924009</v>
      </c>
      <c r="F286" s="710">
        <f t="shared" si="78"/>
        <v>313.45100558625666</v>
      </c>
      <c r="G286" s="710">
        <f t="shared" si="79"/>
        <v>299.02414197387327</v>
      </c>
      <c r="H286" s="717">
        <f t="shared" si="80"/>
        <v>298.00868173694118</v>
      </c>
      <c r="I286" s="710">
        <f t="shared" si="81"/>
        <v>298.00691426298647</v>
      </c>
      <c r="J286" s="710">
        <f t="shared" si="82"/>
        <v>298.00572983935325</v>
      </c>
      <c r="K286" s="710">
        <f t="shared" si="83"/>
        <v>298.00504963724478</v>
      </c>
      <c r="L286" s="710">
        <f t="shared" si="84"/>
        <v>298.00482766013755</v>
      </c>
      <c r="N286" s="580">
        <v>212</v>
      </c>
      <c r="O286" s="710">
        <f t="shared" si="85"/>
        <v>0.80340864184692173</v>
      </c>
      <c r="P286" s="710">
        <f t="shared" si="86"/>
        <v>601.8364722651703</v>
      </c>
      <c r="Q286" s="710">
        <f t="shared" si="87"/>
        <v>585.21911014333432</v>
      </c>
      <c r="R286" s="710">
        <f t="shared" si="88"/>
        <v>573.28694201567373</v>
      </c>
      <c r="S286" s="710">
        <f t="shared" si="89"/>
        <v>566.09583041133214</v>
      </c>
      <c r="T286" s="710">
        <f t="shared" si="90"/>
        <v>563.67922573739156</v>
      </c>
    </row>
    <row r="287" spans="2:20">
      <c r="B287" s="580">
        <v>213</v>
      </c>
      <c r="C287" s="710">
        <f t="shared" si="75"/>
        <v>0.80719830525186009</v>
      </c>
      <c r="D287" s="710">
        <f t="shared" si="76"/>
        <v>1387.9366800818614</v>
      </c>
      <c r="E287" s="710">
        <f t="shared" si="77"/>
        <v>465.62984728170085</v>
      </c>
      <c r="F287" s="710">
        <f t="shared" si="78"/>
        <v>313.61170537210444</v>
      </c>
      <c r="G287" s="710">
        <f t="shared" si="79"/>
        <v>299.03989110765218</v>
      </c>
      <c r="H287" s="717">
        <f t="shared" si="80"/>
        <v>298.00885294208319</v>
      </c>
      <c r="I287" s="710">
        <f t="shared" si="81"/>
        <v>298.00705726617724</v>
      </c>
      <c r="J287" s="710">
        <f t="shared" si="82"/>
        <v>298.00585350841618</v>
      </c>
      <c r="K287" s="710">
        <f t="shared" si="83"/>
        <v>298.00516202486358</v>
      </c>
      <c r="L287" s="710">
        <f t="shared" si="84"/>
        <v>298.00493633446661</v>
      </c>
      <c r="N287" s="580">
        <v>213</v>
      </c>
      <c r="O287" s="710">
        <f t="shared" si="85"/>
        <v>0.80719830525186009</v>
      </c>
      <c r="P287" s="710">
        <f t="shared" si="86"/>
        <v>602.96646380312166</v>
      </c>
      <c r="Q287" s="710">
        <f t="shared" si="87"/>
        <v>586.36823512620867</v>
      </c>
      <c r="R287" s="710">
        <f t="shared" si="88"/>
        <v>574.44976825145773</v>
      </c>
      <c r="S287" s="710">
        <f t="shared" si="89"/>
        <v>567.26686093887292</v>
      </c>
      <c r="T287" s="710">
        <f t="shared" si="90"/>
        <v>564.85292481186264</v>
      </c>
    </row>
    <row r="288" spans="2:20">
      <c r="B288" s="580">
        <v>214</v>
      </c>
      <c r="C288" s="710">
        <f t="shared" si="75"/>
        <v>0.81098796865679845</v>
      </c>
      <c r="D288" s="710">
        <f t="shared" si="76"/>
        <v>1388.5682702930335</v>
      </c>
      <c r="E288" s="710">
        <f t="shared" si="77"/>
        <v>466.53440434419485</v>
      </c>
      <c r="F288" s="710">
        <f t="shared" si="78"/>
        <v>313.77310985311988</v>
      </c>
      <c r="G288" s="710">
        <f t="shared" si="79"/>
        <v>299.05579216500473</v>
      </c>
      <c r="H288" s="717">
        <f t="shared" si="80"/>
        <v>298.00902660610183</v>
      </c>
      <c r="I288" s="710">
        <f t="shared" si="81"/>
        <v>298.00720244435536</v>
      </c>
      <c r="J288" s="710">
        <f t="shared" si="82"/>
        <v>298.00597915253928</v>
      </c>
      <c r="K288" s="710">
        <f t="shared" si="83"/>
        <v>298.00527626870337</v>
      </c>
      <c r="L288" s="710">
        <f t="shared" si="84"/>
        <v>298.00504682549519</v>
      </c>
      <c r="N288" s="580">
        <v>214</v>
      </c>
      <c r="O288" s="710">
        <f t="shared" si="85"/>
        <v>0.81098796865679845</v>
      </c>
      <c r="P288" s="710">
        <f t="shared" si="86"/>
        <v>604.09514518592994</v>
      </c>
      <c r="Q288" s="710">
        <f t="shared" si="87"/>
        <v>587.51602776989648</v>
      </c>
      <c r="R288" s="710">
        <f t="shared" si="88"/>
        <v>575.61124626230196</v>
      </c>
      <c r="S288" s="710">
        <f t="shared" si="89"/>
        <v>568.43653372910615</v>
      </c>
      <c r="T288" s="710">
        <f t="shared" si="90"/>
        <v>566.02526305501135</v>
      </c>
    </row>
    <row r="289" spans="2:20">
      <c r="B289" s="580">
        <v>215</v>
      </c>
      <c r="C289" s="710">
        <f t="shared" si="75"/>
        <v>0.8147776320617367</v>
      </c>
      <c r="D289" s="710">
        <f t="shared" si="76"/>
        <v>1389.1914149330494</v>
      </c>
      <c r="E289" s="710">
        <f t="shared" si="77"/>
        <v>467.43776816833537</v>
      </c>
      <c r="F289" s="710">
        <f t="shared" si="78"/>
        <v>313.93521615901346</v>
      </c>
      <c r="G289" s="710">
        <f t="shared" si="79"/>
        <v>299.07184561953795</v>
      </c>
      <c r="H289" s="717">
        <f t="shared" si="80"/>
        <v>298.00920275054</v>
      </c>
      <c r="I289" s="710">
        <f t="shared" si="81"/>
        <v>298.00734981811388</v>
      </c>
      <c r="J289" s="710">
        <f t="shared" si="82"/>
        <v>298.00610679161082</v>
      </c>
      <c r="K289" s="710">
        <f t="shared" si="83"/>
        <v>298.00539238821813</v>
      </c>
      <c r="L289" s="710">
        <f t="shared" si="84"/>
        <v>298.0051591525297</v>
      </c>
      <c r="N289" s="580">
        <v>215</v>
      </c>
      <c r="O289" s="710">
        <f t="shared" si="85"/>
        <v>0.8147776320617367</v>
      </c>
      <c r="P289" s="710">
        <f t="shared" si="86"/>
        <v>605.22251793263888</v>
      </c>
      <c r="Q289" s="710">
        <f t="shared" si="87"/>
        <v>588.66248961916267</v>
      </c>
      <c r="R289" s="710">
        <f t="shared" si="88"/>
        <v>576.77137761138965</v>
      </c>
      <c r="S289" s="710">
        <f t="shared" si="89"/>
        <v>569.60485035624413</v>
      </c>
      <c r="T289" s="710">
        <f t="shared" si="90"/>
        <v>567.19624204463742</v>
      </c>
    </row>
    <row r="290" spans="2:20">
      <c r="B290" s="580">
        <v>216</v>
      </c>
      <c r="C290" s="710">
        <f t="shared" si="75"/>
        <v>0.81856729546667506</v>
      </c>
      <c r="D290" s="710">
        <f t="shared" si="76"/>
        <v>1389.8062525410051</v>
      </c>
      <c r="E290" s="710">
        <f t="shared" si="77"/>
        <v>468.33993246303152</v>
      </c>
      <c r="F290" s="710">
        <f t="shared" si="78"/>
        <v>314.0980214191971</v>
      </c>
      <c r="G290" s="710">
        <f t="shared" si="79"/>
        <v>299.0880519404011</v>
      </c>
      <c r="H290" s="717">
        <f t="shared" si="80"/>
        <v>298.00938139699173</v>
      </c>
      <c r="I290" s="710">
        <f t="shared" si="81"/>
        <v>298.00749940810613</v>
      </c>
      <c r="J290" s="710">
        <f t="shared" si="82"/>
        <v>298.00623644558527</v>
      </c>
      <c r="K290" s="710">
        <f t="shared" si="83"/>
        <v>298.00551040293226</v>
      </c>
      <c r="L290" s="710">
        <f t="shared" si="84"/>
        <v>298.00527333494813</v>
      </c>
      <c r="N290" s="580">
        <v>216</v>
      </c>
      <c r="O290" s="710">
        <f t="shared" si="85"/>
        <v>0.81856729546667506</v>
      </c>
      <c r="P290" s="710">
        <f t="shared" si="86"/>
        <v>606.34858356053076</v>
      </c>
      <c r="Q290" s="710">
        <f t="shared" si="87"/>
        <v>589.80762221698092</v>
      </c>
      <c r="R290" s="710">
        <f t="shared" si="88"/>
        <v>577.93016386009151</v>
      </c>
      <c r="S290" s="710">
        <f t="shared" si="89"/>
        <v>570.77181239267384</v>
      </c>
      <c r="T290" s="710">
        <f t="shared" si="90"/>
        <v>568.36586335671097</v>
      </c>
    </row>
    <row r="291" spans="2:20">
      <c r="B291" s="580">
        <v>217</v>
      </c>
      <c r="C291" s="710">
        <f t="shared" si="75"/>
        <v>0.82235695887161331</v>
      </c>
      <c r="D291" s="710">
        <f t="shared" si="76"/>
        <v>1390.4129193226886</v>
      </c>
      <c r="E291" s="710">
        <f t="shared" si="77"/>
        <v>469.24089111128495</v>
      </c>
      <c r="F291" s="710">
        <f t="shared" si="78"/>
        <v>314.26152276298779</v>
      </c>
      <c r="G291" s="710">
        <f t="shared" si="79"/>
        <v>299.10441159229623</v>
      </c>
      <c r="H291" s="717">
        <f t="shared" si="80"/>
        <v>298.00956256710168</v>
      </c>
      <c r="I291" s="710">
        <f t="shared" si="81"/>
        <v>298.0076512350447</v>
      </c>
      <c r="J291" s="710">
        <f t="shared" si="82"/>
        <v>298.00636813448324</v>
      </c>
      <c r="K291" s="710">
        <f t="shared" si="83"/>
        <v>298.00563033243969</v>
      </c>
      <c r="L291" s="710">
        <f t="shared" si="84"/>
        <v>298.00538939219945</v>
      </c>
      <c r="N291" s="580">
        <v>217</v>
      </c>
      <c r="O291" s="710">
        <f t="shared" si="85"/>
        <v>0.82235695887161331</v>
      </c>
      <c r="P291" s="710">
        <f t="shared" si="86"/>
        <v>607.4733435851291</v>
      </c>
      <c r="Q291" s="710">
        <f t="shared" si="87"/>
        <v>590.95142710453581</v>
      </c>
      <c r="R291" s="710">
        <f t="shared" si="88"/>
        <v>579.08760656796824</v>
      </c>
      <c r="S291" s="710">
        <f t="shared" si="89"/>
        <v>571.93742140895938</v>
      </c>
      <c r="T291" s="710">
        <f t="shared" si="90"/>
        <v>569.534128565375</v>
      </c>
    </row>
    <row r="292" spans="2:20">
      <c r="B292" s="580">
        <v>218</v>
      </c>
      <c r="C292" s="710">
        <f t="shared" si="75"/>
        <v>0.82614662227655167</v>
      </c>
      <c r="D292" s="710">
        <f t="shared" si="76"/>
        <v>1391.0115491900385</v>
      </c>
      <c r="E292" s="710">
        <f t="shared" si="77"/>
        <v>470.14063816704009</v>
      </c>
      <c r="F292" s="710">
        <f t="shared" si="78"/>
        <v>314.42571731980735</v>
      </c>
      <c r="G292" s="710">
        <f t="shared" si="79"/>
        <v>299.12092503548809</v>
      </c>
      <c r="H292" s="717">
        <f t="shared" si="80"/>
        <v>298.00974628256432</v>
      </c>
      <c r="I292" s="710">
        <f t="shared" si="81"/>
        <v>298.00780531970105</v>
      </c>
      <c r="J292" s="710">
        <f t="shared" si="82"/>
        <v>298.00650187839028</v>
      </c>
      <c r="K292" s="710">
        <f t="shared" si="83"/>
        <v>298.00575219640348</v>
      </c>
      <c r="L292" s="710">
        <f t="shared" si="84"/>
        <v>298.00550734380278</v>
      </c>
      <c r="N292" s="580">
        <v>218</v>
      </c>
      <c r="O292" s="710">
        <f t="shared" si="85"/>
        <v>0.82614662227655167</v>
      </c>
      <c r="P292" s="710">
        <f t="shared" si="86"/>
        <v>608.59679952019997</v>
      </c>
      <c r="Q292" s="710">
        <f t="shared" si="87"/>
        <v>592.09390582122501</v>
      </c>
      <c r="R292" s="710">
        <f t="shared" si="88"/>
        <v>580.24370729277211</v>
      </c>
      <c r="S292" s="710">
        <f t="shared" si="89"/>
        <v>573.10167897384349</v>
      </c>
      <c r="T292" s="710">
        <f t="shared" si="90"/>
        <v>570.70103924294733</v>
      </c>
    </row>
    <row r="293" spans="2:20">
      <c r="B293" s="580">
        <v>219</v>
      </c>
      <c r="C293" s="710">
        <f t="shared" si="75"/>
        <v>0.82993628568148992</v>
      </c>
      <c r="D293" s="710">
        <f t="shared" si="76"/>
        <v>1391.602273799934</v>
      </c>
      <c r="E293" s="710">
        <f t="shared" si="77"/>
        <v>471.03916785208958</v>
      </c>
      <c r="F293" s="710">
        <f t="shared" si="78"/>
        <v>314.59060221937716</v>
      </c>
      <c r="G293" s="710">
        <f t="shared" si="79"/>
        <v>299.13759272581501</v>
      </c>
      <c r="H293" s="717">
        <f t="shared" si="80"/>
        <v>298.00993256512351</v>
      </c>
      <c r="I293" s="710">
        <f t="shared" si="81"/>
        <v>298.00796168290475</v>
      </c>
      <c r="J293" s="710">
        <f t="shared" si="82"/>
        <v>298.00663769745654</v>
      </c>
      <c r="K293" s="710">
        <f t="shared" si="83"/>
        <v>298.00587601455493</v>
      </c>
      <c r="L293" s="710">
        <f t="shared" si="84"/>
        <v>298.0056272093471</v>
      </c>
      <c r="N293" s="580">
        <v>219</v>
      </c>
      <c r="O293" s="710">
        <f t="shared" si="85"/>
        <v>0.82993628568148992</v>
      </c>
      <c r="P293" s="710">
        <f t="shared" si="86"/>
        <v>609.71895287775419</v>
      </c>
      <c r="Q293" s="710">
        <f t="shared" si="87"/>
        <v>593.23505990466151</v>
      </c>
      <c r="R293" s="710">
        <f t="shared" si="88"/>
        <v>581.39846759044917</v>
      </c>
      <c r="S293" s="710">
        <f t="shared" si="89"/>
        <v>574.26458665425048</v>
      </c>
      <c r="T293" s="710">
        <f t="shared" si="90"/>
        <v>571.86659695992273</v>
      </c>
    </row>
    <row r="294" spans="2:20">
      <c r="B294" s="580">
        <v>220</v>
      </c>
      <c r="C294" s="710">
        <f t="shared" si="75"/>
        <v>0.83372594908642828</v>
      </c>
      <c r="D294" s="710">
        <f t="shared" si="76"/>
        <v>1392.1852225923283</v>
      </c>
      <c r="E294" s="710">
        <f t="shared" si="77"/>
        <v>471.93647455303221</v>
      </c>
      <c r="F294" s="710">
        <f t="shared" si="78"/>
        <v>314.75617459191</v>
      </c>
      <c r="G294" s="710">
        <f t="shared" si="79"/>
        <v>299.15441511469982</v>
      </c>
      <c r="H294" s="717">
        <f t="shared" si="80"/>
        <v>298.01012143657175</v>
      </c>
      <c r="I294" s="710">
        <f t="shared" si="81"/>
        <v>298.00812034554309</v>
      </c>
      <c r="J294" s="710">
        <f t="shared" si="82"/>
        <v>298.00677561189616</v>
      </c>
      <c r="K294" s="710">
        <f t="shared" si="83"/>
        <v>298.00600180669323</v>
      </c>
      <c r="L294" s="710">
        <f t="shared" si="84"/>
        <v>298.00574900849034</v>
      </c>
      <c r="N294" s="580">
        <v>220</v>
      </c>
      <c r="O294" s="710">
        <f t="shared" si="85"/>
        <v>0.83372594908642828</v>
      </c>
      <c r="P294" s="710">
        <f t="shared" si="86"/>
        <v>610.83980516804968</v>
      </c>
      <c r="Q294" s="710">
        <f t="shared" si="87"/>
        <v>594.37489089067549</v>
      </c>
      <c r="R294" s="710">
        <f t="shared" si="88"/>
        <v>582.55188901514168</v>
      </c>
      <c r="S294" s="710">
        <f t="shared" si="89"/>
        <v>575.4261460152876</v>
      </c>
      <c r="T294" s="710">
        <f t="shared" si="90"/>
        <v>573.03080328497515</v>
      </c>
    </row>
    <row r="295" spans="2:20">
      <c r="B295" s="580">
        <v>221</v>
      </c>
      <c r="C295" s="710">
        <f t="shared" si="75"/>
        <v>0.83751561249136652</v>
      </c>
      <c r="D295" s="710">
        <f t="shared" si="76"/>
        <v>1392.7605228277384</v>
      </c>
      <c r="E295" s="710">
        <f t="shared" si="77"/>
        <v>472.83255281828292</v>
      </c>
      <c r="F295" s="710">
        <f t="shared" si="78"/>
        <v>314.92243156829664</v>
      </c>
      <c r="G295" s="710">
        <f t="shared" si="79"/>
        <v>299.17139264916057</v>
      </c>
      <c r="H295" s="717">
        <f t="shared" si="80"/>
        <v>298.01031291874989</v>
      </c>
      <c r="I295" s="710">
        <f t="shared" si="81"/>
        <v>298.0082813285602</v>
      </c>
      <c r="J295" s="710">
        <f t="shared" si="82"/>
        <v>298.00691564198655</v>
      </c>
      <c r="K295" s="710">
        <f t="shared" si="83"/>
        <v>298.00612959268472</v>
      </c>
      <c r="L295" s="710">
        <f t="shared" si="84"/>
        <v>298.00587276095877</v>
      </c>
      <c r="N295" s="580">
        <v>221</v>
      </c>
      <c r="O295" s="710">
        <f t="shared" si="85"/>
        <v>0.83751561249136652</v>
      </c>
      <c r="P295" s="710">
        <f t="shared" si="86"/>
        <v>611.95935789959333</v>
      </c>
      <c r="Q295" s="710">
        <f t="shared" si="87"/>
        <v>595.51340031331631</v>
      </c>
      <c r="R295" s="710">
        <f t="shared" si="88"/>
        <v>583.70397311918987</v>
      </c>
      <c r="S295" s="710">
        <f t="shared" si="89"/>
        <v>576.58635862024767</v>
      </c>
      <c r="T295" s="710">
        <f t="shared" si="90"/>
        <v>574.19365978495978</v>
      </c>
    </row>
    <row r="296" spans="2:20">
      <c r="B296" s="580">
        <v>222</v>
      </c>
      <c r="C296" s="710">
        <f t="shared" si="75"/>
        <v>0.84130527589630488</v>
      </c>
      <c r="D296" s="710">
        <f t="shared" si="76"/>
        <v>1393.3282996240985</v>
      </c>
      <c r="E296" s="710">
        <f t="shared" si="77"/>
        <v>473.72739735513437</v>
      </c>
      <c r="F296" s="710">
        <f t="shared" si="78"/>
        <v>315.08937028028959</v>
      </c>
      <c r="G296" s="710">
        <f t="shared" si="79"/>
        <v>299.1885257718219</v>
      </c>
      <c r="H296" s="717">
        <f t="shared" si="80"/>
        <v>298.01050703354628</v>
      </c>
      <c r="I296" s="710">
        <f t="shared" si="81"/>
        <v>298.00844465295665</v>
      </c>
      <c r="J296" s="710">
        <f t="shared" si="82"/>
        <v>298.00705780806777</v>
      </c>
      <c r="K296" s="710">
        <f t="shared" si="83"/>
        <v>298.0062593924622</v>
      </c>
      <c r="L296" s="710">
        <f t="shared" si="84"/>
        <v>298.00599848654662</v>
      </c>
      <c r="N296" s="580">
        <v>222</v>
      </c>
      <c r="O296" s="710">
        <f t="shared" si="85"/>
        <v>0.84130527589630488</v>
      </c>
      <c r="P296" s="710">
        <f t="shared" si="86"/>
        <v>613.07761257914296</v>
      </c>
      <c r="Q296" s="710">
        <f t="shared" si="87"/>
        <v>596.65058970485484</v>
      </c>
      <c r="R296" s="710">
        <f t="shared" si="88"/>
        <v>584.85472145313418</v>
      </c>
      <c r="S296" s="710">
        <f t="shared" si="89"/>
        <v>577.74522603061087</v>
      </c>
      <c r="T296" s="710">
        <f t="shared" si="90"/>
        <v>575.3551680249152</v>
      </c>
    </row>
    <row r="297" spans="2:20">
      <c r="B297" s="580">
        <v>223</v>
      </c>
      <c r="C297" s="710">
        <f t="shared" si="75"/>
        <v>0.84509493930124324</v>
      </c>
      <c r="D297" s="710">
        <f t="shared" si="76"/>
        <v>1393.8886759929903</v>
      </c>
      <c r="E297" s="710">
        <f t="shared" si="77"/>
        <v>474.62100302686866</v>
      </c>
      <c r="F297" s="710">
        <f t="shared" si="78"/>
        <v>315.25698786068222</v>
      </c>
      <c r="G297" s="710">
        <f t="shared" si="79"/>
        <v>299.20581492092634</v>
      </c>
      <c r="H297" s="717">
        <f t="shared" si="80"/>
        <v>298.01070380289616</v>
      </c>
      <c r="I297" s="710">
        <f t="shared" si="81"/>
        <v>298.00861033978867</v>
      </c>
      <c r="J297" s="710">
        <f t="shared" si="82"/>
        <v>298.00720213054211</v>
      </c>
      <c r="K297" s="710">
        <f t="shared" si="83"/>
        <v>298.00639122602428</v>
      </c>
      <c r="L297" s="710">
        <f t="shared" si="84"/>
        <v>298.00612620511504</v>
      </c>
      <c r="N297" s="580">
        <v>223</v>
      </c>
      <c r="O297" s="710">
        <f t="shared" si="85"/>
        <v>0.84509493930124324</v>
      </c>
      <c r="P297" s="710">
        <f t="shared" si="86"/>
        <v>614.19457071170928</v>
      </c>
      <c r="Q297" s="710">
        <f t="shared" si="87"/>
        <v>597.78646059578523</v>
      </c>
      <c r="R297" s="710">
        <f t="shared" si="88"/>
        <v>586.00413556571709</v>
      </c>
      <c r="S297" s="710">
        <f t="shared" si="89"/>
        <v>578.90274980604693</v>
      </c>
      <c r="T297" s="710">
        <f t="shared" si="90"/>
        <v>576.51532956806523</v>
      </c>
    </row>
    <row r="298" spans="2:20">
      <c r="B298" s="580">
        <v>224</v>
      </c>
      <c r="C298" s="710">
        <f t="shared" si="75"/>
        <v>0.84888460270618149</v>
      </c>
      <c r="D298" s="710">
        <f t="shared" si="76"/>
        <v>1394.4417728752614</v>
      </c>
      <c r="E298" s="710">
        <f t="shared" si="77"/>
        <v>475.51336484991873</v>
      </c>
      <c r="F298" s="710">
        <f t="shared" si="78"/>
        <v>315.42528144348438</v>
      </c>
      <c r="G298" s="710">
        <f t="shared" si="79"/>
        <v>299.22326053034601</v>
      </c>
      <c r="H298" s="717">
        <f t="shared" si="80"/>
        <v>298.01090324878123</v>
      </c>
      <c r="I298" s="710">
        <f t="shared" si="81"/>
        <v>298.00877841016785</v>
      </c>
      <c r="J298" s="710">
        <f t="shared" si="82"/>
        <v>298.00734862987315</v>
      </c>
      <c r="K298" s="710">
        <f t="shared" si="83"/>
        <v>298.00652511343492</v>
      </c>
      <c r="L298" s="710">
        <f t="shared" si="84"/>
        <v>298.00625593659186</v>
      </c>
      <c r="N298" s="580">
        <v>224</v>
      </c>
      <c r="O298" s="710">
        <f t="shared" si="85"/>
        <v>0.84888460270618149</v>
      </c>
      <c r="P298" s="710">
        <f t="shared" si="86"/>
        <v>615.31023380055819</v>
      </c>
      <c r="Q298" s="710">
        <f t="shared" si="87"/>
        <v>598.92101451482722</v>
      </c>
      <c r="R298" s="710">
        <f t="shared" si="88"/>
        <v>587.15221700388565</v>
      </c>
      <c r="S298" s="710">
        <f t="shared" si="89"/>
        <v>580.05893150441727</v>
      </c>
      <c r="T298" s="710">
        <f t="shared" si="90"/>
        <v>577.67414597582138</v>
      </c>
    </row>
    <row r="299" spans="2:20">
      <c r="B299" s="580">
        <v>225</v>
      </c>
      <c r="C299" s="710">
        <f t="shared" si="75"/>
        <v>0.85267426611111985</v>
      </c>
      <c r="D299" s="710">
        <f t="shared" si="76"/>
        <v>1394.9877091760388</v>
      </c>
      <c r="E299" s="710">
        <f t="shared" si="77"/>
        <v>476.40447799107847</v>
      </c>
      <c r="F299" s="710">
        <f t="shared" si="78"/>
        <v>315.59424816409444</v>
      </c>
      <c r="G299" s="710">
        <f t="shared" si="79"/>
        <v>299.24086302959427</v>
      </c>
      <c r="H299" s="717">
        <f t="shared" si="80"/>
        <v>298.01110539322906</v>
      </c>
      <c r="I299" s="710">
        <f t="shared" si="81"/>
        <v>298.00894888526011</v>
      </c>
      <c r="J299" s="710">
        <f t="shared" si="82"/>
        <v>298.00749732658551</v>
      </c>
      <c r="K299" s="710">
        <f t="shared" si="83"/>
        <v>298.00666107482277</v>
      </c>
      <c r="L299" s="710">
        <f t="shared" si="84"/>
        <v>298.00638770097083</v>
      </c>
      <c r="N299" s="580">
        <v>225</v>
      </c>
      <c r="O299" s="710">
        <f t="shared" si="85"/>
        <v>0.85267426611111985</v>
      </c>
      <c r="P299" s="710">
        <f t="shared" si="86"/>
        <v>616.42460334721261</v>
      </c>
      <c r="Q299" s="710">
        <f t="shared" si="87"/>
        <v>600.05425298892828</v>
      </c>
      <c r="R299" s="710">
        <f t="shared" si="88"/>
        <v>588.29896731279325</v>
      </c>
      <c r="S299" s="710">
        <f t="shared" si="89"/>
        <v>581.21377268177707</v>
      </c>
      <c r="T299" s="710">
        <f t="shared" si="90"/>
        <v>578.83161880778482</v>
      </c>
    </row>
    <row r="300" spans="2:20">
      <c r="B300" s="580">
        <v>226</v>
      </c>
      <c r="C300" s="710">
        <f t="shared" si="75"/>
        <v>0.8564639295160581</v>
      </c>
      <c r="D300" s="710">
        <f t="shared" si="76"/>
        <v>1395.5266017991516</v>
      </c>
      <c r="E300" s="710">
        <f t="shared" si="77"/>
        <v>477.29433776476048</v>
      </c>
      <c r="F300" s="710">
        <f t="shared" si="78"/>
        <v>315.76388515946707</v>
      </c>
      <c r="G300" s="710">
        <f t="shared" si="79"/>
        <v>299.25862284383766</v>
      </c>
      <c r="H300" s="717">
        <f t="shared" si="80"/>
        <v>298.01131025831245</v>
      </c>
      <c r="I300" s="710">
        <f t="shared" si="81"/>
        <v>298.0091217862855</v>
      </c>
      <c r="J300" s="710">
        <f t="shared" si="82"/>
        <v>298.00764824126384</v>
      </c>
      <c r="K300" s="710">
        <f t="shared" si="83"/>
        <v>298.00679913038044</v>
      </c>
      <c r="L300" s="710">
        <f t="shared" si="84"/>
        <v>298.00652151831088</v>
      </c>
      <c r="N300" s="580">
        <v>226</v>
      </c>
      <c r="O300" s="710">
        <f t="shared" si="85"/>
        <v>0.8564639295160581</v>
      </c>
      <c r="P300" s="710">
        <f t="shared" si="86"/>
        <v>617.53768085145464</v>
      </c>
      <c r="Q300" s="710">
        <f t="shared" si="87"/>
        <v>601.1861775432651</v>
      </c>
      <c r="R300" s="710">
        <f t="shared" si="88"/>
        <v>589.44438803580181</v>
      </c>
      <c r="S300" s="710">
        <f t="shared" si="89"/>
        <v>582.36727489237728</v>
      </c>
      <c r="T300" s="710">
        <f t="shared" si="90"/>
        <v>579.98774962174832</v>
      </c>
    </row>
    <row r="301" spans="2:20">
      <c r="B301" s="580">
        <v>227</v>
      </c>
      <c r="C301" s="710">
        <f t="shared" si="75"/>
        <v>0.86025359292099646</v>
      </c>
      <c r="D301" s="710">
        <f t="shared" si="76"/>
        <v>1396.0585656809706</v>
      </c>
      <c r="E301" s="710">
        <f t="shared" si="77"/>
        <v>478.18293963030106</v>
      </c>
      <c r="F301" s="710">
        <f t="shared" si="78"/>
        <v>315.93418956827827</v>
      </c>
      <c r="G301" s="710">
        <f t="shared" si="79"/>
        <v>299.27654039390785</v>
      </c>
      <c r="H301" s="717">
        <f t="shared" si="80"/>
        <v>298.01151786614884</v>
      </c>
      <c r="I301" s="710">
        <f t="shared" si="81"/>
        <v>298.00929713451734</v>
      </c>
      <c r="J301" s="710">
        <f t="shared" si="82"/>
        <v>298.00780139455253</v>
      </c>
      <c r="K301" s="710">
        <f t="shared" si="83"/>
        <v>298.00693930036391</v>
      </c>
      <c r="L301" s="710">
        <f t="shared" si="84"/>
        <v>298.00665740873575</v>
      </c>
      <c r="N301" s="580">
        <v>227</v>
      </c>
      <c r="O301" s="710">
        <f t="shared" si="85"/>
        <v>0.86025359292099646</v>
      </c>
      <c r="P301" s="710">
        <f t="shared" si="86"/>
        <v>618.64946781132733</v>
      </c>
      <c r="Q301" s="710">
        <f t="shared" si="87"/>
        <v>602.31678970124619</v>
      </c>
      <c r="R301" s="710">
        <f t="shared" si="88"/>
        <v>590.58848071448358</v>
      </c>
      <c r="S301" s="710">
        <f t="shared" si="89"/>
        <v>583.51943968866692</v>
      </c>
      <c r="T301" s="710">
        <f t="shared" si="90"/>
        <v>581.14253997369849</v>
      </c>
    </row>
    <row r="302" spans="2:20">
      <c r="B302" s="580">
        <v>228</v>
      </c>
      <c r="C302" s="710">
        <f t="shared" si="75"/>
        <v>0.86404325632593471</v>
      </c>
      <c r="D302" s="710">
        <f t="shared" si="76"/>
        <v>1396.5837138236752</v>
      </c>
      <c r="E302" s="710">
        <f t="shared" si="77"/>
        <v>479.07027918931186</v>
      </c>
      <c r="F302" s="710">
        <f t="shared" si="78"/>
        <v>316.10515853108615</v>
      </c>
      <c r="G302" s="710">
        <f t="shared" si="79"/>
        <v>299.2946160963142</v>
      </c>
      <c r="H302" s="717">
        <f t="shared" si="80"/>
        <v>298.01172823889976</v>
      </c>
      <c r="I302" s="710">
        <f t="shared" si="81"/>
        <v>298.00947495128173</v>
      </c>
      <c r="J302" s="710">
        <f t="shared" si="82"/>
        <v>298.00795680715498</v>
      </c>
      <c r="K302" s="710">
        <f t="shared" si="83"/>
        <v>298.00708160509197</v>
      </c>
      <c r="L302" s="710">
        <f t="shared" si="84"/>
        <v>298.00679539243305</v>
      </c>
      <c r="N302" s="580">
        <v>228</v>
      </c>
      <c r="O302" s="710">
        <f t="shared" si="85"/>
        <v>0.86404325632593471</v>
      </c>
      <c r="P302" s="710">
        <f t="shared" si="86"/>
        <v>619.75996572313682</v>
      </c>
      <c r="Q302" s="710">
        <f t="shared" si="87"/>
        <v>603.44609098451383</v>
      </c>
      <c r="R302" s="710">
        <f t="shared" si="88"/>
        <v>591.73124688862379</v>
      </c>
      <c r="S302" s="710">
        <f t="shared" si="89"/>
        <v>584.67026862129489</v>
      </c>
      <c r="T302" s="710">
        <f t="shared" si="90"/>
        <v>582.29599141781807</v>
      </c>
    </row>
    <row r="303" spans="2:20">
      <c r="B303" s="580">
        <v>229</v>
      </c>
      <c r="C303" s="710">
        <f t="shared" si="75"/>
        <v>0.86783291973087306</v>
      </c>
      <c r="D303" s="710">
        <f t="shared" si="76"/>
        <v>1397.1021573279572</v>
      </c>
      <c r="E303" s="710">
        <f t="shared" si="77"/>
        <v>479.95635218307604</v>
      </c>
      <c r="F303" s="710">
        <f t="shared" si="78"/>
        <v>316.27678919048867</v>
      </c>
      <c r="G303" s="710">
        <f t="shared" si="79"/>
        <v>299.31285036325596</v>
      </c>
      <c r="H303" s="717">
        <f t="shared" si="80"/>
        <v>298.01194139877038</v>
      </c>
      <c r="I303" s="710">
        <f t="shared" si="81"/>
        <v>298.00965525795692</v>
      </c>
      <c r="J303" s="710">
        <f t="shared" si="82"/>
        <v>298.00811449983303</v>
      </c>
      <c r="K303" s="710">
        <f t="shared" si="83"/>
        <v>298.00722606494566</v>
      </c>
      <c r="L303" s="710">
        <f t="shared" si="84"/>
        <v>298.00693548965393</v>
      </c>
      <c r="N303" s="580">
        <v>229</v>
      </c>
      <c r="O303" s="710">
        <f t="shared" si="85"/>
        <v>0.86783291973087306</v>
      </c>
      <c r="P303" s="710">
        <f t="shared" si="86"/>
        <v>620.86917608145438</v>
      </c>
      <c r="Q303" s="710">
        <f t="shared" si="87"/>
        <v>604.57408291294598</v>
      </c>
      <c r="R303" s="710">
        <f t="shared" si="88"/>
        <v>592.87268809622219</v>
      </c>
      <c r="S303" s="710">
        <f t="shared" si="89"/>
        <v>585.81976323911249</v>
      </c>
      <c r="T303" s="710">
        <f t="shared" si="90"/>
        <v>583.44810550648765</v>
      </c>
    </row>
    <row r="304" spans="2:20">
      <c r="B304" s="580">
        <v>230</v>
      </c>
      <c r="C304" s="710">
        <f t="shared" si="75"/>
        <v>0.87162258313581131</v>
      </c>
      <c r="D304" s="710">
        <f t="shared" si="76"/>
        <v>1397.6140054251716</v>
      </c>
      <c r="E304" s="710">
        <f t="shared" si="77"/>
        <v>480.84115448999</v>
      </c>
      <c r="F304" s="710">
        <f t="shared" si="78"/>
        <v>316.44907869127775</v>
      </c>
      <c r="G304" s="710">
        <f t="shared" si="79"/>
        <v>299.33124360263486</v>
      </c>
      <c r="H304" s="717">
        <f t="shared" si="80"/>
        <v>298.01215736800862</v>
      </c>
      <c r="I304" s="710">
        <f t="shared" si="81"/>
        <v>298.00983807597288</v>
      </c>
      <c r="J304" s="710">
        <f t="shared" si="82"/>
        <v>298.00827449340613</v>
      </c>
      <c r="K304" s="710">
        <f t="shared" si="83"/>
        <v>298.00737270036745</v>
      </c>
      <c r="L304" s="710">
        <f t="shared" si="84"/>
        <v>298.00707772071229</v>
      </c>
      <c r="N304" s="580">
        <v>230</v>
      </c>
      <c r="O304" s="710">
        <f t="shared" si="85"/>
        <v>0.87162258313581131</v>
      </c>
      <c r="P304" s="710">
        <f t="shared" si="86"/>
        <v>621.9771003791185</v>
      </c>
      <c r="Q304" s="710">
        <f t="shared" si="87"/>
        <v>605.70076700465847</v>
      </c>
      <c r="R304" s="710">
        <f t="shared" si="88"/>
        <v>594.01280587349538</v>
      </c>
      <c r="S304" s="710">
        <f t="shared" si="89"/>
        <v>586.96792508917486</v>
      </c>
      <c r="T304" s="710">
        <f t="shared" si="90"/>
        <v>584.59888379028803</v>
      </c>
    </row>
    <row r="305" spans="2:20">
      <c r="B305" s="580">
        <v>231</v>
      </c>
      <c r="C305" s="710">
        <f t="shared" si="75"/>
        <v>0.87541224654074967</v>
      </c>
      <c r="D305" s="710">
        <f t="shared" si="76"/>
        <v>1398.1193655089426</v>
      </c>
      <c r="E305" s="710">
        <f t="shared" si="77"/>
        <v>481.72468212304875</v>
      </c>
      <c r="F305" s="710">
        <f t="shared" si="78"/>
        <v>316.62202418059002</v>
      </c>
      <c r="G305" s="710">
        <f t="shared" si="79"/>
        <v>299.34979621806787</v>
      </c>
      <c r="H305" s="717">
        <f t="shared" si="80"/>
        <v>298.01237616890495</v>
      </c>
      <c r="I305" s="710">
        <f t="shared" si="81"/>
        <v>298.01002342681033</v>
      </c>
      <c r="J305" s="710">
        <f t="shared" si="82"/>
        <v>298.00843680875124</v>
      </c>
      <c r="K305" s="710">
        <f t="shared" si="83"/>
        <v>298.00752153186079</v>
      </c>
      <c r="L305" s="710">
        <f t="shared" si="84"/>
        <v>298.00722210598423</v>
      </c>
      <c r="N305" s="580">
        <v>231</v>
      </c>
      <c r="O305" s="710">
        <f t="shared" si="85"/>
        <v>0.87541224654074967</v>
      </c>
      <c r="P305" s="710">
        <f t="shared" si="86"/>
        <v>623.08374010723685</v>
      </c>
      <c r="Q305" s="710">
        <f t="shared" si="87"/>
        <v>606.82614477600669</v>
      </c>
      <c r="R305" s="710">
        <f t="shared" si="88"/>
        <v>595.15160175487881</v>
      </c>
      <c r="S305" s="710">
        <f t="shared" si="89"/>
        <v>588.11475571674362</v>
      </c>
      <c r="T305" s="710">
        <f t="shared" si="90"/>
        <v>585.74832781800205</v>
      </c>
    </row>
    <row r="306" spans="2:20">
      <c r="B306" s="580">
        <v>232</v>
      </c>
      <c r="C306" s="710">
        <f t="shared" si="75"/>
        <v>0.87920190994568803</v>
      </c>
      <c r="D306" s="710">
        <f t="shared" si="76"/>
        <v>1398.6183431662357</v>
      </c>
      <c r="E306" s="710">
        <f t="shared" si="77"/>
        <v>482.60693122737433</v>
      </c>
      <c r="F306" s="710">
        <f t="shared" si="78"/>
        <v>316.7956228080543</v>
      </c>
      <c r="G306" s="710">
        <f t="shared" si="79"/>
        <v>299.36850860890002</v>
      </c>
      <c r="H306" s="717">
        <f t="shared" si="80"/>
        <v>298.01259782379157</v>
      </c>
      <c r="I306" s="710">
        <f t="shared" si="81"/>
        <v>298.01021133200061</v>
      </c>
      <c r="J306" s="710">
        <f t="shared" si="82"/>
        <v>298.00860146680168</v>
      </c>
      <c r="K306" s="710">
        <f t="shared" si="83"/>
        <v>298.00767257998956</v>
      </c>
      <c r="L306" s="710">
        <f t="shared" si="84"/>
        <v>298.00736866590745</v>
      </c>
      <c r="N306" s="580">
        <v>232</v>
      </c>
      <c r="O306" s="710">
        <f t="shared" si="85"/>
        <v>0.87920190994568803</v>
      </c>
      <c r="P306" s="710">
        <f t="shared" si="86"/>
        <v>624.18909675518819</v>
      </c>
      <c r="Q306" s="710">
        <f t="shared" si="87"/>
        <v>607.9502177415884</v>
      </c>
      <c r="R306" s="710">
        <f t="shared" si="88"/>
        <v>596.28907727302874</v>
      </c>
      <c r="S306" s="710">
        <f t="shared" si="89"/>
        <v>589.26025666528892</v>
      </c>
      <c r="T306" s="710">
        <f t="shared" si="90"/>
        <v>586.896439136617</v>
      </c>
    </row>
    <row r="307" spans="2:20">
      <c r="B307" s="580">
        <v>233</v>
      </c>
      <c r="C307" s="710">
        <f t="shared" si="75"/>
        <v>0.88299157335062628</v>
      </c>
      <c r="D307" s="710">
        <f t="shared" si="76"/>
        <v>1399.1110422079034</v>
      </c>
      <c r="E307" s="710">
        <f t="shared" si="77"/>
        <v>483.48789807778701</v>
      </c>
      <c r="F307" s="710">
        <f t="shared" si="78"/>
        <v>316.96987172593623</v>
      </c>
      <c r="G307" s="710">
        <f t="shared" si="79"/>
        <v>299.38738117021745</v>
      </c>
      <c r="H307" s="717">
        <f t="shared" si="80"/>
        <v>298.01282235504198</v>
      </c>
      <c r="I307" s="710">
        <f t="shared" si="81"/>
        <v>298.01040181312482</v>
      </c>
      <c r="J307" s="710">
        <f t="shared" si="82"/>
        <v>298.00876848854682</v>
      </c>
      <c r="K307" s="710">
        <f t="shared" si="83"/>
        <v>298.00782586537719</v>
      </c>
      <c r="L307" s="710">
        <f t="shared" si="84"/>
        <v>298.00751742098066</v>
      </c>
      <c r="N307" s="580">
        <v>233</v>
      </c>
      <c r="O307" s="710">
        <f t="shared" si="85"/>
        <v>0.88299157335062628</v>
      </c>
      <c r="P307" s="710">
        <f t="shared" si="86"/>
        <v>625.29317181062447</v>
      </c>
      <c r="Q307" s="710">
        <f t="shared" si="87"/>
        <v>609.07298741424484</v>
      </c>
      <c r="R307" s="710">
        <f t="shared" si="88"/>
        <v>597.42523395882461</v>
      </c>
      <c r="S307" s="710">
        <f t="shared" si="89"/>
        <v>590.40442947649092</v>
      </c>
      <c r="T307" s="710">
        <f t="shared" si="90"/>
        <v>588.04321929132652</v>
      </c>
    </row>
    <row r="308" spans="2:20">
      <c r="B308" s="580">
        <v>234</v>
      </c>
      <c r="C308" s="710">
        <f t="shared" si="75"/>
        <v>0.88678123675556464</v>
      </c>
      <c r="D308" s="710">
        <f t="shared" si="76"/>
        <v>1399.597564698714</v>
      </c>
      <c r="E308" s="710">
        <f t="shared" si="77"/>
        <v>484.36757907641794</v>
      </c>
      <c r="F308" s="710">
        <f t="shared" si="78"/>
        <v>317.14476808927884</v>
      </c>
      <c r="G308" s="710">
        <f t="shared" si="79"/>
        <v>299.40641429286057</v>
      </c>
      <c r="H308" s="717">
        <f t="shared" si="80"/>
        <v>298.01304978507045</v>
      </c>
      <c r="I308" s="710">
        <f t="shared" si="81"/>
        <v>298.01059489181324</v>
      </c>
      <c r="J308" s="710">
        <f t="shared" si="82"/>
        <v>298.00893789503135</v>
      </c>
      <c r="K308" s="710">
        <f t="shared" si="83"/>
        <v>298.00798140870637</v>
      </c>
      <c r="L308" s="710">
        <f t="shared" si="84"/>
        <v>298.00766839176282</v>
      </c>
      <c r="N308" s="580">
        <v>234</v>
      </c>
      <c r="O308" s="710">
        <f t="shared" si="85"/>
        <v>0.88678123675556464</v>
      </c>
      <c r="P308" s="710">
        <f t="shared" si="86"/>
        <v>626.39596675947269</v>
      </c>
      <c r="Q308" s="710">
        <f t="shared" si="87"/>
        <v>610.19445530506346</v>
      </c>
      <c r="R308" s="710">
        <f t="shared" si="88"/>
        <v>598.56007334137053</v>
      </c>
      <c r="S308" s="710">
        <f t="shared" si="89"/>
        <v>591.54727569024271</v>
      </c>
      <c r="T308" s="710">
        <f t="shared" si="90"/>
        <v>589.18866982553254</v>
      </c>
    </row>
    <row r="309" spans="2:20">
      <c r="B309" s="580">
        <v>235</v>
      </c>
      <c r="C309" s="710">
        <f t="shared" si="75"/>
        <v>0.89057090016050289</v>
      </c>
      <c r="D309" s="710">
        <f t="shared" si="76"/>
        <v>1400.0780109868722</v>
      </c>
      <c r="E309" s="710">
        <f t="shared" si="77"/>
        <v>485.2459707503632</v>
      </c>
      <c r="F309" s="710">
        <f t="shared" si="78"/>
        <v>317.32030905604108</v>
      </c>
      <c r="G309" s="710">
        <f t="shared" si="79"/>
        <v>299.42560836343728</v>
      </c>
      <c r="H309" s="717">
        <f t="shared" si="80"/>
        <v>298.01328013633133</v>
      </c>
      <c r="I309" s="710">
        <f t="shared" si="81"/>
        <v>298.01079058974477</v>
      </c>
      <c r="J309" s="710">
        <f t="shared" si="82"/>
        <v>298.00910970735492</v>
      </c>
      <c r="K309" s="710">
        <f t="shared" si="83"/>
        <v>298.0081392307182</v>
      </c>
      <c r="L309" s="710">
        <f t="shared" si="84"/>
        <v>298.00782159887257</v>
      </c>
      <c r="N309" s="580">
        <v>235</v>
      </c>
      <c r="O309" s="710">
        <f t="shared" si="85"/>
        <v>0.89057090016050289</v>
      </c>
      <c r="P309" s="710">
        <f t="shared" si="86"/>
        <v>627.49748308593723</v>
      </c>
      <c r="Q309" s="710">
        <f t="shared" si="87"/>
        <v>611.31462292337949</v>
      </c>
      <c r="R309" s="710">
        <f t="shared" si="88"/>
        <v>599.69359694799823</v>
      </c>
      <c r="S309" s="710">
        <f t="shared" si="89"/>
        <v>592.68879684465162</v>
      </c>
      <c r="T309" s="710">
        <f t="shared" si="90"/>
        <v>590.33279228084768</v>
      </c>
    </row>
    <row r="310" spans="2:20">
      <c r="B310" s="580">
        <v>236</v>
      </c>
      <c r="C310" s="710">
        <f t="shared" si="75"/>
        <v>0.89436056356544125</v>
      </c>
      <c r="D310" s="710">
        <f t="shared" si="76"/>
        <v>1400.5524797330406</v>
      </c>
      <c r="E310" s="710">
        <f t="shared" si="77"/>
        <v>486.12306974937758</v>
      </c>
      <c r="F310" s="710">
        <f t="shared" si="78"/>
        <v>317.49649178723234</v>
      </c>
      <c r="G310" s="710">
        <f t="shared" si="79"/>
        <v>299.44496376433648</v>
      </c>
      <c r="H310" s="717">
        <f t="shared" si="80"/>
        <v>298.01351343131853</v>
      </c>
      <c r="I310" s="710">
        <f t="shared" si="81"/>
        <v>298.0109889286465</v>
      </c>
      <c r="J310" s="710">
        <f t="shared" si="82"/>
        <v>298.0092839466713</v>
      </c>
      <c r="K310" s="710">
        <f t="shared" si="83"/>
        <v>298.00829935221162</v>
      </c>
      <c r="L310" s="710">
        <f t="shared" si="84"/>
        <v>298.00797706298789</v>
      </c>
      <c r="N310" s="580">
        <v>236</v>
      </c>
      <c r="O310" s="710">
        <f t="shared" si="85"/>
        <v>0.89436056356544125</v>
      </c>
      <c r="P310" s="710">
        <f t="shared" si="86"/>
        <v>628.5977222725013</v>
      </c>
      <c r="Q310" s="710">
        <f t="shared" si="87"/>
        <v>612.4334917767784</v>
      </c>
      <c r="R310" s="710">
        <f t="shared" si="88"/>
        <v>600.82580630426833</v>
      </c>
      <c r="S310" s="710">
        <f t="shared" si="89"/>
        <v>593.828994476042</v>
      </c>
      <c r="T310" s="710">
        <f t="shared" si="90"/>
        <v>591.47558819709695</v>
      </c>
    </row>
    <row r="311" spans="2:20">
      <c r="B311" s="580">
        <v>237</v>
      </c>
      <c r="C311" s="710">
        <f t="shared" si="75"/>
        <v>0.89815022697037949</v>
      </c>
      <c r="D311" s="710">
        <f t="shared" si="76"/>
        <v>1401.0210679388697</v>
      </c>
      <c r="E311" s="710">
        <f t="shared" si="77"/>
        <v>486.99887284360858</v>
      </c>
      <c r="F311" s="710">
        <f t="shared" si="78"/>
        <v>317.67331344704468</v>
      </c>
      <c r="G311" s="710">
        <f t="shared" si="79"/>
        <v>299.46448087374154</v>
      </c>
      <c r="H311" s="717">
        <f t="shared" si="80"/>
        <v>298.013749692565</v>
      </c>
      <c r="I311" s="710">
        <f t="shared" si="81"/>
        <v>298.01118993029297</v>
      </c>
      <c r="J311" s="710">
        <f t="shared" si="82"/>
        <v>298.0094606341878</v>
      </c>
      <c r="K311" s="710">
        <f t="shared" si="83"/>
        <v>298.008461794043</v>
      </c>
      <c r="L311" s="710">
        <f t="shared" si="84"/>
        <v>298.00813480484504</v>
      </c>
      <c r="N311" s="580">
        <v>237</v>
      </c>
      <c r="O311" s="710">
        <f t="shared" si="85"/>
        <v>0.89815022697037949</v>
      </c>
      <c r="P311" s="710">
        <f t="shared" si="86"/>
        <v>629.69668579992947</v>
      </c>
      <c r="Q311" s="710">
        <f t="shared" si="87"/>
        <v>613.5510633710976</v>
      </c>
      <c r="R311" s="710">
        <f t="shared" si="88"/>
        <v>601.95670293397245</v>
      </c>
      <c r="S311" s="710">
        <f t="shared" si="89"/>
        <v>594.96787011895663</v>
      </c>
      <c r="T311" s="710">
        <f t="shared" si="90"/>
        <v>592.61705911232036</v>
      </c>
    </row>
    <row r="312" spans="2:20">
      <c r="B312" s="580">
        <v>238</v>
      </c>
      <c r="C312" s="710">
        <f t="shared" si="75"/>
        <v>0.90193989037531785</v>
      </c>
      <c r="D312" s="710">
        <f t="shared" si="76"/>
        <v>1401.483870975045</v>
      </c>
      <c r="E312" s="710">
        <f t="shared" si="77"/>
        <v>487.87337692136936</v>
      </c>
      <c r="F312" s="710">
        <f t="shared" si="78"/>
        <v>317.85077120298149</v>
      </c>
      <c r="G312" s="710">
        <f t="shared" si="79"/>
        <v>299.48416006564389</v>
      </c>
      <c r="H312" s="717">
        <f t="shared" si="80"/>
        <v>298.0139889426423</v>
      </c>
      <c r="I312" s="710">
        <f t="shared" si="81"/>
        <v>298.01139361650547</v>
      </c>
      <c r="J312" s="710">
        <f t="shared" si="82"/>
        <v>298.00963979116483</v>
      </c>
      <c r="K312" s="710">
        <f t="shared" si="83"/>
        <v>298.00862657712537</v>
      </c>
      <c r="L312" s="710">
        <f t="shared" si="84"/>
        <v>298.00829484523837</v>
      </c>
      <c r="N312" s="580">
        <v>238</v>
      </c>
      <c r="O312" s="710">
        <f t="shared" si="85"/>
        <v>0.90193989037531785</v>
      </c>
      <c r="P312" s="710">
        <f t="shared" si="86"/>
        <v>630.79437514726953</v>
      </c>
      <c r="Q312" s="710">
        <f t="shared" si="87"/>
        <v>614.66733921042851</v>
      </c>
      <c r="R312" s="710">
        <f t="shared" si="88"/>
        <v>603.08628835913578</v>
      </c>
      <c r="S312" s="710">
        <f t="shared" si="89"/>
        <v>596.10542530615919</v>
      </c>
      <c r="T312" s="710">
        <f t="shared" si="90"/>
        <v>593.7572065627744</v>
      </c>
    </row>
    <row r="313" spans="2:20">
      <c r="B313" s="580">
        <v>239</v>
      </c>
      <c r="C313" s="710">
        <f t="shared" si="75"/>
        <v>0.90572955378025621</v>
      </c>
      <c r="D313" s="710">
        <f t="shared" si="76"/>
        <v>1401.9409826088599</v>
      </c>
      <c r="E313" s="710">
        <f t="shared" si="77"/>
        <v>488.74657898694954</v>
      </c>
      <c r="F313" s="710">
        <f t="shared" si="78"/>
        <v>318.0288622259838</v>
      </c>
      <c r="G313" s="710">
        <f t="shared" si="79"/>
        <v>299.50400170985688</v>
      </c>
      <c r="H313" s="717">
        <f t="shared" si="80"/>
        <v>298.01423120415967</v>
      </c>
      <c r="I313" s="710">
        <f t="shared" si="81"/>
        <v>298.01160000915195</v>
      </c>
      <c r="J313" s="710">
        <f t="shared" si="82"/>
        <v>298.00982143891508</v>
      </c>
      <c r="K313" s="710">
        <f t="shared" si="83"/>
        <v>298.00879372242775</v>
      </c>
      <c r="L313" s="710">
        <f t="shared" si="84"/>
        <v>298.00845720501951</v>
      </c>
      <c r="N313" s="580">
        <v>239</v>
      </c>
      <c r="O313" s="710">
        <f t="shared" si="85"/>
        <v>0.90572955378025621</v>
      </c>
      <c r="P313" s="710">
        <f t="shared" si="86"/>
        <v>631.89079179185421</v>
      </c>
      <c r="Q313" s="710">
        <f t="shared" si="87"/>
        <v>615.78232079711881</v>
      </c>
      <c r="R313" s="710">
        <f t="shared" si="88"/>
        <v>604.21456410001872</v>
      </c>
      <c r="S313" s="710">
        <f t="shared" si="89"/>
        <v>597.24166156863635</v>
      </c>
      <c r="T313" s="710">
        <f t="shared" si="90"/>
        <v>594.89603208293431</v>
      </c>
    </row>
    <row r="314" spans="2:20">
      <c r="B314" s="580">
        <v>240</v>
      </c>
      <c r="C314" s="710">
        <f t="shared" si="75"/>
        <v>0.90951921718519446</v>
      </c>
      <c r="D314" s="710">
        <f t="shared" si="76"/>
        <v>1402.3924950313219</v>
      </c>
      <c r="E314" s="710">
        <f t="shared" si="77"/>
        <v>489.61847615846426</v>
      </c>
      <c r="F314" s="710">
        <f t="shared" si="78"/>
        <v>318.20758369055346</v>
      </c>
      <c r="G314" s="710">
        <f t="shared" si="79"/>
        <v>299.52400617202983</v>
      </c>
      <c r="H314" s="717">
        <f t="shared" si="80"/>
        <v>298.01447649976399</v>
      </c>
      <c r="I314" s="710">
        <f t="shared" si="81"/>
        <v>298.01180913014593</v>
      </c>
      <c r="J314" s="710">
        <f t="shared" si="82"/>
        <v>298.01000559880322</v>
      </c>
      <c r="K314" s="710">
        <f t="shared" si="83"/>
        <v>298.00896325097466</v>
      </c>
      <c r="L314" s="710">
        <f t="shared" si="84"/>
        <v>298.00862190509673</v>
      </c>
      <c r="N314" s="580">
        <v>240</v>
      </c>
      <c r="O314" s="710">
        <f t="shared" si="85"/>
        <v>0.90951921718519446</v>
      </c>
      <c r="P314" s="710">
        <f t="shared" si="86"/>
        <v>632.98593720930353</v>
      </c>
      <c r="Q314" s="710">
        <f t="shared" si="87"/>
        <v>616.89600963177406</v>
      </c>
      <c r="R314" s="710">
        <f t="shared" si="88"/>
        <v>605.34153167511897</v>
      </c>
      <c r="S314" s="710">
        <f t="shared" si="89"/>
        <v>598.37658043559941</v>
      </c>
      <c r="T314" s="710">
        <f t="shared" si="90"/>
        <v>596.0335372054966</v>
      </c>
    </row>
    <row r="315" spans="2:20">
      <c r="B315" s="580">
        <v>241</v>
      </c>
      <c r="C315" s="710">
        <f t="shared" si="75"/>
        <v>0.91330888059013282</v>
      </c>
      <c r="D315" s="710">
        <f t="shared" si="76"/>
        <v>1402.8384988837993</v>
      </c>
      <c r="E315" s="710">
        <f t="shared" si="77"/>
        <v>490.4890656657397</v>
      </c>
      <c r="F315" s="710">
        <f t="shared" si="78"/>
        <v>318.3869327748734</v>
      </c>
      <c r="G315" s="710">
        <f t="shared" si="79"/>
        <v>299.5441738136617</v>
      </c>
      <c r="H315" s="717">
        <f t="shared" si="80"/>
        <v>298.0147248521389</v>
      </c>
      <c r="I315" s="710">
        <f t="shared" si="81"/>
        <v>298.01202100144616</v>
      </c>
      <c r="J315" s="710">
        <f t="shared" si="82"/>
        <v>298.01019229224505</v>
      </c>
      <c r="K315" s="710">
        <f t="shared" si="83"/>
        <v>298.00913518384561</v>
      </c>
      <c r="L315" s="710">
        <f t="shared" si="84"/>
        <v>298.00878896643445</v>
      </c>
      <c r="N315" s="580">
        <v>241</v>
      </c>
      <c r="O315" s="710">
        <f t="shared" si="85"/>
        <v>0.91330888059013282</v>
      </c>
      <c r="P315" s="710">
        <f t="shared" si="86"/>
        <v>634.07981287352652</v>
      </c>
      <c r="Q315" s="710">
        <f t="shared" si="87"/>
        <v>618.00840721326017</v>
      </c>
      <c r="R315" s="710">
        <f t="shared" si="88"/>
        <v>606.46719260117368</v>
      </c>
      <c r="S315" s="710">
        <f t="shared" si="89"/>
        <v>599.51018343448709</v>
      </c>
      <c r="T315" s="710">
        <f t="shared" si="90"/>
        <v>597.16972346138016</v>
      </c>
    </row>
    <row r="316" spans="2:20">
      <c r="B316" s="580">
        <v>242</v>
      </c>
      <c r="C316" s="710">
        <f t="shared" si="75"/>
        <v>0.91709854399507107</v>
      </c>
      <c r="D316" s="710">
        <f t="shared" si="76"/>
        <v>1403.2790832842186</v>
      </c>
      <c r="E316" s="710">
        <f t="shared" si="77"/>
        <v>491.35834484823545</v>
      </c>
      <c r="F316" s="710">
        <f t="shared" si="78"/>
        <v>318.56690666092538</v>
      </c>
      <c r="G316" s="710">
        <f t="shared" si="79"/>
        <v>299.56450499211536</v>
      </c>
      <c r="H316" s="717">
        <f t="shared" si="80"/>
        <v>298.01497628400432</v>
      </c>
      <c r="I316" s="710">
        <f t="shared" si="81"/>
        <v>298.01223564505597</v>
      </c>
      <c r="J316" s="710">
        <f t="shared" si="82"/>
        <v>298.01038154070716</v>
      </c>
      <c r="K316" s="710">
        <f t="shared" si="83"/>
        <v>298.00930954217438</v>
      </c>
      <c r="L316" s="710">
        <f t="shared" si="84"/>
        <v>298.00895841005251</v>
      </c>
      <c r="N316" s="580">
        <v>242</v>
      </c>
      <c r="O316" s="710">
        <f t="shared" si="85"/>
        <v>0.91709854399507107</v>
      </c>
      <c r="P316" s="710">
        <f t="shared" si="86"/>
        <v>635.17242025672329</v>
      </c>
      <c r="Q316" s="710">
        <f t="shared" si="87"/>
        <v>619.11951503870534</v>
      </c>
      <c r="R316" s="710">
        <f t="shared" si="88"/>
        <v>607.59154839316147</v>
      </c>
      <c r="S316" s="710">
        <f t="shared" si="89"/>
        <v>600.64247209096652</v>
      </c>
      <c r="T316" s="710">
        <f t="shared" si="90"/>
        <v>598.30459237972934</v>
      </c>
    </row>
    <row r="317" spans="2:20">
      <c r="B317" s="580">
        <v>243</v>
      </c>
      <c r="C317" s="710">
        <f t="shared" si="75"/>
        <v>0.92088820740000943</v>
      </c>
      <c r="D317" s="710">
        <f t="shared" si="76"/>
        <v>1403.7143358528172</v>
      </c>
      <c r="E317" s="710">
        <f t="shared" si="77"/>
        <v>492.2263111530026</v>
      </c>
      <c r="F317" s="710">
        <f t="shared" si="78"/>
        <v>318.74750253460508</v>
      </c>
      <c r="G317" s="710">
        <f t="shared" si="79"/>
        <v>299.58500006063201</v>
      </c>
      <c r="H317" s="717">
        <f t="shared" si="80"/>
        <v>298.01523081811592</v>
      </c>
      <c r="I317" s="710">
        <f t="shared" si="81"/>
        <v>298.01245308302282</v>
      </c>
      <c r="J317" s="710">
        <f t="shared" si="82"/>
        <v>298.01057336570597</v>
      </c>
      <c r="K317" s="710">
        <f t="shared" si="83"/>
        <v>298.00948634714831</v>
      </c>
      <c r="L317" s="710">
        <f t="shared" si="84"/>
        <v>298.00913025702579</v>
      </c>
      <c r="N317" s="580">
        <v>243</v>
      </c>
      <c r="O317" s="710">
        <f t="shared" si="85"/>
        <v>0.92088820740000943</v>
      </c>
      <c r="P317" s="710">
        <f t="shared" si="86"/>
        <v>636.26376082938725</v>
      </c>
      <c r="Q317" s="710">
        <f t="shared" si="87"/>
        <v>620.22933460350146</v>
      </c>
      <c r="R317" s="710">
        <f t="shared" si="88"/>
        <v>608.71460056430431</v>
      </c>
      <c r="S317" s="710">
        <f t="shared" si="89"/>
        <v>601.77344792893655</v>
      </c>
      <c r="T317" s="710">
        <f t="shared" si="90"/>
        <v>599.43814548791522</v>
      </c>
    </row>
    <row r="318" spans="2:20">
      <c r="B318" s="580">
        <v>244</v>
      </c>
      <c r="C318" s="710">
        <f t="shared" si="75"/>
        <v>0.92467787080494768</v>
      </c>
      <c r="D318" s="710">
        <f t="shared" si="76"/>
        <v>1404.1443427374602</v>
      </c>
      <c r="E318" s="710">
        <f t="shared" si="77"/>
        <v>493.09296213267658</v>
      </c>
      <c r="F318" s="710">
        <f t="shared" si="78"/>
        <v>318.92871758583419</v>
      </c>
      <c r="G318" s="710">
        <f t="shared" si="79"/>
        <v>299.60565936834513</v>
      </c>
      <c r="H318" s="717">
        <f t="shared" si="80"/>
        <v>298.01548847726463</v>
      </c>
      <c r="I318" s="710">
        <f t="shared" si="81"/>
        <v>298.01267333743766</v>
      </c>
      <c r="J318" s="710">
        <f t="shared" si="82"/>
        <v>298.01076778880758</v>
      </c>
      <c r="K318" s="710">
        <f t="shared" si="83"/>
        <v>298.00966562000798</v>
      </c>
      <c r="L318" s="710">
        <f t="shared" si="84"/>
        <v>298.00930452848348</v>
      </c>
      <c r="N318" s="580">
        <v>244</v>
      </c>
      <c r="O318" s="710">
        <f t="shared" si="85"/>
        <v>0.92467787080494768</v>
      </c>
      <c r="P318" s="710">
        <f t="shared" si="86"/>
        <v>637.35383606030655</v>
      </c>
      <c r="Q318" s="710">
        <f t="shared" si="87"/>
        <v>621.33786740130711</v>
      </c>
      <c r="R318" s="710">
        <f t="shared" si="88"/>
        <v>609.83635062606982</v>
      </c>
      <c r="S318" s="710">
        <f t="shared" si="89"/>
        <v>602.90311247052864</v>
      </c>
      <c r="T318" s="710">
        <f t="shared" si="90"/>
        <v>600.57038431153831</v>
      </c>
    </row>
    <row r="319" spans="2:20">
      <c r="B319" s="580">
        <v>245</v>
      </c>
      <c r="C319" s="710">
        <f t="shared" si="75"/>
        <v>0.92846753420988604</v>
      </c>
      <c r="D319" s="710">
        <f t="shared" si="76"/>
        <v>1404.5691886385309</v>
      </c>
      <c r="E319" s="710">
        <f t="shared" si="77"/>
        <v>493.95829544350522</v>
      </c>
      <c r="F319" s="710">
        <f t="shared" si="78"/>
        <v>319.11054900867026</v>
      </c>
      <c r="G319" s="710">
        <f t="shared" si="79"/>
        <v>299.62648326029523</v>
      </c>
      <c r="H319" s="717">
        <f t="shared" si="80"/>
        <v>298.01574928427607</v>
      </c>
      <c r="I319" s="710">
        <f t="shared" si="81"/>
        <v>298.01289643043441</v>
      </c>
      <c r="J319" s="710">
        <f t="shared" si="82"/>
        <v>298.01096483162695</v>
      </c>
      <c r="K319" s="710">
        <f t="shared" si="83"/>
        <v>298.00984738204647</v>
      </c>
      <c r="L319" s="710">
        <f t="shared" si="84"/>
        <v>298.00948124560836</v>
      </c>
      <c r="N319" s="580">
        <v>245</v>
      </c>
      <c r="O319" s="710">
        <f t="shared" si="85"/>
        <v>0.92846753420988604</v>
      </c>
      <c r="P319" s="710">
        <f t="shared" si="86"/>
        <v>638.4426474165665</v>
      </c>
      <c r="Q319" s="710">
        <f t="shared" si="87"/>
        <v>622.44511492404877</v>
      </c>
      <c r="R319" s="710">
        <f t="shared" si="88"/>
        <v>610.95680008817305</v>
      </c>
      <c r="S319" s="710">
        <f t="shared" si="89"/>
        <v>604.03146723610962</v>
      </c>
      <c r="T319" s="710">
        <f t="shared" si="90"/>
        <v>601.70131037442991</v>
      </c>
    </row>
    <row r="320" spans="2:20">
      <c r="B320" s="580">
        <v>246</v>
      </c>
      <c r="C320" s="710">
        <f t="shared" si="75"/>
        <v>0.93225719761482428</v>
      </c>
      <c r="D320" s="710">
        <f t="shared" si="76"/>
        <v>1404.9889568333972</v>
      </c>
      <c r="E320" s="710">
        <f t="shared" si="77"/>
        <v>494.82230884341027</v>
      </c>
      <c r="F320" s="710">
        <f t="shared" si="78"/>
        <v>319.29299400141383</v>
      </c>
      <c r="G320" s="710">
        <f t="shared" si="79"/>
        <v>299.64747207744415</v>
      </c>
      <c r="H320" s="717">
        <f t="shared" si="80"/>
        <v>298.01601326201006</v>
      </c>
      <c r="I320" s="710">
        <f t="shared" si="81"/>
        <v>298.01312238418927</v>
      </c>
      <c r="J320" s="710">
        <f t="shared" si="82"/>
        <v>298.01116451582732</v>
      </c>
      <c r="K320" s="710">
        <f t="shared" si="83"/>
        <v>298.01003165460867</v>
      </c>
      <c r="L320" s="710">
        <f t="shared" si="84"/>
        <v>298.00966042963637</v>
      </c>
      <c r="N320" s="580">
        <v>246</v>
      </c>
      <c r="O320" s="710">
        <f t="shared" si="85"/>
        <v>0.93225719761482428</v>
      </c>
      <c r="P320" s="710">
        <f t="shared" si="86"/>
        <v>639.53019636355145</v>
      </c>
      <c r="Q320" s="710">
        <f t="shared" si="87"/>
        <v>623.55107866192316</v>
      </c>
      <c r="R320" s="710">
        <f t="shared" si="88"/>
        <v>612.07595045857875</v>
      </c>
      <c r="S320" s="710">
        <f t="shared" si="89"/>
        <v>605.15851374428382</v>
      </c>
      <c r="T320" s="710">
        <f t="shared" si="90"/>
        <v>602.83092519865465</v>
      </c>
    </row>
    <row r="321" spans="2:20">
      <c r="B321" s="580">
        <v>247</v>
      </c>
      <c r="C321" s="710">
        <f t="shared" si="75"/>
        <v>0.93604686101976264</v>
      </c>
      <c r="D321" s="710">
        <f t="shared" si="76"/>
        <v>1405.4037292004662</v>
      </c>
      <c r="E321" s="710">
        <f t="shared" si="77"/>
        <v>495.68500019008252</v>
      </c>
      <c r="F321" s="710">
        <f t="shared" si="78"/>
        <v>319.47604976671312</v>
      </c>
      <c r="G321" s="710">
        <f t="shared" si="79"/>
        <v>299.6686261566897</v>
      </c>
      <c r="H321" s="717">
        <f t="shared" si="80"/>
        <v>298.01628043335995</v>
      </c>
      <c r="I321" s="710">
        <f t="shared" si="81"/>
        <v>298.01335122092041</v>
      </c>
      <c r="J321" s="710">
        <f t="shared" si="82"/>
        <v>298.01136686311975</v>
      </c>
      <c r="K321" s="710">
        <f t="shared" si="83"/>
        <v>298.01021845909094</v>
      </c>
      <c r="L321" s="710">
        <f t="shared" si="84"/>
        <v>298.00984210185607</v>
      </c>
      <c r="N321" s="580">
        <v>247</v>
      </c>
      <c r="O321" s="710">
        <f t="shared" si="85"/>
        <v>0.93604686101976264</v>
      </c>
      <c r="P321" s="710">
        <f t="shared" si="86"/>
        <v>640.61648436494681</v>
      </c>
      <c r="Q321" s="710">
        <f t="shared" si="87"/>
        <v>624.65576010339942</v>
      </c>
      <c r="R321" s="710">
        <f t="shared" si="88"/>
        <v>613.19380324350311</v>
      </c>
      <c r="S321" s="710">
        <f t="shared" si="89"/>
        <v>606.28425351189435</v>
      </c>
      <c r="T321" s="710">
        <f t="shared" si="90"/>
        <v>603.95923030451263</v>
      </c>
    </row>
    <row r="322" spans="2:20">
      <c r="B322" s="580">
        <v>248</v>
      </c>
      <c r="C322" s="710">
        <f t="shared" si="75"/>
        <v>0.939836524424701</v>
      </c>
      <c r="D322" s="710">
        <f t="shared" si="76"/>
        <v>1405.8135862428303</v>
      </c>
      <c r="E322" s="710">
        <f t="shared" si="77"/>
        <v>496.54636743910993</v>
      </c>
      <c r="F322" s="710">
        <f t="shared" si="78"/>
        <v>319.65971351166604</v>
      </c>
      <c r="G322" s="710">
        <f t="shared" si="79"/>
        <v>299.68994583088039</v>
      </c>
      <c r="H322" s="717">
        <f t="shared" si="80"/>
        <v>298.01655082125228</v>
      </c>
      <c r="I322" s="710">
        <f t="shared" si="81"/>
        <v>298.01358296288714</v>
      </c>
      <c r="J322" s="710">
        <f t="shared" si="82"/>
        <v>298.01157189526248</v>
      </c>
      <c r="K322" s="710">
        <f t="shared" si="83"/>
        <v>298.0104078169403</v>
      </c>
      <c r="L322" s="710">
        <f t="shared" si="84"/>
        <v>298.01002628360783</v>
      </c>
      <c r="N322" s="580">
        <v>248</v>
      </c>
      <c r="O322" s="710">
        <f t="shared" si="85"/>
        <v>0.939836524424701</v>
      </c>
      <c r="P322" s="710">
        <f t="shared" si="86"/>
        <v>641.70151288274076</v>
      </c>
      <c r="Q322" s="710">
        <f t="shared" si="87"/>
        <v>625.75916073522058</v>
      </c>
      <c r="R322" s="710">
        <f t="shared" si="88"/>
        <v>614.31035994741637</v>
      </c>
      <c r="S322" s="710">
        <f t="shared" si="89"/>
        <v>607.40868805402613</v>
      </c>
      <c r="T322" s="710">
        <f t="shared" si="90"/>
        <v>605.0862272105411</v>
      </c>
    </row>
    <row r="323" spans="2:20">
      <c r="B323" s="580">
        <v>249</v>
      </c>
      <c r="C323" s="710">
        <f t="shared" si="75"/>
        <v>0.94362618782963925</v>
      </c>
      <c r="D323" s="710">
        <f t="shared" si="76"/>
        <v>1406.2186071115148</v>
      </c>
      <c r="E323" s="710">
        <f t="shared" si="77"/>
        <v>497.40640864213771</v>
      </c>
      <c r="F323" s="710">
        <f t="shared" si="78"/>
        <v>319.84398244792015</v>
      </c>
      <c r="G323" s="710">
        <f t="shared" si="79"/>
        <v>299.71143142883011</v>
      </c>
      <c r="H323" s="717">
        <f t="shared" si="80"/>
        <v>298.01682444864616</v>
      </c>
      <c r="I323" s="710">
        <f t="shared" si="81"/>
        <v>298.01381763238953</v>
      </c>
      <c r="J323" s="710">
        <f t="shared" si="82"/>
        <v>298.01177963406025</v>
      </c>
      <c r="K323" s="710">
        <f t="shared" si="83"/>
        <v>298.01059974965409</v>
      </c>
      <c r="L323" s="710">
        <f t="shared" si="84"/>
        <v>298.01021299628354</v>
      </c>
      <c r="N323" s="580">
        <v>249</v>
      </c>
      <c r="O323" s="710">
        <f t="shared" si="85"/>
        <v>0.94362618782963925</v>
      </c>
      <c r="P323" s="710">
        <f t="shared" si="86"/>
        <v>642.78528337722639</v>
      </c>
      <c r="Q323" s="710">
        <f t="shared" si="87"/>
        <v>626.86128204240606</v>
      </c>
      <c r="R323" s="710">
        <f t="shared" si="88"/>
        <v>615.42562207304377</v>
      </c>
      <c r="S323" s="710">
        <f t="shared" si="89"/>
        <v>608.53181888400718</v>
      </c>
      <c r="T323" s="710">
        <f t="shared" si="90"/>
        <v>606.21191743351653</v>
      </c>
    </row>
    <row r="324" spans="2:20">
      <c r="B324" s="580">
        <v>250</v>
      </c>
      <c r="C324" s="710">
        <f t="shared" si="75"/>
        <v>0.94741585123457761</v>
      </c>
      <c r="D324" s="710">
        <f t="shared" si="76"/>
        <v>1406.6188696283298</v>
      </c>
      <c r="E324" s="710">
        <f t="shared" si="77"/>
        <v>498.2651219450604</v>
      </c>
      <c r="F324" s="710">
        <f t="shared" si="78"/>
        <v>320.0288537917699</v>
      </c>
      <c r="G324" s="710">
        <f t="shared" si="79"/>
        <v>299.73308327533317</v>
      </c>
      <c r="H324" s="717">
        <f t="shared" si="80"/>
        <v>298.01710133853271</v>
      </c>
      <c r="I324" s="710">
        <f t="shared" si="81"/>
        <v>298.01405525176784</v>
      </c>
      <c r="J324" s="710">
        <f t="shared" si="82"/>
        <v>298.01199010136395</v>
      </c>
      <c r="K324" s="710">
        <f t="shared" si="83"/>
        <v>298.01079427877897</v>
      </c>
      <c r="L324" s="710">
        <f t="shared" si="84"/>
        <v>298.01040226132574</v>
      </c>
      <c r="N324" s="580">
        <v>250</v>
      </c>
      <c r="O324" s="710">
        <f t="shared" si="85"/>
        <v>0.94741585123457761</v>
      </c>
      <c r="P324" s="710">
        <f t="shared" si="86"/>
        <v>643.86779730700368</v>
      </c>
      <c r="Q324" s="710">
        <f t="shared" si="87"/>
        <v>627.96212550825351</v>
      </c>
      <c r="R324" s="710">
        <f t="shared" si="88"/>
        <v>616.53959112136863</v>
      </c>
      <c r="S324" s="710">
        <f t="shared" si="89"/>
        <v>609.65364751341065</v>
      </c>
      <c r="T324" s="710">
        <f t="shared" si="90"/>
        <v>607.33630248845714</v>
      </c>
    </row>
    <row r="325" spans="2:20">
      <c r="B325" s="580">
        <v>251</v>
      </c>
      <c r="C325" s="710">
        <f t="shared" si="75"/>
        <v>0.95120551463951586</v>
      </c>
      <c r="D325" s="710">
        <f t="shared" si="76"/>
        <v>1407.0144503083377</v>
      </c>
      <c r="E325" s="710">
        <f t="shared" si="77"/>
        <v>499.12250558624515</v>
      </c>
      <c r="F325" s="710">
        <f t="shared" si="78"/>
        <v>320.21432476425167</v>
      </c>
      <c r="G325" s="710">
        <f t="shared" si="79"/>
        <v>299.75490169117921</v>
      </c>
      <c r="H325" s="717">
        <f t="shared" si="80"/>
        <v>298.01738151393465</v>
      </c>
      <c r="I325" s="710">
        <f t="shared" si="81"/>
        <v>298.0142958434019</v>
      </c>
      <c r="J325" s="710">
        <f t="shared" si="82"/>
        <v>298.01220331906984</v>
      </c>
      <c r="K325" s="710">
        <f t="shared" si="83"/>
        <v>298.01099142591085</v>
      </c>
      <c r="L325" s="710">
        <f t="shared" si="84"/>
        <v>298.01059410022714</v>
      </c>
      <c r="N325" s="580">
        <v>251</v>
      </c>
      <c r="O325" s="710">
        <f t="shared" si="85"/>
        <v>0.95120551463951586</v>
      </c>
      <c r="P325" s="710">
        <f t="shared" si="86"/>
        <v>644.94905612898162</v>
      </c>
      <c r="Q325" s="710">
        <f t="shared" si="87"/>
        <v>629.0616926143407</v>
      </c>
      <c r="R325" s="710">
        <f t="shared" si="88"/>
        <v>617.65226859163408</v>
      </c>
      <c r="S325" s="710">
        <f t="shared" si="89"/>
        <v>610.77417545205765</v>
      </c>
      <c r="T325" s="710">
        <f t="shared" si="90"/>
        <v>608.4593838886243</v>
      </c>
    </row>
    <row r="326" spans="2:20">
      <c r="B326" s="580">
        <v>252</v>
      </c>
      <c r="C326" s="710">
        <f t="shared" si="75"/>
        <v>0.95499517804445422</v>
      </c>
      <c r="D326" s="710">
        <f t="shared" si="76"/>
        <v>1407.4054243819394</v>
      </c>
      <c r="E326" s="710">
        <f t="shared" si="77"/>
        <v>499.97855789478535</v>
      </c>
      <c r="F326" s="710">
        <f t="shared" si="78"/>
        <v>320.40039259123677</v>
      </c>
      <c r="G326" s="710">
        <f t="shared" si="79"/>
        <v>299.77688699316798</v>
      </c>
      <c r="H326" s="717">
        <f t="shared" si="80"/>
        <v>298.01766499790557</v>
      </c>
      <c r="I326" s="710">
        <f t="shared" si="81"/>
        <v>298.01453942971062</v>
      </c>
      <c r="J326" s="710">
        <f t="shared" si="82"/>
        <v>298.01241930911908</v>
      </c>
      <c r="K326" s="710">
        <f t="shared" si="83"/>
        <v>298.01119121269392</v>
      </c>
      <c r="L326" s="710">
        <f t="shared" si="84"/>
        <v>298.01078853453015</v>
      </c>
      <c r="N326" s="580">
        <v>252</v>
      </c>
      <c r="O326" s="710">
        <f t="shared" si="85"/>
        <v>0.95499517804445422</v>
      </c>
      <c r="P326" s="710">
        <f t="shared" si="86"/>
        <v>646.02906129838004</v>
      </c>
      <c r="Q326" s="710">
        <f t="shared" si="87"/>
        <v>630.15998484052773</v>
      </c>
      <c r="R326" s="710">
        <f t="shared" si="88"/>
        <v>618.76365598134475</v>
      </c>
      <c r="S326" s="710">
        <f t="shared" si="89"/>
        <v>611.89340420801841</v>
      </c>
      <c r="T326" s="710">
        <f t="shared" si="90"/>
        <v>609.58116314552478</v>
      </c>
    </row>
    <row r="327" spans="2:20">
      <c r="B327" s="580">
        <v>253</v>
      </c>
      <c r="C327" s="710">
        <f t="shared" si="75"/>
        <v>0.95878484144939247</v>
      </c>
      <c r="D327" s="710">
        <f t="shared" si="76"/>
        <v>1407.7918658165866</v>
      </c>
      <c r="E327" s="710">
        <f t="shared" si="77"/>
        <v>500.83327728878498</v>
      </c>
      <c r="F327" s="710">
        <f t="shared" si="78"/>
        <v>320.58705450352147</v>
      </c>
      <c r="G327" s="710">
        <f t="shared" si="79"/>
        <v>299.79903949412454</v>
      </c>
      <c r="H327" s="717">
        <f t="shared" si="80"/>
        <v>298.01795181352975</v>
      </c>
      <c r="I327" s="710">
        <f t="shared" si="81"/>
        <v>298.01478603315149</v>
      </c>
      <c r="J327" s="710">
        <f t="shared" si="82"/>
        <v>298.01263809349729</v>
      </c>
      <c r="K327" s="710">
        <f t="shared" si="83"/>
        <v>298.0113936608202</v>
      </c>
      <c r="L327" s="710">
        <f t="shared" si="84"/>
        <v>298.01098558582618</v>
      </c>
      <c r="N327" s="580">
        <v>253</v>
      </c>
      <c r="O327" s="710">
        <f t="shared" si="85"/>
        <v>0.95878484144939247</v>
      </c>
      <c r="P327" s="710">
        <f t="shared" si="86"/>
        <v>647.1078142687312</v>
      </c>
      <c r="Q327" s="710">
        <f t="shared" si="87"/>
        <v>631.2570036649588</v>
      </c>
      <c r="R327" s="710">
        <f t="shared" si="88"/>
        <v>619.87375478626905</v>
      </c>
      <c r="S327" s="710">
        <f t="shared" si="89"/>
        <v>613.01133528761466</v>
      </c>
      <c r="T327" s="710">
        <f t="shared" si="90"/>
        <v>610.70164176891319</v>
      </c>
    </row>
    <row r="328" spans="2:20">
      <c r="B328" s="580">
        <v>254</v>
      </c>
      <c r="C328" s="710">
        <f t="shared" si="75"/>
        <v>0.96257450485433083</v>
      </c>
      <c r="D328" s="710">
        <f t="shared" si="76"/>
        <v>1408.1738473381279</v>
      </c>
      <c r="E328" s="710">
        <f t="shared" si="77"/>
        <v>501.68666227367186</v>
      </c>
      <c r="F328" s="710">
        <f t="shared" si="78"/>
        <v>320.77430773691572</v>
      </c>
      <c r="G328" s="710">
        <f t="shared" si="79"/>
        <v>299.82135950291462</v>
      </c>
      <c r="H328" s="717">
        <f t="shared" si="80"/>
        <v>298.01824198392137</v>
      </c>
      <c r="I328" s="710">
        <f t="shared" si="81"/>
        <v>298.0150356762199</v>
      </c>
      <c r="J328" s="710">
        <f t="shared" si="82"/>
        <v>298.01285969423373</v>
      </c>
      <c r="K328" s="710">
        <f t="shared" si="83"/>
        <v>298.01159879202919</v>
      </c>
      <c r="L328" s="710">
        <f t="shared" si="84"/>
        <v>298.011185275755</v>
      </c>
      <c r="N328" s="580">
        <v>254</v>
      </c>
      <c r="O328" s="710">
        <f t="shared" si="85"/>
        <v>0.96257450485433083</v>
      </c>
      <c r="P328" s="710">
        <f t="shared" si="86"/>
        <v>648.1853164918823</v>
      </c>
      <c r="Q328" s="710">
        <f t="shared" si="87"/>
        <v>632.35275056406431</v>
      </c>
      <c r="R328" s="710">
        <f t="shared" si="88"/>
        <v>620.98256650044118</v>
      </c>
      <c r="S328" s="710">
        <f t="shared" si="89"/>
        <v>614.12797019542188</v>
      </c>
      <c r="T328" s="710">
        <f t="shared" si="90"/>
        <v>611.82082126679313</v>
      </c>
    </row>
    <row r="329" spans="2:20">
      <c r="B329" s="580">
        <v>255</v>
      </c>
      <c r="C329" s="710">
        <f t="shared" si="75"/>
        <v>0.96636416825926907</v>
      </c>
      <c r="D329" s="710">
        <f t="shared" si="76"/>
        <v>1408.5514404517917</v>
      </c>
      <c r="E329" s="710">
        <f t="shared" si="77"/>
        <v>502.53871144054062</v>
      </c>
      <c r="F329" s="710">
        <f t="shared" si="78"/>
        <v>320.96214953232908</v>
      </c>
      <c r="G329" s="710">
        <f t="shared" si="79"/>
        <v>299.84384732445955</v>
      </c>
      <c r="H329" s="717">
        <f t="shared" si="80"/>
        <v>298.01853553222406</v>
      </c>
      <c r="I329" s="710">
        <f t="shared" si="81"/>
        <v>298.01528838144861</v>
      </c>
      <c r="J329" s="710">
        <f t="shared" si="82"/>
        <v>298.01308413340098</v>
      </c>
      <c r="K329" s="710">
        <f t="shared" si="83"/>
        <v>298.0118066281068</v>
      </c>
      <c r="L329" s="710">
        <f t="shared" si="84"/>
        <v>298.01138762600431</v>
      </c>
      <c r="N329" s="580">
        <v>255</v>
      </c>
      <c r="O329" s="710">
        <f t="shared" si="85"/>
        <v>0.96636416825926907</v>
      </c>
      <c r="P329" s="710">
        <f t="shared" si="86"/>
        <v>649.26156941799729</v>
      </c>
      <c r="Q329" s="710">
        <f t="shared" si="87"/>
        <v>633.44722701256273</v>
      </c>
      <c r="R329" s="710">
        <f t="shared" si="88"/>
        <v>622.09009261616313</v>
      </c>
      <c r="S329" s="710">
        <f t="shared" si="89"/>
        <v>615.2433104342706</v>
      </c>
      <c r="T329" s="710">
        <f t="shared" si="90"/>
        <v>612.9387031454205</v>
      </c>
    </row>
    <row r="330" spans="2:20">
      <c r="B330" s="580">
        <v>256</v>
      </c>
      <c r="C330" s="710">
        <f t="shared" si="75"/>
        <v>0.97015383166420743</v>
      </c>
      <c r="D330" s="710">
        <f t="shared" si="76"/>
        <v>1408.9247154628156</v>
      </c>
      <c r="E330" s="710">
        <f t="shared" si="77"/>
        <v>503.38942346452416</v>
      </c>
      <c r="F330" s="710">
        <f t="shared" si="78"/>
        <v>321.1505771358548</v>
      </c>
      <c r="G330" s="710">
        <f t="shared" si="79"/>
        <v>299.86650325975171</v>
      </c>
      <c r="H330" s="717">
        <f t="shared" si="80"/>
        <v>298.0188324816105</v>
      </c>
      <c r="I330" s="710">
        <f t="shared" si="81"/>
        <v>298.0155441714075</v>
      </c>
      <c r="J330" s="710">
        <f t="shared" si="82"/>
        <v>298.0133114331141</v>
      </c>
      <c r="K330" s="710">
        <f t="shared" si="83"/>
        <v>298.01201719088533</v>
      </c>
      <c r="L330" s="710">
        <f t="shared" si="84"/>
        <v>298.0115926583091</v>
      </c>
      <c r="N330" s="580">
        <v>256</v>
      </c>
      <c r="O330" s="710">
        <f t="shared" si="85"/>
        <v>0.97015383166420743</v>
      </c>
      <c r="P330" s="710">
        <f t="shared" si="86"/>
        <v>650.33657449555847</v>
      </c>
      <c r="Q330" s="710">
        <f t="shared" si="87"/>
        <v>634.54043448346295</v>
      </c>
      <c r="R330" s="710">
        <f t="shared" si="88"/>
        <v>623.19633462400657</v>
      </c>
      <c r="S330" s="710">
        <f t="shared" si="89"/>
        <v>616.35735750524952</v>
      </c>
      <c r="T330" s="710">
        <f t="shared" si="90"/>
        <v>614.05528890930407</v>
      </c>
    </row>
    <row r="331" spans="2:20">
      <c r="B331" s="580">
        <v>257</v>
      </c>
      <c r="C331" s="710">
        <f t="shared" ref="C331:C394" si="91">$C$73*B331</f>
        <v>0.97394349506914579</v>
      </c>
      <c r="D331" s="710">
        <f t="shared" ref="D331:D394" si="92">(1-2*FoAb-2*FoAb*BiCombAb)*D330+2*FoAb*E330+2*FoAb*BiCombAb*Tcomb</f>
        <v>1409.2937414967271</v>
      </c>
      <c r="E331" s="710">
        <f t="shared" ref="E331:E394" si="93">FoAb*D330+(1-2*FoAb)*E330+FoAb*F330</f>
        <v>504.23879710319318</v>
      </c>
      <c r="F331" s="710">
        <f t="shared" ref="F331:F394" si="94">FoAb*E330+(1-2*FoAb)*F330+FoAb*G330</f>
        <v>321.33958779885148</v>
      </c>
      <c r="G331" s="710">
        <f t="shared" ref="G331:G394" si="95">FoAb*F330+(1-2*FoAb)*G330+FoAb*H330</f>
        <v>299.88932760586982</v>
      </c>
      <c r="H331" s="717">
        <f t="shared" ref="H331:H394" si="96">_FoN1*G330+(1-_FoN1-_FoN2)*H330+_FoN2*I330</f>
        <v>298.01913285528173</v>
      </c>
      <c r="I331" s="710">
        <f t="shared" ref="I331:I394" si="97">FoCase*H330+(1-2*FoCase)*I330+FoCase*J330</f>
        <v>298.01580306870267</v>
      </c>
      <c r="J331" s="710">
        <f t="shared" ref="J331:J394" si="98">FoCase*I330+(1-2*FoCase)*J330+FoCase*K330</f>
        <v>298.01354161553036</v>
      </c>
      <c r="K331" s="710">
        <f t="shared" ref="K331:K394" si="99">FoCase*J330+(1-2*FoCase)*K330+FoCase*L330</f>
        <v>298.01223050224252</v>
      </c>
      <c r="L331" s="710">
        <f t="shared" ref="L331:L394" si="100">(1-2*FoCase-2*FoCase*BiAtmCase)*L330+2*FoCase*K330+2*FoCase*BiAtmCase*Tatm</f>
        <v>298.01180039445103</v>
      </c>
      <c r="N331" s="580">
        <v>257</v>
      </c>
      <c r="O331" s="710">
        <f t="shared" ref="O331:O394" si="101">$O$73*N331</f>
        <v>0.97394349506914579</v>
      </c>
      <c r="P331" s="710">
        <f t="shared" ref="P331:P394" si="102">(1-2*FoCase-2*FoCase*BiCombCase)*P330+2*FoCase*Q330+2*FoCase*BiCombCase*Tcomb</f>
        <v>651.41033317136907</v>
      </c>
      <c r="Q331" s="710">
        <f t="shared" ref="Q331:Q394" si="103">FoCase*P330+(1-2*FoCase)*Q330+FoCase*R330</f>
        <v>635.63237444806578</v>
      </c>
      <c r="R331" s="710">
        <f t="shared" ref="R331:R394" si="104">FoCase*Q330+(1-2*FoCase)*R330+FoCase*S330</f>
        <v>624.30129401281499</v>
      </c>
      <c r="S331" s="710">
        <f t="shared" ref="S331:S394" si="105">FoCase*R330+(1-2*FoCase)*S330+FoCase*T330</f>
        <v>617.47011290770661</v>
      </c>
      <c r="T331" s="710">
        <f t="shared" ref="T331:T394" si="106">(1-2*FoCase-2*FoCase*BiAtmCase)*T330+2*FoCase*S330+2*FoCase*BiAtmCase*Tatm</f>
        <v>615.17058006120863</v>
      </c>
    </row>
    <row r="332" spans="2:20">
      <c r="B332" s="580">
        <v>258</v>
      </c>
      <c r="C332" s="710">
        <f t="shared" si="91"/>
        <v>0.97773315847408404</v>
      </c>
      <c r="D332" s="710">
        <f t="shared" si="92"/>
        <v>1409.6585865192787</v>
      </c>
      <c r="E332" s="710">
        <f t="shared" si="93"/>
        <v>505.08683119498323</v>
      </c>
      <c r="F332" s="710">
        <f t="shared" si="94"/>
        <v>321.52917877802332</v>
      </c>
      <c r="G332" s="710">
        <f t="shared" si="95"/>
        <v>299.91232065599439</v>
      </c>
      <c r="H332" s="717">
        <f t="shared" si="96"/>
        <v>298.0194366764668</v>
      </c>
      <c r="I332" s="710">
        <f t="shared" si="97"/>
        <v>298.0160650959761</v>
      </c>
      <c r="J332" s="710">
        <f t="shared" si="98"/>
        <v>298.01377470284859</v>
      </c>
      <c r="K332" s="710">
        <f t="shared" si="99"/>
        <v>298.0124465841011</v>
      </c>
      <c r="L332" s="710">
        <f t="shared" si="100"/>
        <v>298.01201085625803</v>
      </c>
      <c r="N332" s="580">
        <v>258</v>
      </c>
      <c r="O332" s="710">
        <f t="shared" si="101"/>
        <v>0.97773315847408404</v>
      </c>
      <c r="P332" s="710">
        <f t="shared" si="102"/>
        <v>652.48284689055458</v>
      </c>
      <c r="Q332" s="710">
        <f t="shared" si="103"/>
        <v>636.72304837596607</v>
      </c>
      <c r="R332" s="710">
        <f t="shared" si="104"/>
        <v>625.40497226970558</v>
      </c>
      <c r="S332" s="710">
        <f t="shared" si="105"/>
        <v>618.58157813925118</v>
      </c>
      <c r="T332" s="710">
        <f t="shared" si="106"/>
        <v>616.28457810215662</v>
      </c>
    </row>
    <row r="333" spans="2:20">
      <c r="B333" s="580">
        <v>259</v>
      </c>
      <c r="C333" s="710">
        <f t="shared" si="91"/>
        <v>0.9815228218790224</v>
      </c>
      <c r="D333" s="710">
        <f t="shared" si="92"/>
        <v>1410.0193173560497</v>
      </c>
      <c r="E333" s="710">
        <f t="shared" si="93"/>
        <v>505.93352465764929</v>
      </c>
      <c r="F333" s="710">
        <f t="shared" si="94"/>
        <v>321.71934733549756</v>
      </c>
      <c r="G333" s="710">
        <f t="shared" si="95"/>
        <v>299.93548269942306</v>
      </c>
      <c r="H333" s="717">
        <f t="shared" si="96"/>
        <v>298.01974396842218</v>
      </c>
      <c r="I333" s="710">
        <f t="shared" si="97"/>
        <v>298.01633027590492</v>
      </c>
      <c r="J333" s="710">
        <f t="shared" si="98"/>
        <v>298.01401071730857</v>
      </c>
      <c r="K333" s="710">
        <f t="shared" si="99"/>
        <v>298.01266545842816</v>
      </c>
      <c r="L333" s="710">
        <f t="shared" si="100"/>
        <v>298.0122240656035</v>
      </c>
      <c r="N333" s="580">
        <v>259</v>
      </c>
      <c r="O333" s="710">
        <f t="shared" si="101"/>
        <v>0.9815228218790224</v>
      </c>
      <c r="P333" s="710">
        <f t="shared" si="102"/>
        <v>653.55411709656494</v>
      </c>
      <c r="Q333" s="710">
        <f t="shared" si="103"/>
        <v>637.81245773505509</v>
      </c>
      <c r="R333" s="710">
        <f t="shared" si="104"/>
        <v>626.50737088007145</v>
      </c>
      <c r="S333" s="710">
        <f t="shared" si="105"/>
        <v>619.6917546957568</v>
      </c>
      <c r="T333" s="710">
        <f t="shared" si="106"/>
        <v>617.39728453143005</v>
      </c>
    </row>
    <row r="334" spans="2:20">
      <c r="B334" s="580">
        <v>260</v>
      </c>
      <c r="C334" s="710">
        <f t="shared" si="91"/>
        <v>0.98531248528396065</v>
      </c>
      <c r="D334" s="710">
        <f t="shared" si="92"/>
        <v>1410.3759997117113</v>
      </c>
      <c r="E334" s="710">
        <f t="shared" si="93"/>
        <v>506.77887648674692</v>
      </c>
      <c r="F334" s="710">
        <f t="shared" si="94"/>
        <v>321.91009073890058</v>
      </c>
      <c r="G334" s="710">
        <f t="shared" si="95"/>
        <v>299.95881402158642</v>
      </c>
      <c r="H334" s="717">
        <f t="shared" si="96"/>
        <v>298.02005475443138</v>
      </c>
      <c r="I334" s="710">
        <f t="shared" si="97"/>
        <v>298.0165986312013</v>
      </c>
      <c r="J334" s="710">
        <f t="shared" si="98"/>
        <v>298.01424968119045</v>
      </c>
      <c r="K334" s="710">
        <f t="shared" si="99"/>
        <v>298.01288714723489</v>
      </c>
      <c r="L334" s="710">
        <f t="shared" si="100"/>
        <v>298.01244004440593</v>
      </c>
      <c r="N334" s="580">
        <v>260</v>
      </c>
      <c r="O334" s="710">
        <f t="shared" si="101"/>
        <v>0.98531248528396065</v>
      </c>
      <c r="P334" s="710">
        <f t="shared" si="102"/>
        <v>654.62414523117684</v>
      </c>
      <c r="Q334" s="710">
        <f t="shared" si="103"/>
        <v>638.90060399152185</v>
      </c>
      <c r="R334" s="710">
        <f t="shared" si="104"/>
        <v>627.60849132758347</v>
      </c>
      <c r="S334" s="710">
        <f t="shared" si="105"/>
        <v>620.80064407136206</v>
      </c>
      <c r="T334" s="710">
        <f t="shared" si="106"/>
        <v>618.50870084657242</v>
      </c>
    </row>
    <row r="335" spans="2:20">
      <c r="B335" s="580">
        <v>261</v>
      </c>
      <c r="C335" s="710">
        <f t="shared" si="91"/>
        <v>0.98910214868889901</v>
      </c>
      <c r="D335" s="710">
        <f t="shared" si="92"/>
        <v>1410.7286981889704</v>
      </c>
      <c r="E335" s="710">
        <f t="shared" si="93"/>
        <v>507.62288575413976</v>
      </c>
      <c r="F335" s="710">
        <f t="shared" si="94"/>
        <v>322.10140626143169</v>
      </c>
      <c r="G335" s="710">
        <f t="shared" si="95"/>
        <v>299.98231490406323</v>
      </c>
      <c r="H335" s="717">
        <f t="shared" si="96"/>
        <v>298.02036905780432</v>
      </c>
      <c r="I335" s="710">
        <f t="shared" si="97"/>
        <v>298.01687018461149</v>
      </c>
      <c r="J335" s="710">
        <f t="shared" si="98"/>
        <v>298.01449161681444</v>
      </c>
      <c r="K335" s="710">
        <f t="shared" si="99"/>
        <v>298.01311167257558</v>
      </c>
      <c r="L335" s="710">
        <f t="shared" si="100"/>
        <v>298.0126588146282</v>
      </c>
      <c r="N335" s="580">
        <v>261</v>
      </c>
      <c r="O335" s="710">
        <f t="shared" si="101"/>
        <v>0.98910214868889901</v>
      </c>
      <c r="P335" s="710">
        <f t="shared" si="102"/>
        <v>655.69293273449489</v>
      </c>
      <c r="Q335" s="710">
        <f t="shared" si="103"/>
        <v>639.98748860985552</v>
      </c>
      <c r="R335" s="710">
        <f t="shared" si="104"/>
        <v>628.70833509419219</v>
      </c>
      <c r="S335" s="710">
        <f t="shared" si="105"/>
        <v>621.90824775847341</v>
      </c>
      <c r="T335" s="710">
        <f t="shared" si="106"/>
        <v>619.61882854339126</v>
      </c>
    </row>
    <row r="336" spans="2:20">
      <c r="B336" s="580">
        <v>262</v>
      </c>
      <c r="C336" s="710">
        <f t="shared" si="91"/>
        <v>0.99289181209383726</v>
      </c>
      <c r="D336" s="710">
        <f t="shared" si="92"/>
        <v>1411.07747630719</v>
      </c>
      <c r="E336" s="710">
        <f t="shared" si="93"/>
        <v>508.46555160653259</v>
      </c>
      <c r="F336" s="710">
        <f t="shared" si="94"/>
        <v>322.29329118193505</v>
      </c>
      <c r="G336" s="710">
        <f t="shared" si="95"/>
        <v>300.00598562459618</v>
      </c>
      <c r="H336" s="717">
        <f t="shared" si="96"/>
        <v>298.02068690187684</v>
      </c>
      <c r="I336" s="710">
        <f t="shared" si="97"/>
        <v>298.01714495891542</v>
      </c>
      <c r="J336" s="710">
        <f t="shared" si="98"/>
        <v>298.01473654654001</v>
      </c>
      <c r="K336" s="710">
        <f t="shared" si="99"/>
        <v>298.0133390565473</v>
      </c>
      <c r="L336" s="710">
        <f t="shared" si="100"/>
        <v>298.01288039827716</v>
      </c>
      <c r="N336" s="580">
        <v>262</v>
      </c>
      <c r="O336" s="710">
        <f t="shared" si="101"/>
        <v>0.99289181209383726</v>
      </c>
      <c r="P336" s="710">
        <f t="shared" si="102"/>
        <v>656.76048104495419</v>
      </c>
      <c r="Q336" s="710">
        <f t="shared" si="103"/>
        <v>641.07311305284748</v>
      </c>
      <c r="R336" s="710">
        <f t="shared" si="104"/>
        <v>629.80690366013005</v>
      </c>
      <c r="S336" s="710">
        <f t="shared" si="105"/>
        <v>623.0145672477671</v>
      </c>
      <c r="T336" s="710">
        <f t="shared" si="106"/>
        <v>620.72766911595954</v>
      </c>
    </row>
    <row r="337" spans="2:20">
      <c r="B337" s="580">
        <v>263</v>
      </c>
      <c r="C337" s="710">
        <f t="shared" si="91"/>
        <v>0.99668147549877562</v>
      </c>
      <c r="D337" s="710">
        <f t="shared" si="92"/>
        <v>1411.4223965206952</v>
      </c>
      <c r="E337" s="710">
        <f t="shared" si="93"/>
        <v>509.30687326403029</v>
      </c>
      <c r="F337" s="710">
        <f t="shared" si="94"/>
        <v>322.48574278497011</v>
      </c>
      <c r="G337" s="710">
        <f t="shared" si="95"/>
        <v>300.02982645710773</v>
      </c>
      <c r="H337" s="717">
        <f t="shared" si="96"/>
        <v>298.02100831001036</v>
      </c>
      <c r="I337" s="710">
        <f t="shared" si="97"/>
        <v>298.01742297692641</v>
      </c>
      <c r="J337" s="710">
        <f t="shared" si="98"/>
        <v>298.01498449276534</v>
      </c>
      <c r="K337" s="710">
        <f t="shared" si="99"/>
        <v>298.01356932128948</v>
      </c>
      <c r="L337" s="710">
        <f t="shared" si="100"/>
        <v>298.01310481740285</v>
      </c>
      <c r="N337" s="580">
        <v>263</v>
      </c>
      <c r="O337" s="710">
        <f t="shared" si="101"/>
        <v>0.99668147549877562</v>
      </c>
      <c r="P337" s="710">
        <f t="shared" si="102"/>
        <v>657.82679159932195</v>
      </c>
      <c r="Q337" s="710">
        <f t="shared" si="103"/>
        <v>642.15747878159289</v>
      </c>
      <c r="R337" s="710">
        <f t="shared" si="104"/>
        <v>630.90419850391299</v>
      </c>
      <c r="S337" s="710">
        <f t="shared" si="105"/>
        <v>624.11960402819091</v>
      </c>
      <c r="T337" s="710">
        <f t="shared" si="106"/>
        <v>621.83522405661813</v>
      </c>
    </row>
    <row r="338" spans="2:20">
      <c r="B338" s="580">
        <v>264</v>
      </c>
      <c r="C338" s="710">
        <f t="shared" si="91"/>
        <v>1.000471138903714</v>
      </c>
      <c r="D338" s="710">
        <f t="shared" si="92"/>
        <v>1411.7635202367701</v>
      </c>
      <c r="E338" s="710">
        <f t="shared" si="93"/>
        <v>510.14685001872124</v>
      </c>
      <c r="F338" s="710">
        <f t="shared" si="94"/>
        <v>322.67875836087956</v>
      </c>
      <c r="G338" s="710">
        <f t="shared" si="95"/>
        <v>300.05383767171548</v>
      </c>
      <c r="H338" s="717">
        <f t="shared" si="96"/>
        <v>298.02133330559116</v>
      </c>
      <c r="I338" s="710">
        <f t="shared" si="97"/>
        <v>298.01770426149017</v>
      </c>
      <c r="J338" s="710">
        <f t="shared" si="98"/>
        <v>298.01523547792692</v>
      </c>
      <c r="K338" s="710">
        <f t="shared" si="99"/>
        <v>298.01380248898295</v>
      </c>
      <c r="L338" s="710">
        <f t="shared" si="100"/>
        <v>298.0133320940983</v>
      </c>
      <c r="N338" s="580">
        <v>264</v>
      </c>
      <c r="O338" s="710">
        <f t="shared" si="101"/>
        <v>1.000471138903714</v>
      </c>
      <c r="P338" s="710">
        <f t="shared" si="102"/>
        <v>658.89186583269986</v>
      </c>
      <c r="Q338" s="710">
        <f t="shared" si="103"/>
        <v>643.24058725549276</v>
      </c>
      <c r="R338" s="710">
        <f t="shared" si="104"/>
        <v>632.00022110234306</v>
      </c>
      <c r="S338" s="710">
        <f t="shared" si="105"/>
        <v>625.22335958696613</v>
      </c>
      <c r="T338" s="710">
        <f t="shared" si="106"/>
        <v>622.94149485597745</v>
      </c>
    </row>
    <row r="339" spans="2:20">
      <c r="B339" s="580">
        <v>265</v>
      </c>
      <c r="C339" s="710">
        <f t="shared" si="91"/>
        <v>1.0042608023086523</v>
      </c>
      <c r="D339" s="710">
        <f t="shared" si="92"/>
        <v>1412.1009078333493</v>
      </c>
      <c r="E339" s="710">
        <f t="shared" si="93"/>
        <v>510.98548123328555</v>
      </c>
      <c r="F339" s="710">
        <f t="shared" si="94"/>
        <v>322.87233520585602</v>
      </c>
      <c r="G339" s="710">
        <f t="shared" si="95"/>
        <v>300.07801953474825</v>
      </c>
      <c r="H339" s="717">
        <f t="shared" si="96"/>
        <v>298.02166191203008</v>
      </c>
      <c r="I339" s="710">
        <f t="shared" si="97"/>
        <v>298.0179888354848</v>
      </c>
      <c r="J339" s="710">
        <f t="shared" si="98"/>
        <v>298.01548952449906</v>
      </c>
      <c r="K339" s="710">
        <f t="shared" si="99"/>
        <v>298.01403858184977</v>
      </c>
      <c r="L339" s="710">
        <f t="shared" si="100"/>
        <v>298.01356225049852</v>
      </c>
      <c r="N339" s="580">
        <v>265</v>
      </c>
      <c r="O339" s="710">
        <f t="shared" si="101"/>
        <v>1.0042608023086523</v>
      </c>
      <c r="P339" s="710">
        <f t="shared" si="102"/>
        <v>659.95570517852536</v>
      </c>
      <c r="Q339" s="710">
        <f t="shared" si="103"/>
        <v>644.3224399322562</v>
      </c>
      <c r="R339" s="710">
        <f t="shared" si="104"/>
        <v>633.09497293050993</v>
      </c>
      <c r="S339" s="710">
        <f t="shared" si="105"/>
        <v>626.3258354095899</v>
      </c>
      <c r="T339" s="710">
        <f t="shared" si="106"/>
        <v>624.0464830029199</v>
      </c>
    </row>
    <row r="340" spans="2:20">
      <c r="B340" s="580">
        <v>266</v>
      </c>
      <c r="C340" s="710">
        <f t="shared" si="91"/>
        <v>1.0080504657135905</v>
      </c>
      <c r="D340" s="710">
        <f t="shared" si="92"/>
        <v>1412.434618676411</v>
      </c>
      <c r="E340" s="710">
        <f t="shared" si="93"/>
        <v>511.82276633962755</v>
      </c>
      <c r="F340" s="710">
        <f t="shared" si="94"/>
        <v>323.06647062200653</v>
      </c>
      <c r="G340" s="710">
        <f t="shared" si="95"/>
        <v>300.10237230876174</v>
      </c>
      <c r="H340" s="717">
        <f t="shared" si="96"/>
        <v>298.02199415276198</v>
      </c>
      <c r="I340" s="710">
        <f t="shared" si="97"/>
        <v>298.01827672181992</v>
      </c>
      <c r="J340" s="710">
        <f t="shared" si="98"/>
        <v>298.01574665499317</v>
      </c>
      <c r="K340" s="710">
        <f t="shared" si="99"/>
        <v>298.01427762215258</v>
      </c>
      <c r="L340" s="710">
        <f t="shared" si="100"/>
        <v>298.01379530878029</v>
      </c>
      <c r="N340" s="580">
        <v>266</v>
      </c>
      <c r="O340" s="710">
        <f t="shared" si="101"/>
        <v>1.0080504657135905</v>
      </c>
      <c r="P340" s="710">
        <f t="shared" si="102"/>
        <v>661.01831106857401</v>
      </c>
      <c r="Q340" s="710">
        <f t="shared" si="103"/>
        <v>645.40303826790228</v>
      </c>
      <c r="R340" s="710">
        <f t="shared" si="104"/>
        <v>634.18845546179273</v>
      </c>
      <c r="S340" s="710">
        <f t="shared" si="105"/>
        <v>627.42703297983689</v>
      </c>
      <c r="T340" s="710">
        <f t="shared" si="106"/>
        <v>625.1501899846013</v>
      </c>
    </row>
    <row r="341" spans="2:20">
      <c r="B341" s="580">
        <v>267</v>
      </c>
      <c r="C341" s="710">
        <f t="shared" si="91"/>
        <v>1.0118401291185288</v>
      </c>
      <c r="D341" s="710">
        <f t="shared" si="92"/>
        <v>1412.7647111370745</v>
      </c>
      <c r="E341" s="710">
        <f t="shared" si="93"/>
        <v>512.65870483753156</v>
      </c>
      <c r="F341" s="710">
        <f t="shared" si="94"/>
        <v>323.26116191741568</v>
      </c>
      <c r="G341" s="710">
        <f t="shared" si="95"/>
        <v>300.12689625255422</v>
      </c>
      <c r="H341" s="717">
        <f t="shared" si="96"/>
        <v>298.02233005124526</v>
      </c>
      <c r="I341" s="710">
        <f t="shared" si="97"/>
        <v>298.01856794343644</v>
      </c>
      <c r="J341" s="710">
        <f t="shared" si="98"/>
        <v>298.0160068919572</v>
      </c>
      <c r="K341" s="710">
        <f t="shared" si="99"/>
        <v>298.01451963219387</v>
      </c>
      <c r="L341" s="710">
        <f t="shared" si="100"/>
        <v>298.01403129116153</v>
      </c>
      <c r="N341" s="580">
        <v>267</v>
      </c>
      <c r="O341" s="710">
        <f t="shared" si="101"/>
        <v>1.0118401291185288</v>
      </c>
      <c r="P341" s="710">
        <f t="shared" si="102"/>
        <v>662.07968493296119</v>
      </c>
      <c r="Q341" s="710">
        <f t="shared" si="103"/>
        <v>646.48238371676166</v>
      </c>
      <c r="R341" s="710">
        <f t="shared" si="104"/>
        <v>635.28067016786281</v>
      </c>
      <c r="S341" s="710">
        <f t="shared" si="105"/>
        <v>628.52695377976158</v>
      </c>
      <c r="T341" s="710">
        <f t="shared" si="106"/>
        <v>626.2526172864533</v>
      </c>
    </row>
    <row r="342" spans="2:20">
      <c r="B342" s="580">
        <v>268</v>
      </c>
      <c r="C342" s="710">
        <f t="shared" si="91"/>
        <v>1.0156297925234672</v>
      </c>
      <c r="D342" s="710">
        <f t="shared" si="92"/>
        <v>1413.0912426084096</v>
      </c>
      <c r="E342" s="710">
        <f t="shared" si="93"/>
        <v>513.49329629334125</v>
      </c>
      <c r="F342" s="710">
        <f t="shared" si="94"/>
        <v>323.45640640620695</v>
      </c>
      <c r="G342" s="710">
        <f t="shared" si="95"/>
        <v>300.15159162118266</v>
      </c>
      <c r="H342" s="717">
        <f t="shared" si="96"/>
        <v>298.02266963096127</v>
      </c>
      <c r="I342" s="710">
        <f t="shared" si="97"/>
        <v>298.01886252330564</v>
      </c>
      <c r="J342" s="710">
        <f t="shared" si="98"/>
        <v>298.01627025797546</v>
      </c>
      <c r="K342" s="710">
        <f t="shared" si="99"/>
        <v>298.01476463431567</v>
      </c>
      <c r="L342" s="710">
        <f t="shared" si="100"/>
        <v>298.01427021990065</v>
      </c>
      <c r="N342" s="580">
        <v>268</v>
      </c>
      <c r="O342" s="710">
        <f t="shared" si="101"/>
        <v>1.0156297925234672</v>
      </c>
      <c r="P342" s="710">
        <f t="shared" si="102"/>
        <v>663.13982820014451</v>
      </c>
      <c r="Q342" s="710">
        <f t="shared" si="103"/>
        <v>647.56047773147884</v>
      </c>
      <c r="R342" s="710">
        <f t="shared" si="104"/>
        <v>636.37161851868473</v>
      </c>
      <c r="S342" s="710">
        <f t="shared" si="105"/>
        <v>629.62559928969995</v>
      </c>
      <c r="T342" s="710">
        <f t="shared" si="106"/>
        <v>627.35376639218532</v>
      </c>
    </row>
    <row r="343" spans="2:20">
      <c r="B343" s="580">
        <v>269</v>
      </c>
      <c r="C343" s="710">
        <f t="shared" si="91"/>
        <v>1.0194194559284055</v>
      </c>
      <c r="D343" s="710">
        <f t="shared" si="92"/>
        <v>1413.4142695219614</v>
      </c>
      <c r="E343" s="710">
        <f t="shared" si="93"/>
        <v>514.3265403386622</v>
      </c>
      <c r="F343" s="710">
        <f t="shared" si="94"/>
        <v>323.65220140860214</v>
      </c>
      <c r="G343" s="710">
        <f t="shared" si="95"/>
        <v>300.1764586659786</v>
      </c>
      <c r="H343" s="717">
        <f t="shared" si="96"/>
        <v>298.02301291541403</v>
      </c>
      <c r="I343" s="710">
        <f t="shared" si="97"/>
        <v>298.01916048442911</v>
      </c>
      <c r="J343" s="710">
        <f t="shared" si="98"/>
        <v>298.01653677566765</v>
      </c>
      <c r="K343" s="710">
        <f t="shared" si="99"/>
        <v>298.01501265089883</v>
      </c>
      <c r="L343" s="710">
        <f t="shared" si="100"/>
        <v>298.01451211729614</v>
      </c>
      <c r="N343" s="580">
        <v>269</v>
      </c>
      <c r="O343" s="710">
        <f t="shared" si="101"/>
        <v>1.0194194559284055</v>
      </c>
      <c r="P343" s="710">
        <f t="shared" si="102"/>
        <v>664.19874229692516</v>
      </c>
      <c r="Q343" s="710">
        <f t="shared" si="103"/>
        <v>648.63732176301426</v>
      </c>
      <c r="R343" s="710">
        <f t="shared" si="104"/>
        <v>637.46130198251888</v>
      </c>
      <c r="S343" s="710">
        <f t="shared" si="105"/>
        <v>630.72297098827187</v>
      </c>
      <c r="T343" s="710">
        <f t="shared" si="106"/>
        <v>628.45363878378669</v>
      </c>
    </row>
    <row r="344" spans="2:20">
      <c r="B344" s="580">
        <v>270</v>
      </c>
      <c r="C344" s="710">
        <f t="shared" si="91"/>
        <v>1.0232091193333437</v>
      </c>
      <c r="D344" s="710">
        <f t="shared" si="92"/>
        <v>1413.7338473639948</v>
      </c>
      <c r="E344" s="710">
        <f t="shared" si="93"/>
        <v>515.15843666908609</v>
      </c>
      <c r="F344" s="710">
        <f t="shared" si="94"/>
        <v>323.84854425097927</v>
      </c>
      <c r="G344" s="710">
        <f t="shared" si="95"/>
        <v>300.20149763456379</v>
      </c>
      <c r="H344" s="717">
        <f t="shared" si="96"/>
        <v>298.02335992812965</v>
      </c>
      <c r="I344" s="710">
        <f t="shared" si="97"/>
        <v>298.01946184983802</v>
      </c>
      <c r="J344" s="710">
        <f t="shared" si="98"/>
        <v>298.01680646768858</v>
      </c>
      <c r="K344" s="710">
        <f t="shared" si="99"/>
        <v>298.01526370436272</v>
      </c>
      <c r="L344" s="710">
        <f t="shared" si="100"/>
        <v>298.01475700568585</v>
      </c>
      <c r="N344" s="580">
        <v>270</v>
      </c>
      <c r="O344" s="710">
        <f t="shared" si="101"/>
        <v>1.0232091193333437</v>
      </c>
      <c r="P344" s="710">
        <f t="shared" si="102"/>
        <v>665.25642864844997</v>
      </c>
      <c r="Q344" s="710">
        <f t="shared" si="103"/>
        <v>649.7129172606459</v>
      </c>
      <c r="R344" s="710">
        <f t="shared" si="104"/>
        <v>638.54972202592342</v>
      </c>
      <c r="S344" s="710">
        <f t="shared" si="105"/>
        <v>631.81907035238248</v>
      </c>
      <c r="T344" s="710">
        <f t="shared" si="106"/>
        <v>629.55223594152824</v>
      </c>
    </row>
    <row r="345" spans="2:20">
      <c r="B345" s="580">
        <v>271</v>
      </c>
      <c r="C345" s="710">
        <f t="shared" si="91"/>
        <v>1.026998782738282</v>
      </c>
      <c r="D345" s="710">
        <f t="shared" si="92"/>
        <v>1414.0500306914646</v>
      </c>
      <c r="E345" s="710">
        <f t="shared" si="93"/>
        <v>515.98898504293822</v>
      </c>
      <c r="F345" s="710">
        <f t="shared" si="94"/>
        <v>324.04543226592915</v>
      </c>
      <c r="G345" s="710">
        <f t="shared" si="95"/>
        <v>300.22670877086665</v>
      </c>
      <c r="H345" s="717">
        <f t="shared" si="96"/>
        <v>298.02371069265587</v>
      </c>
      <c r="I345" s="710">
        <f t="shared" si="97"/>
        <v>298.01976664259257</v>
      </c>
      <c r="J345" s="710">
        <f t="shared" si="98"/>
        <v>298.01707935672755</v>
      </c>
      <c r="K345" s="710">
        <f t="shared" si="99"/>
        <v>298.01551781716432</v>
      </c>
      <c r="L345" s="710">
        <f t="shared" si="100"/>
        <v>298.01500490744667</v>
      </c>
      <c r="N345" s="580">
        <v>271</v>
      </c>
      <c r="O345" s="710">
        <f t="shared" si="101"/>
        <v>1.026998782738282</v>
      </c>
      <c r="P345" s="710">
        <f t="shared" si="102"/>
        <v>666.31288867821331</v>
      </c>
      <c r="Q345" s="710">
        <f t="shared" si="103"/>
        <v>650.78726567197123</v>
      </c>
      <c r="R345" s="710">
        <f t="shared" si="104"/>
        <v>639.63688011375598</v>
      </c>
      <c r="S345" s="710">
        <f t="shared" si="105"/>
        <v>632.91389885722469</v>
      </c>
      <c r="T345" s="710">
        <f t="shared" si="106"/>
        <v>630.6495593439646</v>
      </c>
    </row>
    <row r="346" spans="2:20">
      <c r="B346" s="580">
        <v>272</v>
      </c>
      <c r="C346" s="710">
        <f t="shared" si="91"/>
        <v>1.0307884461432204</v>
      </c>
      <c r="D346" s="710">
        <f t="shared" si="92"/>
        <v>1414.3628731477161</v>
      </c>
      <c r="E346" s="710">
        <f t="shared" si="93"/>
        <v>516.81818528004544</v>
      </c>
      <c r="F346" s="710">
        <f t="shared" si="94"/>
        <v>324.24286279230972</v>
      </c>
      <c r="G346" s="710">
        <f t="shared" si="95"/>
        <v>300.2520923151377</v>
      </c>
      <c r="H346" s="717">
        <f t="shared" si="96"/>
        <v>298.02406523256144</v>
      </c>
      <c r="I346" s="710">
        <f t="shared" si="97"/>
        <v>298.02007488578153</v>
      </c>
      <c r="J346" s="710">
        <f t="shared" si="98"/>
        <v>298.01735546550799</v>
      </c>
      <c r="K346" s="710">
        <f t="shared" si="99"/>
        <v>298.01577501179804</v>
      </c>
      <c r="L346" s="710">
        <f t="shared" si="100"/>
        <v>298.01525584499376</v>
      </c>
      <c r="N346" s="580">
        <v>272</v>
      </c>
      <c r="O346" s="710">
        <f t="shared" si="101"/>
        <v>1.0307884461432204</v>
      </c>
      <c r="P346" s="710">
        <f t="shared" si="102"/>
        <v>667.36812380805929</v>
      </c>
      <c r="Q346" s="710">
        <f t="shared" si="103"/>
        <v>651.86036844290982</v>
      </c>
      <c r="R346" s="710">
        <f t="shared" si="104"/>
        <v>640.72277770917572</v>
      </c>
      <c r="S346" s="710">
        <f t="shared" si="105"/>
        <v>634.0074579762811</v>
      </c>
      <c r="T346" s="710">
        <f t="shared" si="106"/>
        <v>631.74561046793599</v>
      </c>
    </row>
    <row r="347" spans="2:20">
      <c r="B347" s="580">
        <v>273</v>
      </c>
      <c r="C347" s="710">
        <f t="shared" si="91"/>
        <v>1.0345781095481588</v>
      </c>
      <c r="D347" s="710">
        <f t="shared" si="92"/>
        <v>1414.6724274779183</v>
      </c>
      <c r="E347" s="710">
        <f t="shared" si="93"/>
        <v>517.64603726052712</v>
      </c>
      <c r="F347" s="710">
        <f t="shared" si="94"/>
        <v>324.44083317529982</v>
      </c>
      <c r="G347" s="710">
        <f t="shared" si="95"/>
        <v>300.27764850396613</v>
      </c>
      <c r="H347" s="717">
        <f t="shared" si="96"/>
        <v>298.02442357143599</v>
      </c>
      <c r="I347" s="710">
        <f t="shared" si="97"/>
        <v>298.02038660252185</v>
      </c>
      <c r="J347" s="710">
        <f t="shared" si="98"/>
        <v>298.0176348167866</v>
      </c>
      <c r="K347" s="710">
        <f t="shared" si="99"/>
        <v>298.01603531079502</v>
      </c>
      <c r="L347" s="710">
        <f t="shared" si="100"/>
        <v>298.01550984078023</v>
      </c>
      <c r="N347" s="580">
        <v>273</v>
      </c>
      <c r="O347" s="710">
        <f t="shared" si="101"/>
        <v>1.0345781095481588</v>
      </c>
      <c r="P347" s="710">
        <f t="shared" si="102"/>
        <v>668.42213545818356</v>
      </c>
      <c r="Q347" s="710">
        <f t="shared" si="103"/>
        <v>652.93222701770435</v>
      </c>
      <c r="R347" s="710">
        <f t="shared" si="104"/>
        <v>641.80741627364557</v>
      </c>
      <c r="S347" s="710">
        <f t="shared" si="105"/>
        <v>635.09974918132593</v>
      </c>
      <c r="T347" s="710">
        <f t="shared" si="106"/>
        <v>632.84039078857052</v>
      </c>
    </row>
    <row r="348" spans="2:20">
      <c r="B348" s="580">
        <v>274</v>
      </c>
      <c r="C348" s="710">
        <f t="shared" si="91"/>
        <v>1.0383677729530971</v>
      </c>
      <c r="D348" s="710">
        <f t="shared" si="92"/>
        <v>1414.9787455442372</v>
      </c>
      <c r="E348" s="710">
        <f t="shared" si="93"/>
        <v>518.47254092360538</v>
      </c>
      <c r="F348" s="710">
        <f t="shared" si="94"/>
        <v>324.63934076645023</v>
      </c>
      <c r="G348" s="710">
        <f t="shared" si="95"/>
        <v>300.30337757029542</v>
      </c>
      <c r="H348" s="717">
        <f t="shared" si="96"/>
        <v>298.02478573288926</v>
      </c>
      <c r="I348" s="710">
        <f t="shared" si="97"/>
        <v>298.02070181595809</v>
      </c>
      <c r="J348" s="710">
        <f t="shared" si="98"/>
        <v>298.0179174333532</v>
      </c>
      <c r="K348" s="710">
        <f t="shared" si="99"/>
        <v>298.01629873672249</v>
      </c>
      <c r="L348" s="710">
        <f t="shared" si="100"/>
        <v>298.01576691729639</v>
      </c>
      <c r="N348" s="580">
        <v>274</v>
      </c>
      <c r="O348" s="710">
        <f t="shared" si="101"/>
        <v>1.0383677729530971</v>
      </c>
      <c r="P348" s="710">
        <f t="shared" si="102"/>
        <v>669.47492504713489</v>
      </c>
      <c r="Q348" s="710">
        <f t="shared" si="103"/>
        <v>654.00284283892324</v>
      </c>
      <c r="R348" s="710">
        <f t="shared" si="104"/>
        <v>642.89079726693376</v>
      </c>
      <c r="S348" s="710">
        <f t="shared" si="105"/>
        <v>636.19077394242674</v>
      </c>
      <c r="T348" s="710">
        <f t="shared" si="106"/>
        <v>633.93390177928586</v>
      </c>
    </row>
    <row r="349" spans="2:20">
      <c r="B349" s="580">
        <v>275</v>
      </c>
      <c r="C349" s="710">
        <f t="shared" si="91"/>
        <v>1.0421574363580353</v>
      </c>
      <c r="D349" s="710">
        <f t="shared" si="92"/>
        <v>1415.2818783407533</v>
      </c>
      <c r="E349" s="710">
        <f t="shared" si="93"/>
        <v>519.29769626643724</v>
      </c>
      <c r="F349" s="710">
        <f t="shared" si="94"/>
        <v>324.83838292373423</v>
      </c>
      <c r="G349" s="710">
        <f t="shared" si="95"/>
        <v>300.32927974343983</v>
      </c>
      <c r="H349" s="717">
        <f t="shared" si="96"/>
        <v>298.02515174055071</v>
      </c>
      <c r="I349" s="710">
        <f t="shared" si="97"/>
        <v>298.02102054926183</v>
      </c>
      <c r="J349" s="710">
        <f t="shared" si="98"/>
        <v>298.01820333803005</v>
      </c>
      <c r="K349" s="710">
        <f t="shared" si="99"/>
        <v>298.0165653121835</v>
      </c>
      <c r="L349" s="710">
        <f t="shared" si="100"/>
        <v>298.0160270970693</v>
      </c>
      <c r="N349" s="580">
        <v>275</v>
      </c>
      <c r="O349" s="710">
        <f t="shared" si="101"/>
        <v>1.0421574363580353</v>
      </c>
      <c r="P349" s="710">
        <f t="shared" si="102"/>
        <v>670.52649399181757</v>
      </c>
      <c r="Q349" s="710">
        <f t="shared" si="103"/>
        <v>655.07221734746201</v>
      </c>
      <c r="R349" s="710">
        <f t="shared" si="104"/>
        <v>643.97292214711638</v>
      </c>
      <c r="S349" s="710">
        <f t="shared" si="105"/>
        <v>637.28053372794682</v>
      </c>
      <c r="T349" s="710">
        <f t="shared" si="106"/>
        <v>635.02614491179145</v>
      </c>
    </row>
    <row r="350" spans="2:20">
      <c r="B350" s="580">
        <v>276</v>
      </c>
      <c r="C350" s="710">
        <f t="shared" si="91"/>
        <v>1.0459470997629736</v>
      </c>
      <c r="D350" s="710">
        <f t="shared" si="92"/>
        <v>1415.5818760081243</v>
      </c>
      <c r="E350" s="710">
        <f t="shared" si="93"/>
        <v>520.12150334296689</v>
      </c>
      <c r="F350" s="710">
        <f t="shared" si="94"/>
        <v>325.03795701159606</v>
      </c>
      <c r="G350" s="710">
        <f t="shared" si="95"/>
        <v>300.35535524909989</v>
      </c>
      <c r="H350" s="717">
        <f t="shared" si="96"/>
        <v>298.02552161806921</v>
      </c>
      <c r="I350" s="710">
        <f t="shared" si="97"/>
        <v>298.02134282563128</v>
      </c>
      <c r="J350" s="710">
        <f t="shared" si="98"/>
        <v>298.01849255367131</v>
      </c>
      <c r="K350" s="710">
        <f t="shared" si="99"/>
        <v>298.01683505981623</v>
      </c>
      <c r="L350" s="710">
        <f t="shared" si="100"/>
        <v>298.01629040266232</v>
      </c>
      <c r="N350" s="580">
        <v>276</v>
      </c>
      <c r="O350" s="710">
        <f t="shared" si="101"/>
        <v>1.0459470997629736</v>
      </c>
      <c r="P350" s="710">
        <f t="shared" si="102"/>
        <v>671.57684370749303</v>
      </c>
      <c r="Q350" s="710">
        <f t="shared" si="103"/>
        <v>656.14035198254589</v>
      </c>
      <c r="R350" s="710">
        <f t="shared" si="104"/>
        <v>645.05379237057844</v>
      </c>
      <c r="S350" s="710">
        <f t="shared" si="105"/>
        <v>638.36903000454697</v>
      </c>
      <c r="T350" s="710">
        <f t="shared" si="106"/>
        <v>636.11712165609003</v>
      </c>
    </row>
    <row r="351" spans="2:20">
      <c r="B351" s="580">
        <v>277</v>
      </c>
      <c r="C351" s="710">
        <f t="shared" si="91"/>
        <v>1.049736763167912</v>
      </c>
      <c r="D351" s="710">
        <f t="shared" si="92"/>
        <v>1415.8787878480014</v>
      </c>
      <c r="E351" s="710">
        <f t="shared" si="93"/>
        <v>520.9439622627973</v>
      </c>
      <c r="F351" s="710">
        <f t="shared" si="94"/>
        <v>325.23806040099834</v>
      </c>
      <c r="G351" s="710">
        <f t="shared" si="95"/>
        <v>300.3816043093791</v>
      </c>
      <c r="H351" s="717">
        <f t="shared" si="96"/>
        <v>298.02589538911241</v>
      </c>
      <c r="I351" s="710">
        <f t="shared" si="97"/>
        <v>298.02166866829077</v>
      </c>
      <c r="J351" s="710">
        <f t="shared" si="98"/>
        <v>298.01878510316254</v>
      </c>
      <c r="K351" s="710">
        <f t="shared" si="99"/>
        <v>298.01710800229347</v>
      </c>
      <c r="L351" s="710">
        <f t="shared" si="100"/>
        <v>298.01655685667453</v>
      </c>
      <c r="N351" s="580">
        <v>277</v>
      </c>
      <c r="O351" s="710">
        <f t="shared" si="101"/>
        <v>1.049736763167912</v>
      </c>
      <c r="P351" s="710">
        <f t="shared" si="102"/>
        <v>672.62597560778147</v>
      </c>
      <c r="Q351" s="710">
        <f t="shared" si="103"/>
        <v>657.2072481817313</v>
      </c>
      <c r="R351" s="710">
        <f t="shared" si="104"/>
        <v>646.13340939201669</v>
      </c>
      <c r="S351" s="710">
        <f t="shared" si="105"/>
        <v>639.4562642371875</v>
      </c>
      <c r="T351" s="710">
        <f t="shared" si="106"/>
        <v>637.20683348048044</v>
      </c>
    </row>
    <row r="352" spans="2:20">
      <c r="B352" s="580">
        <v>278</v>
      </c>
      <c r="C352" s="710">
        <f t="shared" si="91"/>
        <v>1.0535264265728503</v>
      </c>
      <c r="D352" s="710">
        <f t="shared" si="92"/>
        <v>1416.1726623372012</v>
      </c>
      <c r="E352" s="710">
        <f t="shared" si="93"/>
        <v>521.76507319008203</v>
      </c>
      <c r="F352" s="710">
        <f t="shared" si="94"/>
        <v>325.43869046946776</v>
      </c>
      <c r="G352" s="710">
        <f t="shared" si="95"/>
        <v>300.40802714279977</v>
      </c>
      <c r="H352" s="717">
        <f t="shared" si="96"/>
        <v>298.02627307736623</v>
      </c>
      <c r="I352" s="710">
        <f t="shared" si="97"/>
        <v>298.02199810049035</v>
      </c>
      <c r="J352" s="710">
        <f t="shared" si="98"/>
        <v>298.01908100942018</v>
      </c>
      <c r="K352" s="710">
        <f t="shared" si="99"/>
        <v>298.01738416232206</v>
      </c>
      <c r="L352" s="710">
        <f t="shared" si="100"/>
        <v>298.01682648174022</v>
      </c>
      <c r="N352" s="580">
        <v>278</v>
      </c>
      <c r="O352" s="710">
        <f t="shared" si="101"/>
        <v>1.0535264265728503</v>
      </c>
      <c r="P352" s="710">
        <f t="shared" si="102"/>
        <v>673.67389110466468</v>
      </c>
      <c r="Q352" s="710">
        <f t="shared" si="103"/>
        <v>658.27290738090778</v>
      </c>
      <c r="R352" s="710">
        <f t="shared" si="104"/>
        <v>647.21177466444135</v>
      </c>
      <c r="S352" s="710">
        <f t="shared" si="105"/>
        <v>640.54223788913009</v>
      </c>
      <c r="T352" s="710">
        <f t="shared" si="106"/>
        <v>638.29528185155903</v>
      </c>
    </row>
    <row r="353" spans="2:20">
      <c r="B353" s="580">
        <v>279</v>
      </c>
      <c r="C353" s="710">
        <f t="shared" si="91"/>
        <v>1.0573160899777885</v>
      </c>
      <c r="D353" s="710">
        <f t="shared" si="92"/>
        <v>1416.4635471416386</v>
      </c>
      <c r="E353" s="710">
        <f t="shared" si="93"/>
        <v>522.58483634243646</v>
      </c>
      <c r="F353" s="710">
        <f t="shared" si="94"/>
        <v>325.63984460113971</v>
      </c>
      <c r="G353" s="710">
        <f t="shared" si="95"/>
        <v>300.4346239643192</v>
      </c>
      <c r="H353" s="717">
        <f t="shared" si="96"/>
        <v>298.0266547065346</v>
      </c>
      <c r="I353" s="710">
        <f t="shared" si="97"/>
        <v>298.02233114550518</v>
      </c>
      <c r="J353" s="710">
        <f t="shared" si="98"/>
        <v>298.0193802953911</v>
      </c>
      <c r="K353" s="710">
        <f t="shared" si="99"/>
        <v>298.0176635626425</v>
      </c>
      <c r="L353" s="710">
        <f t="shared" si="100"/>
        <v>298.01709930052817</v>
      </c>
      <c r="N353" s="580">
        <v>279</v>
      </c>
      <c r="O353" s="710">
        <f t="shared" si="101"/>
        <v>1.0573160899777885</v>
      </c>
      <c r="P353" s="710">
        <f t="shared" si="102"/>
        <v>674.72059160848664</v>
      </c>
      <c r="Q353" s="710">
        <f t="shared" si="103"/>
        <v>659.33733101430039</v>
      </c>
      <c r="R353" s="710">
        <f t="shared" si="104"/>
        <v>648.28888963917757</v>
      </c>
      <c r="S353" s="710">
        <f t="shared" si="105"/>
        <v>641.6269524219399</v>
      </c>
      <c r="T353" s="710">
        <f t="shared" si="106"/>
        <v>639.38246823422139</v>
      </c>
    </row>
    <row r="354" spans="2:20">
      <c r="B354" s="580">
        <v>280</v>
      </c>
      <c r="C354" s="710">
        <f t="shared" si="91"/>
        <v>1.0611057533827268</v>
      </c>
      <c r="D354" s="710">
        <f t="shared" si="92"/>
        <v>1416.7514891300223</v>
      </c>
      <c r="E354" s="710">
        <f t="shared" si="93"/>
        <v>523.4032519898675</v>
      </c>
      <c r="F354" s="710">
        <f t="shared" si="94"/>
        <v>325.84152018680101</v>
      </c>
      <c r="G354" s="710">
        <f t="shared" si="95"/>
        <v>300.46139498534575</v>
      </c>
      <c r="H354" s="717">
        <f t="shared" si="96"/>
        <v>298.02704030033897</v>
      </c>
      <c r="I354" s="710">
        <f t="shared" si="97"/>
        <v>298.02266782663492</v>
      </c>
      <c r="J354" s="710">
        <f t="shared" si="98"/>
        <v>298.01968298405205</v>
      </c>
      <c r="K354" s="710">
        <f t="shared" si="99"/>
        <v>298.01794622602836</v>
      </c>
      <c r="L354" s="710">
        <f t="shared" si="100"/>
        <v>298.01737533574135</v>
      </c>
      <c r="N354" s="580">
        <v>280</v>
      </c>
      <c r="O354" s="710">
        <f t="shared" si="101"/>
        <v>1.0611057533827268</v>
      </c>
      <c r="P354" s="710">
        <f t="shared" si="102"/>
        <v>675.76607852795667</v>
      </c>
      <c r="Q354" s="710">
        <f t="shared" si="103"/>
        <v>660.40052051447083</v>
      </c>
      <c r="R354" s="710">
        <f t="shared" si="104"/>
        <v>649.36475576586827</v>
      </c>
      <c r="S354" s="710">
        <f t="shared" si="105"/>
        <v>642.71040929548769</v>
      </c>
      <c r="T354" s="710">
        <f t="shared" si="106"/>
        <v>640.46839409166489</v>
      </c>
    </row>
    <row r="355" spans="2:20">
      <c r="B355" s="580">
        <v>281</v>
      </c>
      <c r="C355" s="710">
        <f t="shared" si="91"/>
        <v>1.0648954167876652</v>
      </c>
      <c r="D355" s="710">
        <f t="shared" si="92"/>
        <v>1417.0365343873198</v>
      </c>
      <c r="E355" s="710">
        <f t="shared" si="93"/>
        <v>524.22032045372248</v>
      </c>
      <c r="F355" s="710">
        <f t="shared" si="94"/>
        <v>326.04371462393209</v>
      </c>
      <c r="G355" s="710">
        <f t="shared" si="95"/>
        <v>300.48834041375522</v>
      </c>
      <c r="H355" s="717">
        <f t="shared" si="96"/>
        <v>298.02742988251777</v>
      </c>
      <c r="I355" s="710">
        <f t="shared" si="97"/>
        <v>298.02300816720356</v>
      </c>
      <c r="J355" s="710">
        <f t="shared" si="98"/>
        <v>298.01998909840921</v>
      </c>
      <c r="K355" s="710">
        <f t="shared" si="99"/>
        <v>298.01823217528568</v>
      </c>
      <c r="L355" s="710">
        <f t="shared" si="100"/>
        <v>298.01765461011638</v>
      </c>
      <c r="N355" s="580">
        <v>281</v>
      </c>
      <c r="O355" s="710">
        <f t="shared" si="101"/>
        <v>1.0648954167876652</v>
      </c>
      <c r="P355" s="710">
        <f t="shared" si="102"/>
        <v>676.81035327015059</v>
      </c>
      <c r="Q355" s="710">
        <f t="shared" si="103"/>
        <v>661.46247731232029</v>
      </c>
      <c r="R355" s="710">
        <f t="shared" si="104"/>
        <v>650.43937449247505</v>
      </c>
      <c r="S355" s="710">
        <f t="shared" si="105"/>
        <v>643.79260996795119</v>
      </c>
      <c r="T355" s="710">
        <f t="shared" si="106"/>
        <v>641.55306088539044</v>
      </c>
    </row>
    <row r="356" spans="2:20">
      <c r="B356" s="580">
        <v>282</v>
      </c>
      <c r="C356" s="710">
        <f t="shared" si="91"/>
        <v>1.0686850801926036</v>
      </c>
      <c r="D356" s="710">
        <f t="shared" si="92"/>
        <v>1417.3187282279951</v>
      </c>
      <c r="E356" s="710">
        <f t="shared" si="93"/>
        <v>525.03604210565527</v>
      </c>
      <c r="F356" s="710">
        <f t="shared" si="94"/>
        <v>326.24642531674704</v>
      </c>
      <c r="G356" s="710">
        <f t="shared" si="95"/>
        <v>300.51546045390683</v>
      </c>
      <c r="H356" s="717">
        <f t="shared" si="96"/>
        <v>298.02782347682597</v>
      </c>
      <c r="I356" s="710">
        <f t="shared" si="97"/>
        <v>298.02335219055885</v>
      </c>
      <c r="J356" s="710">
        <f t="shared" si="98"/>
        <v>298.02029866149758</v>
      </c>
      <c r="K356" s="710">
        <f t="shared" si="99"/>
        <v>298.01852143325249</v>
      </c>
      <c r="L356" s="710">
        <f t="shared" si="100"/>
        <v>298.01793714642298</v>
      </c>
      <c r="N356" s="580">
        <v>282</v>
      </c>
      <c r="O356" s="710">
        <f t="shared" si="101"/>
        <v>1.0686850801926036</v>
      </c>
      <c r="P356" s="710">
        <f t="shared" si="102"/>
        <v>677.85341724051284</v>
      </c>
      <c r="Q356" s="710">
        <f t="shared" si="103"/>
        <v>662.52320283709059</v>
      </c>
      <c r="R356" s="710">
        <f t="shared" si="104"/>
        <v>651.51274726528129</v>
      </c>
      <c r="S356" s="710">
        <f t="shared" si="105"/>
        <v>644.87355589581784</v>
      </c>
      <c r="T356" s="710">
        <f t="shared" si="106"/>
        <v>642.63647007520433</v>
      </c>
    </row>
    <row r="357" spans="2:20">
      <c r="B357" s="580">
        <v>283</v>
      </c>
      <c r="C357" s="710">
        <f t="shared" si="91"/>
        <v>1.0724747435975419</v>
      </c>
      <c r="D357" s="710">
        <f t="shared" si="92"/>
        <v>1417.5981152090205</v>
      </c>
      <c r="E357" s="710">
        <f t="shared" si="93"/>
        <v>525.85041736661219</v>
      </c>
      <c r="F357" s="710">
        <f t="shared" si="94"/>
        <v>326.44964967623287</v>
      </c>
      <c r="G357" s="710">
        <f t="shared" si="95"/>
        <v>300.5427553066595</v>
      </c>
      <c r="H357" s="717">
        <f t="shared" si="96"/>
        <v>298.02822110703471</v>
      </c>
      <c r="I357" s="710">
        <f t="shared" si="97"/>
        <v>298.02369992007164</v>
      </c>
      <c r="J357" s="710">
        <f t="shared" si="98"/>
        <v>298.02061169638051</v>
      </c>
      <c r="K357" s="710">
        <f t="shared" si="99"/>
        <v>298.01881402279849</v>
      </c>
      <c r="L357" s="710">
        <f t="shared" si="100"/>
        <v>298.01822296746337</v>
      </c>
      <c r="N357" s="580">
        <v>283</v>
      </c>
      <c r="O357" s="710">
        <f t="shared" si="101"/>
        <v>1.0724747435975419</v>
      </c>
      <c r="P357" s="710">
        <f t="shared" si="102"/>
        <v>678.89527184285828</v>
      </c>
      <c r="Q357" s="710">
        <f t="shared" si="103"/>
        <v>663.58269851636646</v>
      </c>
      <c r="R357" s="710">
        <f t="shared" si="104"/>
        <v>652.58487552889312</v>
      </c>
      <c r="S357" s="710">
        <f t="shared" si="105"/>
        <v>645.95324853388615</v>
      </c>
      <c r="T357" s="710">
        <f t="shared" si="106"/>
        <v>643.7186231192203</v>
      </c>
    </row>
    <row r="358" spans="2:20">
      <c r="B358" s="580">
        <v>284</v>
      </c>
      <c r="C358" s="710">
        <f t="shared" si="91"/>
        <v>1.0762644070024801</v>
      </c>
      <c r="D358" s="710">
        <f t="shared" si="92"/>
        <v>1417.8747391426705</v>
      </c>
      <c r="E358" s="710">
        <f t="shared" si="93"/>
        <v>526.6634467058343</v>
      </c>
      <c r="F358" s="710">
        <f t="shared" si="94"/>
        <v>326.65338512018741</v>
      </c>
      <c r="G358" s="710">
        <f t="shared" si="95"/>
        <v>300.5702251693881</v>
      </c>
      <c r="H358" s="717">
        <f t="shared" si="96"/>
        <v>298.02862279693079</v>
      </c>
      <c r="I358" s="710">
        <f t="shared" si="97"/>
        <v>298.02405137913553</v>
      </c>
      <c r="J358" s="710">
        <f t="shared" si="98"/>
        <v>298.02092822614935</v>
      </c>
      <c r="K358" s="710">
        <f t="shared" si="99"/>
        <v>298.01910996682432</v>
      </c>
      <c r="L358" s="710">
        <f t="shared" si="100"/>
        <v>298.01851209607179</v>
      </c>
      <c r="N358" s="580">
        <v>284</v>
      </c>
      <c r="O358" s="710">
        <f t="shared" si="101"/>
        <v>1.0762644070024801</v>
      </c>
      <c r="P358" s="710">
        <f t="shared" si="102"/>
        <v>679.93591847937421</v>
      </c>
      <c r="Q358" s="710">
        <f t="shared" si="103"/>
        <v>664.64096577607756</v>
      </c>
      <c r="R358" s="710">
        <f t="shared" si="104"/>
        <v>653.65576072624162</v>
      </c>
      <c r="S358" s="710">
        <f t="shared" si="105"/>
        <v>647.03168933526797</v>
      </c>
      <c r="T358" s="710">
        <f t="shared" si="106"/>
        <v>644.79952147386166</v>
      </c>
    </row>
    <row r="359" spans="2:20">
      <c r="B359" s="580">
        <v>285</v>
      </c>
      <c r="C359" s="710">
        <f t="shared" si="91"/>
        <v>1.0800540704074184</v>
      </c>
      <c r="D359" s="710">
        <f t="shared" si="92"/>
        <v>1418.1486431090975</v>
      </c>
      <c r="E359" s="710">
        <f t="shared" si="93"/>
        <v>527.47513063987742</v>
      </c>
      <c r="F359" s="710">
        <f t="shared" si="94"/>
        <v>326.85762907325602</v>
      </c>
      <c r="G359" s="710">
        <f t="shared" si="95"/>
        <v>300.59787023599938</v>
      </c>
      <c r="H359" s="717">
        <f t="shared" si="96"/>
        <v>298.0290285703162</v>
      </c>
      <c r="I359" s="710">
        <f t="shared" si="97"/>
        <v>298.02440659116644</v>
      </c>
      <c r="J359" s="710">
        <f t="shared" si="98"/>
        <v>298.02124827392277</v>
      </c>
      <c r="K359" s="710">
        <f t="shared" si="99"/>
        <v>298.01940928826099</v>
      </c>
      <c r="L359" s="710">
        <f t="shared" si="100"/>
        <v>298.01880455511406</v>
      </c>
      <c r="N359" s="580">
        <v>285</v>
      </c>
      <c r="O359" s="710">
        <f t="shared" si="101"/>
        <v>1.0800540704074184</v>
      </c>
      <c r="P359" s="710">
        <f t="shared" si="102"/>
        <v>680.97535855062199</v>
      </c>
      <c r="Q359" s="710">
        <f t="shared" si="103"/>
        <v>665.69800604050045</v>
      </c>
      <c r="R359" s="710">
        <f t="shared" si="104"/>
        <v>654.7254042985852</v>
      </c>
      <c r="S359" s="710">
        <f t="shared" si="105"/>
        <v>648.1088797513903</v>
      </c>
      <c r="T359" s="710">
        <f t="shared" si="106"/>
        <v>645.87916659386292</v>
      </c>
    </row>
    <row r="360" spans="2:20">
      <c r="B360" s="580">
        <v>286</v>
      </c>
      <c r="C360" s="710">
        <f t="shared" si="91"/>
        <v>1.0838437338123568</v>
      </c>
      <c r="D360" s="710">
        <f t="shared" si="92"/>
        <v>1418.4198694686957</v>
      </c>
      <c r="E360" s="710">
        <f t="shared" si="93"/>
        <v>528.2854697316493</v>
      </c>
      <c r="F360" s="710">
        <f t="shared" si="94"/>
        <v>327.06237896696672</v>
      </c>
      <c r="G360" s="710">
        <f t="shared" si="95"/>
        <v>300.62569069694854</v>
      </c>
      <c r="H360" s="717">
        <f t="shared" si="96"/>
        <v>298.02943845100782</v>
      </c>
      <c r="I360" s="710">
        <f t="shared" si="97"/>
        <v>298.0247655796021</v>
      </c>
      <c r="J360" s="710">
        <f t="shared" si="98"/>
        <v>298.02157186284632</v>
      </c>
      <c r="K360" s="710">
        <f t="shared" si="99"/>
        <v>298.01971201006967</v>
      </c>
      <c r="L360" s="710">
        <f t="shared" si="100"/>
        <v>298.01910036748706</v>
      </c>
      <c r="N360" s="580">
        <v>286</v>
      </c>
      <c r="O360" s="710">
        <f t="shared" si="101"/>
        <v>1.0838437338123568</v>
      </c>
      <c r="P360" s="710">
        <f t="shared" si="102"/>
        <v>682.01359345553954</v>
      </c>
      <c r="Q360" s="710">
        <f t="shared" si="103"/>
        <v>666.75382073225978</v>
      </c>
      <c r="R360" s="710">
        <f t="shared" si="104"/>
        <v>655.79380768551107</v>
      </c>
      <c r="S360" s="710">
        <f t="shared" si="105"/>
        <v>649.18482123199738</v>
      </c>
      <c r="T360" s="710">
        <f t="shared" si="106"/>
        <v>646.95755993227192</v>
      </c>
    </row>
    <row r="361" spans="2:20">
      <c r="B361" s="580">
        <v>287</v>
      </c>
      <c r="C361" s="710">
        <f t="shared" si="91"/>
        <v>1.0876333972172951</v>
      </c>
      <c r="D361" s="710">
        <f t="shared" si="92"/>
        <v>1418.6884598742552</v>
      </c>
      <c r="E361" s="710">
        <f t="shared" si="93"/>
        <v>529.09446458946354</v>
      </c>
      <c r="F361" s="710">
        <f t="shared" si="94"/>
        <v>327.26763223976462</v>
      </c>
      <c r="G361" s="710">
        <f t="shared" si="95"/>
        <v>300.65368673925519</v>
      </c>
      <c r="H361" s="717">
        <f t="shared" si="96"/>
        <v>298.02985246283686</v>
      </c>
      <c r="I361" s="710">
        <f t="shared" si="97"/>
        <v>298.02512836790157</v>
      </c>
      <c r="J361" s="710">
        <f t="shared" si="98"/>
        <v>298.02189901609205</v>
      </c>
      <c r="K361" s="710">
        <f t="shared" si="99"/>
        <v>298.02001815524096</v>
      </c>
      <c r="L361" s="710">
        <f t="shared" si="100"/>
        <v>298.019399556118</v>
      </c>
      <c r="N361" s="580">
        <v>287</v>
      </c>
      <c r="O361" s="710">
        <f t="shared" si="101"/>
        <v>1.0876333972172951</v>
      </c>
      <c r="P361" s="710">
        <f t="shared" si="102"/>
        <v>683.05062459144222</v>
      </c>
      <c r="Q361" s="710">
        <f t="shared" si="103"/>
        <v>667.80841127233134</v>
      </c>
      <c r="R361" s="710">
        <f t="shared" si="104"/>
        <v>656.86097232493739</v>
      </c>
      <c r="S361" s="710">
        <f t="shared" si="105"/>
        <v>650.25951522515243</v>
      </c>
      <c r="T361" s="710">
        <f t="shared" si="106"/>
        <v>648.03470294045178</v>
      </c>
    </row>
    <row r="362" spans="2:20">
      <c r="B362" s="580">
        <v>288</v>
      </c>
      <c r="C362" s="710">
        <f t="shared" si="91"/>
        <v>1.0914230606222333</v>
      </c>
      <c r="D362" s="710">
        <f t="shared" si="92"/>
        <v>1418.9544552829111</v>
      </c>
      <c r="E362" s="710">
        <f t="shared" si="93"/>
        <v>529.90211586611031</v>
      </c>
      <c r="F362" s="710">
        <f t="shared" si="94"/>
        <v>327.47338633704487</v>
      </c>
      <c r="G362" s="710">
        <f t="shared" si="95"/>
        <v>300.68185854651961</v>
      </c>
      <c r="H362" s="717">
        <f t="shared" si="96"/>
        <v>298.0302706296485</v>
      </c>
      <c r="I362" s="710">
        <f t="shared" si="97"/>
        <v>298.02549497954476</v>
      </c>
      <c r="J362" s="710">
        <f t="shared" si="98"/>
        <v>298.02222975685783</v>
      </c>
      <c r="K362" s="710">
        <f t="shared" si="99"/>
        <v>298.02032774679435</v>
      </c>
      <c r="L362" s="710">
        <f t="shared" si="100"/>
        <v>298.01970214396437</v>
      </c>
      <c r="N362" s="580">
        <v>288</v>
      </c>
      <c r="O362" s="710">
        <f t="shared" si="101"/>
        <v>1.0914230606222333</v>
      </c>
      <c r="P362" s="710">
        <f t="shared" si="102"/>
        <v>684.08645335402559</v>
      </c>
      <c r="Q362" s="710">
        <f t="shared" si="103"/>
        <v>668.86177908004288</v>
      </c>
      <c r="R362" s="710">
        <f t="shared" si="104"/>
        <v>657.92689965311513</v>
      </c>
      <c r="S362" s="710">
        <f t="shared" si="105"/>
        <v>651.33296317724</v>
      </c>
      <c r="T362" s="710">
        <f t="shared" si="106"/>
        <v>649.11059706808294</v>
      </c>
    </row>
    <row r="363" spans="2:20">
      <c r="B363" s="580">
        <v>289</v>
      </c>
      <c r="C363" s="710">
        <f t="shared" si="91"/>
        <v>1.0952127240271716</v>
      </c>
      <c r="D363" s="710">
        <f t="shared" si="92"/>
        <v>1419.2178959678906</v>
      </c>
      <c r="E363" s="710">
        <f t="shared" si="93"/>
        <v>530.70842425794319</v>
      </c>
      <c r="F363" s="710">
        <f t="shared" si="94"/>
        <v>327.67963871118474</v>
      </c>
      <c r="G363" s="710">
        <f t="shared" si="95"/>
        <v>300.71020629893911</v>
      </c>
      <c r="H363" s="717">
        <f t="shared" si="96"/>
        <v>298.03069297530141</v>
      </c>
      <c r="I363" s="710">
        <f t="shared" si="97"/>
        <v>298.02586543803193</v>
      </c>
      <c r="J363" s="710">
        <f t="shared" si="98"/>
        <v>298.02256410836696</v>
      </c>
      <c r="K363" s="710">
        <f t="shared" si="99"/>
        <v>298.02064080777797</v>
      </c>
      <c r="L363" s="710">
        <f t="shared" si="100"/>
        <v>298.020008154013</v>
      </c>
      <c r="N363" s="580">
        <v>289</v>
      </c>
      <c r="O363" s="710">
        <f t="shared" si="101"/>
        <v>1.0952127240271716</v>
      </c>
      <c r="P363" s="710">
        <f t="shared" si="102"/>
        <v>685.12108113736724</v>
      </c>
      <c r="Q363" s="710">
        <f t="shared" si="103"/>
        <v>669.91392557307699</v>
      </c>
      <c r="R363" s="710">
        <f t="shared" si="104"/>
        <v>658.99159110462983</v>
      </c>
      <c r="S363" s="710">
        <f t="shared" si="105"/>
        <v>652.40516653296731</v>
      </c>
      <c r="T363" s="710">
        <f t="shared" si="106"/>
        <v>650.18524376316509</v>
      </c>
    </row>
    <row r="364" spans="2:20">
      <c r="B364" s="580">
        <v>290</v>
      </c>
      <c r="C364" s="710">
        <f t="shared" si="91"/>
        <v>1.09900238743211</v>
      </c>
      <c r="D364" s="710">
        <f t="shared" si="92"/>
        <v>1419.4788215300603</v>
      </c>
      <c r="E364" s="710">
        <f t="shared" si="93"/>
        <v>531.51339050398178</v>
      </c>
      <c r="F364" s="710">
        <f t="shared" si="94"/>
        <v>327.88638682157409</v>
      </c>
      <c r="G364" s="710">
        <f t="shared" si="95"/>
        <v>300.73873017332397</v>
      </c>
      <c r="H364" s="717">
        <f t="shared" si="96"/>
        <v>298.03111952366731</v>
      </c>
      <c r="I364" s="710">
        <f t="shared" si="97"/>
        <v>298.02623976688352</v>
      </c>
      <c r="J364" s="710">
        <f t="shared" si="98"/>
        <v>298.02290209386774</v>
      </c>
      <c r="K364" s="710">
        <f t="shared" si="99"/>
        <v>298.02095736126779</v>
      </c>
      <c r="L364" s="710">
        <f t="shared" si="100"/>
        <v>298.02031760927974</v>
      </c>
      <c r="N364" s="580">
        <v>290</v>
      </c>
      <c r="O364" s="710">
        <f t="shared" si="101"/>
        <v>1.09900238743211</v>
      </c>
      <c r="P364" s="710">
        <f t="shared" si="102"/>
        <v>686.15450933392788</v>
      </c>
      <c r="Q364" s="710">
        <f t="shared" si="103"/>
        <v>670.96485216747226</v>
      </c>
      <c r="R364" s="710">
        <f t="shared" si="104"/>
        <v>660.05504811240394</v>
      </c>
      <c r="S364" s="710">
        <f t="shared" si="105"/>
        <v>653.47612673536685</v>
      </c>
      <c r="T364" s="710">
        <f t="shared" si="106"/>
        <v>651.25864447201877</v>
      </c>
    </row>
    <row r="365" spans="2:20">
      <c r="B365" s="580">
        <v>291</v>
      </c>
      <c r="C365" s="710">
        <f t="shared" si="91"/>
        <v>1.1027920508370483</v>
      </c>
      <c r="D365" s="710">
        <f t="shared" si="92"/>
        <v>1419.7372709092781</v>
      </c>
      <c r="E365" s="710">
        <f t="shared" si="93"/>
        <v>532.31701538503</v>
      </c>
      <c r="F365" s="710">
        <f t="shared" si="94"/>
        <v>328.09362813464531</v>
      </c>
      <c r="G365" s="710">
        <f t="shared" si="95"/>
        <v>300.76743034311374</v>
      </c>
      <c r="H365" s="717">
        <f t="shared" si="96"/>
        <v>298.03155029863063</v>
      </c>
      <c r="I365" s="710">
        <f t="shared" si="97"/>
        <v>298.02661798963925</v>
      </c>
      <c r="J365" s="710">
        <f t="shared" si="98"/>
        <v>298.02324373663288</v>
      </c>
      <c r="K365" s="710">
        <f t="shared" si="99"/>
        <v>298.02127743036738</v>
      </c>
      <c r="L365" s="710">
        <f t="shared" si="100"/>
        <v>298.02063053280898</v>
      </c>
      <c r="N365" s="580">
        <v>291</v>
      </c>
      <c r="O365" s="710">
        <f t="shared" si="101"/>
        <v>1.1027920508370483</v>
      </c>
      <c r="P365" s="710">
        <f t="shared" si="102"/>
        <v>687.1867393345542</v>
      </c>
      <c r="Q365" s="710">
        <f t="shared" si="103"/>
        <v>672.01456027762561</v>
      </c>
      <c r="R365" s="710">
        <f t="shared" si="104"/>
        <v>661.11727210769857</v>
      </c>
      <c r="S365" s="710">
        <f t="shared" si="105"/>
        <v>654.54584522579773</v>
      </c>
      <c r="T365" s="710">
        <f t="shared" si="106"/>
        <v>652.33080063928799</v>
      </c>
    </row>
    <row r="366" spans="2:20">
      <c r="B366" s="580">
        <v>292</v>
      </c>
      <c r="C366" s="710">
        <f t="shared" si="91"/>
        <v>1.1065817142419867</v>
      </c>
      <c r="D366" s="710">
        <f t="shared" si="92"/>
        <v>1419.9932823955555</v>
      </c>
      <c r="E366" s="710">
        <f t="shared" si="93"/>
        <v>533.11929972281052</v>
      </c>
      <c r="F366" s="710">
        <f t="shared" si="94"/>
        <v>328.30136012390159</v>
      </c>
      <c r="G366" s="710">
        <f t="shared" si="95"/>
        <v>300.7963069783936</v>
      </c>
      <c r="H366" s="717">
        <f t="shared" si="96"/>
        <v>298.03198532408794</v>
      </c>
      <c r="I366" s="710">
        <f t="shared" si="97"/>
        <v>298.02700012985781</v>
      </c>
      <c r="J366" s="710">
        <f t="shared" si="98"/>
        <v>298.02358905995919</v>
      </c>
      <c r="K366" s="710">
        <f t="shared" si="99"/>
        <v>298.02160103820722</v>
      </c>
      <c r="L366" s="710">
        <f t="shared" si="100"/>
        <v>298.02094694767305</v>
      </c>
      <c r="N366" s="580">
        <v>292</v>
      </c>
      <c r="O366" s="710">
        <f t="shared" si="101"/>
        <v>1.1065817142419867</v>
      </c>
      <c r="P366" s="710">
        <f t="shared" si="102"/>
        <v>688.21777252848005</v>
      </c>
      <c r="Q366" s="710">
        <f t="shared" si="103"/>
        <v>673.06305131629381</v>
      </c>
      <c r="R366" s="710">
        <f t="shared" si="104"/>
        <v>662.17826452011514</v>
      </c>
      <c r="S366" s="710">
        <f t="shared" si="105"/>
        <v>655.61432344394802</v>
      </c>
      <c r="T366" s="710">
        <f t="shared" si="106"/>
        <v>653.40171370794133</v>
      </c>
    </row>
    <row r="367" spans="2:20">
      <c r="B367" s="580">
        <v>293</v>
      </c>
      <c r="C367" s="710">
        <f t="shared" si="91"/>
        <v>1.1103713776469248</v>
      </c>
      <c r="D367" s="710">
        <f t="shared" si="92"/>
        <v>1420.2468936400278</v>
      </c>
      <c r="E367" s="710">
        <f t="shared" si="93"/>
        <v>533.92024437911323</v>
      </c>
      <c r="F367" s="710">
        <f t="shared" si="94"/>
        <v>328.50958026994476</v>
      </c>
      <c r="G367" s="710">
        <f t="shared" si="95"/>
        <v>300.82536024591036</v>
      </c>
      <c r="H367" s="717">
        <f t="shared" si="96"/>
        <v>298.03242462394769</v>
      </c>
      <c r="I367" s="710">
        <f t="shared" si="97"/>
        <v>298.02738621111672</v>
      </c>
      <c r="J367" s="710">
        <f t="shared" si="98"/>
        <v>298.02393808716681</v>
      </c>
      <c r="K367" s="710">
        <f t="shared" si="99"/>
        <v>298.02192820794437</v>
      </c>
      <c r="L367" s="710">
        <f t="shared" si="100"/>
        <v>298.02126687697177</v>
      </c>
      <c r="N367" s="580">
        <v>293</v>
      </c>
      <c r="O367" s="710">
        <f t="shared" si="101"/>
        <v>1.1103713776469248</v>
      </c>
      <c r="P367" s="710">
        <f t="shared" si="102"/>
        <v>689.24761030332854</v>
      </c>
      <c r="Q367" s="710">
        <f t="shared" si="103"/>
        <v>674.11032669459598</v>
      </c>
      <c r="R367" s="710">
        <f t="shared" si="104"/>
        <v>663.23802677759761</v>
      </c>
      <c r="S367" s="710">
        <f t="shared" si="105"/>
        <v>656.68156282783661</v>
      </c>
      <c r="T367" s="710">
        <f t="shared" si="106"/>
        <v>654.47138511927471</v>
      </c>
    </row>
    <row r="368" spans="2:20">
      <c r="B368" s="580">
        <v>294</v>
      </c>
      <c r="C368" s="710">
        <f t="shared" si="91"/>
        <v>1.1141610410518632</v>
      </c>
      <c r="D368" s="710">
        <f t="shared" si="92"/>
        <v>1420.4981416657406</v>
      </c>
      <c r="E368" s="710">
        <f t="shared" si="93"/>
        <v>534.71985025495962</v>
      </c>
      <c r="F368" s="710">
        <f t="shared" si="94"/>
        <v>328.71828606050138</v>
      </c>
      <c r="G368" s="710">
        <f t="shared" si="95"/>
        <v>300.85459030908885</v>
      </c>
      <c r="H368" s="717">
        <f t="shared" si="96"/>
        <v>298.03286822212971</v>
      </c>
      <c r="I368" s="710">
        <f t="shared" si="97"/>
        <v>298.0277762570114</v>
      </c>
      <c r="J368" s="710">
        <f t="shared" si="98"/>
        <v>298.02429084159911</v>
      </c>
      <c r="K368" s="710">
        <f t="shared" si="99"/>
        <v>298.02225896276184</v>
      </c>
      <c r="L368" s="710">
        <f t="shared" si="100"/>
        <v>298.02159034383209</v>
      </c>
      <c r="N368" s="580">
        <v>294</v>
      </c>
      <c r="O368" s="710">
        <f t="shared" si="101"/>
        <v>1.1141610410518632</v>
      </c>
      <c r="P368" s="710">
        <f t="shared" si="102"/>
        <v>690.27625404511411</v>
      </c>
      <c r="Q368" s="710">
        <f t="shared" si="103"/>
        <v>675.15638782201472</v>
      </c>
      <c r="R368" s="710">
        <f t="shared" si="104"/>
        <v>664.29656030643446</v>
      </c>
      <c r="S368" s="710">
        <f t="shared" si="105"/>
        <v>657.74756481381496</v>
      </c>
      <c r="T368" s="710">
        <f t="shared" si="106"/>
        <v>655.53981631291288</v>
      </c>
    </row>
    <row r="369" spans="2:20">
      <c r="B369" s="580">
        <v>295</v>
      </c>
      <c r="C369" s="710">
        <f t="shared" si="91"/>
        <v>1.1179507044568016</v>
      </c>
      <c r="D369" s="710">
        <f t="shared" si="92"/>
        <v>1420.7470628782535</v>
      </c>
      <c r="E369" s="710">
        <f t="shared" si="93"/>
        <v>535.51811828978123</v>
      </c>
      <c r="F369" s="710">
        <f t="shared" si="94"/>
        <v>328.9274749904485</v>
      </c>
      <c r="G369" s="710">
        <f t="shared" si="95"/>
        <v>300.88399732804783</v>
      </c>
      <c r="H369" s="717">
        <f t="shared" si="96"/>
        <v>298.03331614256473</v>
      </c>
      <c r="I369" s="710">
        <f t="shared" si="97"/>
        <v>298.02817029115505</v>
      </c>
      <c r="J369" s="710">
        <f t="shared" si="98"/>
        <v>298.02464734662192</v>
      </c>
      <c r="K369" s="710">
        <f t="shared" si="99"/>
        <v>298.02259332586823</v>
      </c>
      <c r="L369" s="710">
        <f t="shared" si="100"/>
        <v>298.02191737140737</v>
      </c>
      <c r="N369" s="580">
        <v>295</v>
      </c>
      <c r="O369" s="710">
        <f t="shared" si="101"/>
        <v>1.1179507044568016</v>
      </c>
      <c r="P369" s="710">
        <f t="shared" si="102"/>
        <v>691.30370513824403</v>
      </c>
      <c r="Q369" s="710">
        <f t="shared" si="103"/>
        <v>676.20123610639894</v>
      </c>
      <c r="R369" s="710">
        <f t="shared" si="104"/>
        <v>665.35386653126034</v>
      </c>
      <c r="S369" s="710">
        <f t="shared" si="105"/>
        <v>658.81233083656923</v>
      </c>
      <c r="T369" s="710">
        <f t="shared" si="106"/>
        <v>656.60700872681116</v>
      </c>
    </row>
    <row r="370" spans="2:20">
      <c r="B370" s="580">
        <v>296</v>
      </c>
      <c r="C370" s="710">
        <f t="shared" si="91"/>
        <v>1.1217403678617399</v>
      </c>
      <c r="D370" s="710">
        <f t="shared" si="92"/>
        <v>1420.9936930760639</v>
      </c>
      <c r="E370" s="710">
        <f t="shared" si="93"/>
        <v>536.31504946061318</v>
      </c>
      <c r="F370" s="710">
        <f t="shared" si="94"/>
        <v>329.137144561838</v>
      </c>
      <c r="G370" s="710">
        <f t="shared" si="95"/>
        <v>300.91358145961652</v>
      </c>
      <c r="H370" s="717">
        <f t="shared" si="96"/>
        <v>298.03376840919407</v>
      </c>
      <c r="I370" s="710">
        <f t="shared" si="97"/>
        <v>298.02856833717811</v>
      </c>
      <c r="J370" s="710">
        <f t="shared" si="98"/>
        <v>298.02500762562318</v>
      </c>
      <c r="K370" s="710">
        <f t="shared" si="99"/>
        <v>298.02293132049709</v>
      </c>
      <c r="L370" s="710">
        <f t="shared" si="100"/>
        <v>298.02224798287722</v>
      </c>
      <c r="N370" s="580">
        <v>296</v>
      </c>
      <c r="O370" s="710">
        <f t="shared" si="101"/>
        <v>1.1217403678617399</v>
      </c>
      <c r="P370" s="710">
        <f t="shared" si="102"/>
        <v>692.3299649655205</v>
      </c>
      <c r="Q370" s="710">
        <f t="shared" si="103"/>
        <v>677.24487295396489</v>
      </c>
      <c r="R370" s="710">
        <f t="shared" si="104"/>
        <v>666.40994687505827</v>
      </c>
      <c r="S370" s="710">
        <f t="shared" si="105"/>
        <v>659.87586232912213</v>
      </c>
      <c r="T370" s="710">
        <f t="shared" si="106"/>
        <v>657.67296379725815</v>
      </c>
    </row>
    <row r="371" spans="2:20">
      <c r="B371" s="580">
        <v>297</v>
      </c>
      <c r="C371" s="710">
        <f t="shared" si="91"/>
        <v>1.1255300312666781</v>
      </c>
      <c r="D371" s="710">
        <f t="shared" si="92"/>
        <v>1421.2380674608553</v>
      </c>
      <c r="E371" s="710">
        <f t="shared" si="93"/>
        <v>537.11064478130083</v>
      </c>
      <c r="F371" s="710">
        <f t="shared" si="94"/>
        <v>329.34729228391984</v>
      </c>
      <c r="G371" s="710">
        <f t="shared" si="95"/>
        <v>300.94334285735033</v>
      </c>
      <c r="H371" s="717">
        <f t="shared" si="96"/>
        <v>298.03422504596927</v>
      </c>
      <c r="I371" s="710">
        <f t="shared" si="97"/>
        <v>298.02897041872779</v>
      </c>
      <c r="J371" s="710">
        <f t="shared" si="98"/>
        <v>298.02537170201231</v>
      </c>
      <c r="K371" s="710">
        <f t="shared" si="99"/>
        <v>298.0232729699066</v>
      </c>
      <c r="L371" s="710">
        <f t="shared" si="100"/>
        <v>298.02258220144643</v>
      </c>
      <c r="N371" s="580">
        <v>297</v>
      </c>
      <c r="O371" s="710">
        <f t="shared" si="101"/>
        <v>1.1255300312666781</v>
      </c>
      <c r="P371" s="710">
        <f t="shared" si="102"/>
        <v>693.35503490814244</v>
      </c>
      <c r="Q371" s="710">
        <f t="shared" si="103"/>
        <v>678.28729976929844</v>
      </c>
      <c r="R371" s="710">
        <f t="shared" si="104"/>
        <v>667.46480275916122</v>
      </c>
      <c r="S371" s="710">
        <f t="shared" si="105"/>
        <v>660.93816072283505</v>
      </c>
      <c r="T371" s="710">
        <f t="shared" si="106"/>
        <v>658.73768295887669</v>
      </c>
    </row>
    <row r="372" spans="2:20">
      <c r="B372" s="580">
        <v>298</v>
      </c>
      <c r="C372" s="710">
        <f t="shared" si="91"/>
        <v>1.1293196946716164</v>
      </c>
      <c r="D372" s="710">
        <f t="shared" si="92"/>
        <v>1421.4802206475722</v>
      </c>
      <c r="E372" s="710">
        <f t="shared" si="93"/>
        <v>537.9049053017211</v>
      </c>
      <c r="F372" s="710">
        <f t="shared" si="94"/>
        <v>329.55791567316481</v>
      </c>
      <c r="G372" s="710">
        <f t="shared" si="95"/>
        <v>300.97328167154734</v>
      </c>
      <c r="H372" s="717">
        <f t="shared" si="96"/>
        <v>298.03468607685153</v>
      </c>
      <c r="I372" s="710">
        <f t="shared" si="97"/>
        <v>298.02937655946755</v>
      </c>
      <c r="J372" s="710">
        <f t="shared" si="98"/>
        <v>298.02573959922023</v>
      </c>
      <c r="K372" s="710">
        <f t="shared" si="99"/>
        <v>298.02361829737907</v>
      </c>
      <c r="L372" s="710">
        <f t="shared" si="100"/>
        <v>298.02292005034514</v>
      </c>
      <c r="N372" s="580">
        <v>298</v>
      </c>
      <c r="O372" s="710">
        <f t="shared" si="101"/>
        <v>1.1293196946716164</v>
      </c>
      <c r="P372" s="710">
        <f t="shared" si="102"/>
        <v>694.37891634570735</v>
      </c>
      <c r="Q372" s="710">
        <f t="shared" si="103"/>
        <v>679.32851795535692</v>
      </c>
      <c r="R372" s="710">
        <f t="shared" si="104"/>
        <v>668.51843560325437</v>
      </c>
      <c r="S372" s="710">
        <f t="shared" si="105"/>
        <v>661.99922744740957</v>
      </c>
      <c r="T372" s="710">
        <f t="shared" si="106"/>
        <v>659.80116764462639</v>
      </c>
    </row>
    <row r="373" spans="2:20">
      <c r="B373" s="580">
        <v>299</v>
      </c>
      <c r="C373" s="710">
        <f t="shared" si="91"/>
        <v>1.1331093580765548</v>
      </c>
      <c r="D373" s="710">
        <f t="shared" si="92"/>
        <v>1421.7201866743228</v>
      </c>
      <c r="E373" s="710">
        <f t="shared" si="93"/>
        <v>538.69783210701723</v>
      </c>
      <c r="F373" s="710">
        <f t="shared" si="94"/>
        <v>329.76901225328584</v>
      </c>
      <c r="G373" s="710">
        <f t="shared" si="95"/>
        <v>301.00339804926426</v>
      </c>
      <c r="H373" s="717">
        <f t="shared" si="96"/>
        <v>298.03515152581127</v>
      </c>
      <c r="I373" s="710">
        <f t="shared" si="97"/>
        <v>298.02978678307693</v>
      </c>
      <c r="J373" s="710">
        <f t="shared" si="98"/>
        <v>298.02611134069821</v>
      </c>
      <c r="K373" s="710">
        <f t="shared" si="99"/>
        <v>298.02396732622032</v>
      </c>
      <c r="L373" s="710">
        <f t="shared" si="100"/>
        <v>298.02326155282793</v>
      </c>
      <c r="N373" s="580">
        <v>299</v>
      </c>
      <c r="O373" s="710">
        <f t="shared" si="101"/>
        <v>1.1331093580765548</v>
      </c>
      <c r="P373" s="710">
        <f t="shared" si="102"/>
        <v>695.40161065621317</v>
      </c>
      <c r="Q373" s="710">
        <f t="shared" si="103"/>
        <v>680.3685289134711</v>
      </c>
      <c r="R373" s="710">
        <f t="shared" si="104"/>
        <v>669.57084682537675</v>
      </c>
      <c r="S373" s="710">
        <f t="shared" si="105"/>
        <v>663.05906393088969</v>
      </c>
      <c r="T373" s="710">
        <f t="shared" si="106"/>
        <v>660.86341928580566</v>
      </c>
    </row>
    <row r="374" spans="2:20">
      <c r="B374" s="580">
        <v>300</v>
      </c>
      <c r="C374" s="710">
        <f t="shared" si="91"/>
        <v>1.1368990214814931</v>
      </c>
      <c r="D374" s="710">
        <f t="shared" si="92"/>
        <v>1421.9579990121167</v>
      </c>
      <c r="E374" s="710">
        <f t="shared" si="93"/>
        <v>539.48942631684747</v>
      </c>
      <c r="F374" s="710">
        <f t="shared" si="94"/>
        <v>329.98057955525883</v>
      </c>
      <c r="G374" s="710">
        <f t="shared" si="95"/>
        <v>301.03369213433285</v>
      </c>
      <c r="H374" s="717">
        <f t="shared" si="96"/>
        <v>298.03562141682801</v>
      </c>
      <c r="I374" s="710">
        <f t="shared" si="97"/>
        <v>298.03020111325077</v>
      </c>
      <c r="J374" s="710">
        <f t="shared" si="98"/>
        <v>298.02648694991791</v>
      </c>
      <c r="K374" s="710">
        <f t="shared" si="99"/>
        <v>298.02432007975938</v>
      </c>
      <c r="L374" s="710">
        <f t="shared" si="100"/>
        <v>298.02360673217362</v>
      </c>
      <c r="N374" s="580">
        <v>300</v>
      </c>
      <c r="O374" s="710">
        <f t="shared" si="101"/>
        <v>1.1368990214814931</v>
      </c>
      <c r="P374" s="710">
        <f t="shared" si="102"/>
        <v>696.42311921606017</v>
      </c>
      <c r="Q374" s="710">
        <f t="shared" si="103"/>
        <v>681.40733404334696</v>
      </c>
      <c r="R374" s="710">
        <f t="shared" si="104"/>
        <v>670.6220378419232</v>
      </c>
      <c r="S374" s="710">
        <f t="shared" si="105"/>
        <v>664.11767159966371</v>
      </c>
      <c r="T374" s="710">
        <f t="shared" si="106"/>
        <v>661.92443931205332</v>
      </c>
    </row>
    <row r="375" spans="2:20">
      <c r="B375" s="580">
        <v>301</v>
      </c>
      <c r="C375" s="710">
        <f t="shared" si="91"/>
        <v>1.1406886848864315</v>
      </c>
      <c r="D375" s="710">
        <f t="shared" si="92"/>
        <v>1422.1936905744362</v>
      </c>
      <c r="E375" s="710">
        <f t="shared" si="93"/>
        <v>540.27968908464641</v>
      </c>
      <c r="F375" s="710">
        <f t="shared" si="94"/>
        <v>330.19261511734203</v>
      </c>
      <c r="G375" s="710">
        <f t="shared" si="95"/>
        <v>301.06416406737566</v>
      </c>
      <c r="H375" s="717">
        <f t="shared" si="96"/>
        <v>298.03609577388966</v>
      </c>
      <c r="I375" s="710">
        <f t="shared" si="97"/>
        <v>298.03061957369903</v>
      </c>
      <c r="J375" s="710">
        <f t="shared" si="98"/>
        <v>298.02686645037073</v>
      </c>
      <c r="K375" s="710">
        <f t="shared" si="99"/>
        <v>298.02467658134788</v>
      </c>
      <c r="L375" s="710">
        <f t="shared" si="100"/>
        <v>298.02395561168458</v>
      </c>
      <c r="N375" s="580">
        <v>301</v>
      </c>
      <c r="O375" s="710">
        <f t="shared" si="101"/>
        <v>1.1406886848864315</v>
      </c>
      <c r="P375" s="710">
        <f t="shared" si="102"/>
        <v>697.44344340005262</v>
      </c>
      <c r="Q375" s="710">
        <f t="shared" si="103"/>
        <v>682.44493474306739</v>
      </c>
      <c r="R375" s="710">
        <f t="shared" si="104"/>
        <v>671.67201006764662</v>
      </c>
      <c r="S375" s="710">
        <f t="shared" si="105"/>
        <v>665.17505187846609</v>
      </c>
      <c r="T375" s="710">
        <f t="shared" si="106"/>
        <v>662.98422915135041</v>
      </c>
    </row>
    <row r="376" spans="2:20">
      <c r="B376" s="580">
        <v>302</v>
      </c>
      <c r="C376" s="710">
        <f t="shared" si="91"/>
        <v>1.1444783482913696</v>
      </c>
      <c r="D376" s="710">
        <f t="shared" si="92"/>
        <v>1422.4272937266462</v>
      </c>
      <c r="E376" s="710">
        <f t="shared" si="93"/>
        <v>541.06862159689911</v>
      </c>
      <c r="F376" s="710">
        <f t="shared" si="94"/>
        <v>330.40511648509522</v>
      </c>
      <c r="G376" s="710">
        <f t="shared" si="95"/>
        <v>301.09481398582227</v>
      </c>
      <c r="H376" s="717">
        <f t="shared" si="96"/>
        <v>298.03657462099227</v>
      </c>
      <c r="I376" s="710">
        <f t="shared" si="97"/>
        <v>298.03104218814622</v>
      </c>
      <c r="J376" s="710">
        <f t="shared" si="98"/>
        <v>298.02724986556746</v>
      </c>
      <c r="K376" s="710">
        <f t="shared" si="99"/>
        <v>298.02503685435966</v>
      </c>
      <c r="L376" s="710">
        <f t="shared" si="100"/>
        <v>298.02430821468619</v>
      </c>
      <c r="N376" s="580">
        <v>302</v>
      </c>
      <c r="O376" s="710">
        <f t="shared" si="101"/>
        <v>1.1444783482913696</v>
      </c>
      <c r="P376" s="710">
        <f t="shared" si="102"/>
        <v>698.46258458140096</v>
      </c>
      <c r="Q376" s="710">
        <f t="shared" si="103"/>
        <v>683.48133240909488</v>
      </c>
      <c r="R376" s="710">
        <f t="shared" si="104"/>
        <v>672.7207649156594</v>
      </c>
      <c r="S376" s="710">
        <f t="shared" si="105"/>
        <v>666.23120619037968</v>
      </c>
      <c r="T376" s="710">
        <f t="shared" si="106"/>
        <v>664.04279023002243</v>
      </c>
    </row>
    <row r="377" spans="2:20">
      <c r="B377" s="580">
        <v>303</v>
      </c>
      <c r="C377" s="710">
        <f t="shared" si="91"/>
        <v>1.148268011696308</v>
      </c>
      <c r="D377" s="710">
        <f t="shared" si="92"/>
        <v>1422.6588402952452</v>
      </c>
      <c r="E377" s="710">
        <f t="shared" si="93"/>
        <v>541.85622507242886</v>
      </c>
      <c r="F377" s="710">
        <f t="shared" si="94"/>
        <v>330.61808121139728</v>
      </c>
      <c r="G377" s="710">
        <f t="shared" si="95"/>
        <v>301.12564202392554</v>
      </c>
      <c r="H377" s="717">
        <f t="shared" si="96"/>
        <v>298.03705798213963</v>
      </c>
      <c r="I377" s="710">
        <f t="shared" si="97"/>
        <v>298.031468980331</v>
      </c>
      <c r="J377" s="710">
        <f t="shared" si="98"/>
        <v>298.02763721903762</v>
      </c>
      <c r="K377" s="710">
        <f t="shared" si="99"/>
        <v>298.02540092219039</v>
      </c>
      <c r="L377" s="710">
        <f t="shared" si="100"/>
        <v>298.02466456452674</v>
      </c>
      <c r="N377" s="580">
        <v>303</v>
      </c>
      <c r="O377" s="710">
        <f t="shared" si="101"/>
        <v>1.148268011696308</v>
      </c>
      <c r="P377" s="710">
        <f t="shared" si="102"/>
        <v>699.48054413172349</v>
      </c>
      <c r="Q377" s="710">
        <f t="shared" si="103"/>
        <v>684.51652843627221</v>
      </c>
      <c r="R377" s="710">
        <f t="shared" si="104"/>
        <v>673.76830379743558</v>
      </c>
      <c r="S377" s="710">
        <f t="shared" si="105"/>
        <v>667.28613595683669</v>
      </c>
      <c r="T377" s="710">
        <f t="shared" si="106"/>
        <v>665.10012397274113</v>
      </c>
    </row>
    <row r="378" spans="2:20">
      <c r="B378" s="580">
        <v>304</v>
      </c>
      <c r="C378" s="710">
        <f t="shared" si="91"/>
        <v>1.1520576751012463</v>
      </c>
      <c r="D378" s="710">
        <f t="shared" si="92"/>
        <v>1422.8883615769587</v>
      </c>
      <c r="E378" s="710">
        <f t="shared" si="93"/>
        <v>542.64250076169697</v>
      </c>
      <c r="F378" s="710">
        <f t="shared" si="94"/>
        <v>330.83150685646336</v>
      </c>
      <c r="G378" s="710">
        <f t="shared" si="95"/>
        <v>301.15664831277746</v>
      </c>
      <c r="H378" s="717">
        <f t="shared" si="96"/>
        <v>298.03754588134285</v>
      </c>
      <c r="I378" s="710">
        <f t="shared" si="97"/>
        <v>298.03189997400585</v>
      </c>
      <c r="J378" s="710">
        <f t="shared" si="98"/>
        <v>298.02802853432928</v>
      </c>
      <c r="K378" s="710">
        <f t="shared" si="99"/>
        <v>298.02576880825671</v>
      </c>
      <c r="L378" s="710">
        <f t="shared" si="100"/>
        <v>298.02502468457669</v>
      </c>
      <c r="N378" s="580">
        <v>304</v>
      </c>
      <c r="O378" s="710">
        <f t="shared" si="101"/>
        <v>1.1520576751012463</v>
      </c>
      <c r="P378" s="710">
        <f t="shared" si="102"/>
        <v>700.49732342104812</v>
      </c>
      <c r="Q378" s="710">
        <f t="shared" si="103"/>
        <v>685.550524217825</v>
      </c>
      <c r="R378" s="710">
        <f t="shared" si="104"/>
        <v>674.81462812281256</v>
      </c>
      <c r="S378" s="710">
        <f t="shared" si="105"/>
        <v>668.3398425976219</v>
      </c>
      <c r="T378" s="710">
        <f t="shared" si="106"/>
        <v>666.15623180252658</v>
      </c>
    </row>
    <row r="379" spans="2:20">
      <c r="B379" s="580">
        <v>305</v>
      </c>
      <c r="C379" s="710">
        <f t="shared" si="91"/>
        <v>1.1558473385061847</v>
      </c>
      <c r="D379" s="710">
        <f t="shared" si="92"/>
        <v>1423.1158883476808</v>
      </c>
      <c r="E379" s="710">
        <f t="shared" si="93"/>
        <v>543.42744994611462</v>
      </c>
      <c r="F379" s="710">
        <f t="shared" si="94"/>
        <v>331.04539098786108</v>
      </c>
      <c r="G379" s="710">
        <f t="shared" si="95"/>
        <v>301.1878329803252</v>
      </c>
      <c r="H379" s="717">
        <f t="shared" si="96"/>
        <v>298.03803834261987</v>
      </c>
      <c r="I379" s="710">
        <f t="shared" si="97"/>
        <v>298.03233519293644</v>
      </c>
      <c r="J379" s="710">
        <f t="shared" si="98"/>
        <v>298.02842383500837</v>
      </c>
      <c r="K379" s="710">
        <f t="shared" si="99"/>
        <v>298.02614053599638</v>
      </c>
      <c r="L379" s="710">
        <f t="shared" si="100"/>
        <v>298.02538859822806</v>
      </c>
      <c r="N379" s="580">
        <v>305</v>
      </c>
      <c r="O379" s="710">
        <f t="shared" si="101"/>
        <v>1.1558473385061847</v>
      </c>
      <c r="P379" s="710">
        <f t="shared" si="102"/>
        <v>701.51292381781423</v>
      </c>
      <c r="Q379" s="710">
        <f t="shared" si="103"/>
        <v>686.58332114536381</v>
      </c>
      <c r="R379" s="710">
        <f t="shared" si="104"/>
        <v>675.85973929999307</v>
      </c>
      <c r="S379" s="710">
        <f t="shared" si="105"/>
        <v>669.39232753087367</v>
      </c>
      <c r="T379" s="710">
        <f t="shared" si="106"/>
        <v>667.2111151407488</v>
      </c>
    </row>
    <row r="380" spans="2:20">
      <c r="B380" s="580">
        <v>306</v>
      </c>
      <c r="C380" s="710">
        <f t="shared" si="91"/>
        <v>1.1596370019111228</v>
      </c>
      <c r="D380" s="710">
        <f t="shared" si="92"/>
        <v>1423.3414508712622</v>
      </c>
      <c r="E380" s="710">
        <f t="shared" si="93"/>
        <v>544.21107393736781</v>
      </c>
      <c r="F380" s="710">
        <f t="shared" si="94"/>
        <v>331.2597311805261</v>
      </c>
      <c r="G380" s="710">
        <f t="shared" si="95"/>
        <v>301.21919615138722</v>
      </c>
      <c r="H380" s="717">
        <f t="shared" si="96"/>
        <v>298.03853538999522</v>
      </c>
      <c r="I380" s="710">
        <f t="shared" si="97"/>
        <v>298.0327746609014</v>
      </c>
      <c r="J380" s="710">
        <f t="shared" si="98"/>
        <v>298.0288231446583</v>
      </c>
      <c r="K380" s="710">
        <f t="shared" si="99"/>
        <v>298.02651612886723</v>
      </c>
      <c r="L380" s="710">
        <f t="shared" si="100"/>
        <v>298.02575632889437</v>
      </c>
      <c r="N380" s="580">
        <v>306</v>
      </c>
      <c r="O380" s="710">
        <f t="shared" si="101"/>
        <v>1.1596370019111228</v>
      </c>
      <c r="P380" s="710">
        <f t="shared" si="102"/>
        <v>702.52734668887467</v>
      </c>
      <c r="Q380" s="710">
        <f t="shared" si="103"/>
        <v>687.61492060888565</v>
      </c>
      <c r="R380" s="710">
        <f t="shared" si="104"/>
        <v>676.90363873554747</v>
      </c>
      <c r="S380" s="710">
        <f t="shared" si="105"/>
        <v>670.44359217308613</v>
      </c>
      <c r="T380" s="710">
        <f t="shared" si="106"/>
        <v>668.26477540712983</v>
      </c>
    </row>
    <row r="381" spans="2:20">
      <c r="B381" s="580">
        <v>307</v>
      </c>
      <c r="C381" s="710">
        <f t="shared" si="91"/>
        <v>1.1634266653160612</v>
      </c>
      <c r="D381" s="710">
        <f t="shared" si="92"/>
        <v>1423.565078908151</v>
      </c>
      <c r="E381" s="710">
        <f t="shared" si="93"/>
        <v>544.99337407675284</v>
      </c>
      <c r="F381" s="710">
        <f t="shared" si="94"/>
        <v>331.4745250167764</v>
      </c>
      <c r="G381" s="710">
        <f t="shared" si="95"/>
        <v>301.25073794766945</v>
      </c>
      <c r="H381" s="717">
        <f t="shared" si="96"/>
        <v>298.03903704749956</v>
      </c>
      <c r="I381" s="710">
        <f t="shared" si="97"/>
        <v>298.03321840169178</v>
      </c>
      <c r="J381" s="710">
        <f t="shared" si="98"/>
        <v>298.02922648687979</v>
      </c>
      <c r="K381" s="710">
        <f t="shared" si="99"/>
        <v>298.02689561034714</v>
      </c>
      <c r="L381" s="710">
        <f t="shared" si="100"/>
        <v>298.02612790000978</v>
      </c>
      <c r="N381" s="580">
        <v>307</v>
      </c>
      <c r="O381" s="710">
        <f t="shared" si="101"/>
        <v>1.1634266653160612</v>
      </c>
      <c r="P381" s="710">
        <f t="shared" si="102"/>
        <v>703.54059339949765</v>
      </c>
      <c r="Q381" s="710">
        <f t="shared" si="103"/>
        <v>688.64532399677557</v>
      </c>
      <c r="R381" s="710">
        <f t="shared" si="104"/>
        <v>677.94632783441489</v>
      </c>
      <c r="S381" s="710">
        <f t="shared" si="105"/>
        <v>671.49363793911118</v>
      </c>
      <c r="T381" s="710">
        <f t="shared" si="106"/>
        <v>669.31721401974562</v>
      </c>
    </row>
    <row r="382" spans="2:20">
      <c r="B382" s="580">
        <v>308</v>
      </c>
      <c r="C382" s="710">
        <f t="shared" si="91"/>
        <v>1.1672163287209996</v>
      </c>
      <c r="D382" s="710">
        <f t="shared" si="92"/>
        <v>1423.7868017238873</v>
      </c>
      <c r="E382" s="710">
        <f t="shared" si="93"/>
        <v>545.77435173452466</v>
      </c>
      <c r="F382" s="710">
        <f t="shared" si="94"/>
        <v>331.68977008632612</v>
      </c>
      <c r="G382" s="710">
        <f t="shared" si="95"/>
        <v>301.2824584877809</v>
      </c>
      <c r="H382" s="717">
        <f t="shared" si="96"/>
        <v>298.03954333916931</v>
      </c>
      <c r="I382" s="710">
        <f t="shared" si="97"/>
        <v>298.03366643911068</v>
      </c>
      <c r="J382" s="710">
        <f t="shared" si="98"/>
        <v>298.02963388528991</v>
      </c>
      <c r="K382" s="710">
        <f t="shared" si="99"/>
        <v>298.0272790039333</v>
      </c>
      <c r="L382" s="710">
        <f t="shared" si="100"/>
        <v>298.02650333502885</v>
      </c>
      <c r="N382" s="580">
        <v>308</v>
      </c>
      <c r="O382" s="710">
        <f t="shared" si="101"/>
        <v>1.1672163287209996</v>
      </c>
      <c r="P382" s="710">
        <f t="shared" si="102"/>
        <v>704.55266531336815</v>
      </c>
      <c r="Q382" s="710">
        <f t="shared" si="103"/>
        <v>689.67453269580938</v>
      </c>
      <c r="R382" s="710">
        <f t="shared" si="104"/>
        <v>678.98780799990573</v>
      </c>
      <c r="S382" s="710">
        <f t="shared" si="105"/>
        <v>672.54246624216</v>
      </c>
      <c r="T382" s="710">
        <f t="shared" si="106"/>
        <v>670.36843239502798</v>
      </c>
    </row>
    <row r="383" spans="2:20">
      <c r="B383" s="580">
        <v>309</v>
      </c>
      <c r="C383" s="710">
        <f t="shared" si="91"/>
        <v>1.1710059921259379</v>
      </c>
      <c r="D383" s="710">
        <f t="shared" si="92"/>
        <v>1424.0066480974533</v>
      </c>
      <c r="E383" s="710">
        <f t="shared" si="93"/>
        <v>546.55400830925669</v>
      </c>
      <c r="F383" s="710">
        <f t="shared" si="94"/>
        <v>331.9054639862988</v>
      </c>
      <c r="G383" s="710">
        <f t="shared" si="95"/>
        <v>301.31435788724991</v>
      </c>
      <c r="H383" s="717">
        <f t="shared" si="96"/>
        <v>298.04005428904622</v>
      </c>
      <c r="I383" s="710">
        <f t="shared" si="97"/>
        <v>298.03411879697279</v>
      </c>
      <c r="J383" s="710">
        <f t="shared" si="98"/>
        <v>298.03004536352194</v>
      </c>
      <c r="K383" s="710">
        <f t="shared" si="99"/>
        <v>298.02766633314189</v>
      </c>
      <c r="L383" s="710">
        <f t="shared" si="100"/>
        <v>298.02688265742603</v>
      </c>
      <c r="N383" s="580">
        <v>309</v>
      </c>
      <c r="O383" s="710">
        <f t="shared" si="101"/>
        <v>1.1710059921259379</v>
      </c>
      <c r="P383" s="710">
        <f t="shared" si="102"/>
        <v>705.56356379259034</v>
      </c>
      <c r="Q383" s="710">
        <f t="shared" si="103"/>
        <v>690.70254809115454</v>
      </c>
      <c r="R383" s="710">
        <f t="shared" si="104"/>
        <v>680.02808063370344</v>
      </c>
      <c r="S383" s="710">
        <f t="shared" si="105"/>
        <v>673.59007849380555</v>
      </c>
      <c r="T383" s="710">
        <f t="shared" si="106"/>
        <v>671.41843194776663</v>
      </c>
    </row>
    <row r="384" spans="2:20">
      <c r="B384" s="580">
        <v>310</v>
      </c>
      <c r="C384" s="710">
        <f t="shared" si="91"/>
        <v>1.1747956555308763</v>
      </c>
      <c r="D384" s="710">
        <f t="shared" si="92"/>
        <v>1424.2246463294832</v>
      </c>
      <c r="E384" s="710">
        <f t="shared" si="93"/>
        <v>547.33234522721136</v>
      </c>
      <c r="F384" s="710">
        <f t="shared" si="94"/>
        <v>332.12160432123937</v>
      </c>
      <c r="G384" s="710">
        <f t="shared" si="95"/>
        <v>301.34643625854</v>
      </c>
      <c r="H384" s="717">
        <f t="shared" si="96"/>
        <v>298.04056992117711</v>
      </c>
      <c r="I384" s="710">
        <f t="shared" si="97"/>
        <v>298.03457549910411</v>
      </c>
      <c r="J384" s="710">
        <f t="shared" si="98"/>
        <v>298.03046094522506</v>
      </c>
      <c r="K384" s="710">
        <f t="shared" si="99"/>
        <v>298.02805762150763</v>
      </c>
      <c r="L384" s="710">
        <f t="shared" si="100"/>
        <v>298.02726589069522</v>
      </c>
      <c r="N384" s="580">
        <v>310</v>
      </c>
      <c r="O384" s="710">
        <f t="shared" si="101"/>
        <v>1.1747956555308763</v>
      </c>
      <c r="P384" s="710">
        <f t="shared" si="102"/>
        <v>706.57329019768872</v>
      </c>
      <c r="Q384" s="710">
        <f t="shared" si="103"/>
        <v>691.72937156637283</v>
      </c>
      <c r="R384" s="710">
        <f t="shared" si="104"/>
        <v>681.06714713586598</v>
      </c>
      <c r="S384" s="710">
        <f t="shared" si="105"/>
        <v>674.63647610398425</v>
      </c>
      <c r="T384" s="710">
        <f t="shared" si="106"/>
        <v>672.46721409111046</v>
      </c>
    </row>
    <row r="385" spans="2:20">
      <c r="B385" s="580">
        <v>311</v>
      </c>
      <c r="C385" s="710">
        <f t="shared" si="91"/>
        <v>1.1785853189358144</v>
      </c>
      <c r="D385" s="710">
        <f t="shared" si="92"/>
        <v>1424.4408242503328</v>
      </c>
      <c r="E385" s="710">
        <f t="shared" si="93"/>
        <v>548.10936394172177</v>
      </c>
      <c r="F385" s="710">
        <f t="shared" si="94"/>
        <v>332.33818870312564</v>
      </c>
      <c r="G385" s="710">
        <f t="shared" si="95"/>
        <v>301.37869371106564</v>
      </c>
      <c r="H385" s="717">
        <f t="shared" si="96"/>
        <v>298.04109025961327</v>
      </c>
      <c r="I385" s="710">
        <f t="shared" si="97"/>
        <v>298.03503656934123</v>
      </c>
      <c r="J385" s="710">
        <f t="shared" si="98"/>
        <v>298.03088065406371</v>
      </c>
      <c r="K385" s="710">
        <f t="shared" si="99"/>
        <v>298.02845289258323</v>
      </c>
      <c r="L385" s="710">
        <f t="shared" si="100"/>
        <v>298.0276530583493</v>
      </c>
      <c r="N385" s="580">
        <v>311</v>
      </c>
      <c r="O385" s="710">
        <f t="shared" si="101"/>
        <v>1.1785853189358144</v>
      </c>
      <c r="P385" s="710">
        <f t="shared" si="102"/>
        <v>707.58184588761071</v>
      </c>
      <c r="Q385" s="710">
        <f t="shared" si="103"/>
        <v>692.75500450342179</v>
      </c>
      <c r="R385" s="710">
        <f t="shared" si="104"/>
        <v>682.10500890482842</v>
      </c>
      <c r="S385" s="710">
        <f t="shared" si="105"/>
        <v>675.68166048099738</v>
      </c>
      <c r="T385" s="710">
        <f t="shared" si="106"/>
        <v>673.51478023657046</v>
      </c>
    </row>
    <row r="386" spans="2:20">
      <c r="B386" s="580">
        <v>312</v>
      </c>
      <c r="C386" s="710">
        <f t="shared" si="91"/>
        <v>1.1823749823407528</v>
      </c>
      <c r="D386" s="710">
        <f t="shared" si="92"/>
        <v>1424.6552092280144</v>
      </c>
      <c r="E386" s="710">
        <f t="shared" si="93"/>
        <v>548.88506593258489</v>
      </c>
      <c r="F386" s="710">
        <f t="shared" si="94"/>
        <v>332.55521475137925</v>
      </c>
      <c r="G386" s="710">
        <f t="shared" si="95"/>
        <v>301.41113035120844</v>
      </c>
      <c r="H386" s="717">
        <f t="shared" si="96"/>
        <v>298.04161532841022</v>
      </c>
      <c r="I386" s="710">
        <f t="shared" si="97"/>
        <v>298.03550203153145</v>
      </c>
      <c r="J386" s="710">
        <f t="shared" si="98"/>
        <v>298.03130451371709</v>
      </c>
      <c r="K386" s="710">
        <f t="shared" si="99"/>
        <v>298.028852169939</v>
      </c>
      <c r="L386" s="710">
        <f t="shared" si="100"/>
        <v>298.02804418391969</v>
      </c>
      <c r="N386" s="580">
        <v>312</v>
      </c>
      <c r="O386" s="710">
        <f t="shared" si="101"/>
        <v>1.1823749823407528</v>
      </c>
      <c r="P386" s="710">
        <f t="shared" si="102"/>
        <v>708.58923221972793</v>
      </c>
      <c r="Q386" s="710">
        <f t="shared" si="103"/>
        <v>693.77944828265652</v>
      </c>
      <c r="R386" s="710">
        <f t="shared" si="104"/>
        <v>683.14166733740399</v>
      </c>
      <c r="S386" s="710">
        <f t="shared" si="105"/>
        <v>676.72563303151355</v>
      </c>
      <c r="T386" s="710">
        <f t="shared" si="106"/>
        <v>674.56113179402064</v>
      </c>
    </row>
    <row r="387" spans="2:20">
      <c r="B387" s="580">
        <v>313</v>
      </c>
      <c r="C387" s="710">
        <f t="shared" si="91"/>
        <v>1.1861646457456911</v>
      </c>
      <c r="D387" s="710">
        <f t="shared" si="92"/>
        <v>1424.8678281759962</v>
      </c>
      <c r="E387" s="710">
        <f t="shared" si="93"/>
        <v>549.65945270546524</v>
      </c>
      <c r="F387" s="710">
        <f t="shared" si="94"/>
        <v>332.77268009287542</v>
      </c>
      <c r="G387" s="710">
        <f t="shared" si="95"/>
        <v>301.44374628233288</v>
      </c>
      <c r="H387" s="717">
        <f t="shared" si="96"/>
        <v>298.04214515162744</v>
      </c>
      <c r="I387" s="710">
        <f t="shared" si="97"/>
        <v>298.03597190953167</v>
      </c>
      <c r="J387" s="710">
        <f t="shared" si="98"/>
        <v>298.03173254787896</v>
      </c>
      <c r="K387" s="710">
        <f t="shared" si="99"/>
        <v>298.02925547716251</v>
      </c>
      <c r="L387" s="710">
        <f t="shared" si="100"/>
        <v>298.02843929095576</v>
      </c>
      <c r="N387" s="580">
        <v>313</v>
      </c>
      <c r="O387" s="710">
        <f t="shared" si="101"/>
        <v>1.1861646457456911</v>
      </c>
      <c r="P387" s="710">
        <f t="shared" si="102"/>
        <v>709.59545054983835</v>
      </c>
      <c r="Q387" s="710">
        <f t="shared" si="103"/>
        <v>694.80270428283177</v>
      </c>
      <c r="R387" s="710">
        <f t="shared" si="104"/>
        <v>684.17712382878676</v>
      </c>
      <c r="S387" s="710">
        <f t="shared" si="105"/>
        <v>677.76839516057055</v>
      </c>
      <c r="T387" s="710">
        <f t="shared" si="106"/>
        <v>675.60627017170066</v>
      </c>
    </row>
    <row r="388" spans="2:20">
      <c r="B388" s="580">
        <v>314</v>
      </c>
      <c r="C388" s="710">
        <f t="shared" si="91"/>
        <v>1.1899543091506295</v>
      </c>
      <c r="D388" s="710">
        <f t="shared" si="92"/>
        <v>1425.0787075608698</v>
      </c>
      <c r="E388" s="710">
        <f t="shared" si="93"/>
        <v>550.43252579130922</v>
      </c>
      <c r="F388" s="710">
        <f t="shared" si="94"/>
        <v>332.99058236195253</v>
      </c>
      <c r="G388" s="710">
        <f t="shared" si="95"/>
        <v>301.47654160480215</v>
      </c>
      <c r="H388" s="717">
        <f t="shared" si="96"/>
        <v>298.04267975332777</v>
      </c>
      <c r="I388" s="710">
        <f t="shared" si="97"/>
        <v>298.03644622720856</v>
      </c>
      <c r="J388" s="710">
        <f t="shared" si="98"/>
        <v>298.03216478025706</v>
      </c>
      <c r="K388" s="710">
        <f t="shared" si="99"/>
        <v>298.02966283785793</v>
      </c>
      <c r="L388" s="710">
        <f t="shared" si="100"/>
        <v>298.02883840302462</v>
      </c>
      <c r="N388" s="580">
        <v>314</v>
      </c>
      <c r="O388" s="710">
        <f t="shared" si="101"/>
        <v>1.1899543091506295</v>
      </c>
      <c r="P388" s="710">
        <f t="shared" si="102"/>
        <v>710.60050223216797</v>
      </c>
      <c r="Q388" s="710">
        <f t="shared" si="103"/>
        <v>695.82477388110385</v>
      </c>
      <c r="R388" s="710">
        <f t="shared" si="104"/>
        <v>685.21137977255296</v>
      </c>
      <c r="S388" s="710">
        <f t="shared" si="105"/>
        <v>678.80994827157713</v>
      </c>
      <c r="T388" s="710">
        <f t="shared" si="106"/>
        <v>676.65019677621706</v>
      </c>
    </row>
    <row r="389" spans="2:20">
      <c r="B389" s="580">
        <v>315</v>
      </c>
      <c r="C389" s="710">
        <f t="shared" si="91"/>
        <v>1.1937439725555676</v>
      </c>
      <c r="D389" s="710">
        <f t="shared" si="92"/>
        <v>1425.2878734098888</v>
      </c>
      <c r="E389" s="710">
        <f t="shared" si="93"/>
        <v>551.20428674576954</v>
      </c>
      <c r="F389" s="710">
        <f t="shared" si="94"/>
        <v>333.20891920042072</v>
      </c>
      <c r="G389" s="710">
        <f t="shared" si="95"/>
        <v>301.5095164159938</v>
      </c>
      <c r="H389" s="717">
        <f t="shared" si="96"/>
        <v>298.04321915757714</v>
      </c>
      <c r="I389" s="710">
        <f t="shared" si="97"/>
        <v>298.03692500843789</v>
      </c>
      <c r="J389" s="710">
        <f t="shared" si="98"/>
        <v>298.03260123457267</v>
      </c>
      <c r="K389" s="710">
        <f t="shared" si="99"/>
        <v>298.0300742756458</v>
      </c>
      <c r="L389" s="710">
        <f t="shared" si="100"/>
        <v>298.0292415437105</v>
      </c>
      <c r="N389" s="580">
        <v>315</v>
      </c>
      <c r="O389" s="710">
        <f t="shared" si="101"/>
        <v>1.1937439725555676</v>
      </c>
      <c r="P389" s="710">
        <f t="shared" si="102"/>
        <v>711.60438861937234</v>
      </c>
      <c r="Q389" s="710">
        <f t="shared" si="103"/>
        <v>696.84565845303212</v>
      </c>
      <c r="R389" s="710">
        <f t="shared" si="104"/>
        <v>686.2444365606633</v>
      </c>
      <c r="S389" s="710">
        <f t="shared" si="105"/>
        <v>679.85029376631462</v>
      </c>
      <c r="T389" s="710">
        <f t="shared" si="106"/>
        <v>677.692913012546</v>
      </c>
    </row>
    <row r="390" spans="2:20">
      <c r="B390" s="580">
        <v>316</v>
      </c>
      <c r="C390" s="710">
        <f t="shared" si="91"/>
        <v>1.197533635960506</v>
      </c>
      <c r="D390" s="710">
        <f t="shared" si="92"/>
        <v>1425.4953513183787</v>
      </c>
      <c r="E390" s="710">
        <f t="shared" si="93"/>
        <v>551.97473714863975</v>
      </c>
      <c r="F390" s="710">
        <f t="shared" si="94"/>
        <v>333.42768825756968</v>
      </c>
      <c r="G390" s="710">
        <f t="shared" si="95"/>
        <v>301.54267081031594</v>
      </c>
      <c r="H390" s="717">
        <f t="shared" si="96"/>
        <v>298.04376338844423</v>
      </c>
      <c r="I390" s="710">
        <f t="shared" si="97"/>
        <v>298.03740827710419</v>
      </c>
      <c r="J390" s="710">
        <f t="shared" si="98"/>
        <v>298.03304193456029</v>
      </c>
      <c r="K390" s="710">
        <f t="shared" si="99"/>
        <v>298.03048981416242</v>
      </c>
      <c r="L390" s="710">
        <f t="shared" si="100"/>
        <v>298.02964873661443</v>
      </c>
      <c r="N390" s="580">
        <v>316</v>
      </c>
      <c r="O390" s="710">
        <f t="shared" si="101"/>
        <v>1.197533635960506</v>
      </c>
      <c r="P390" s="710">
        <f t="shared" si="102"/>
        <v>712.60711106253905</v>
      </c>
      <c r="Q390" s="710">
        <f t="shared" si="103"/>
        <v>697.86535937258134</v>
      </c>
      <c r="R390" s="710">
        <f t="shared" si="104"/>
        <v>687.27629558346428</v>
      </c>
      <c r="S390" s="710">
        <f t="shared" si="105"/>
        <v>680.88943304493921</v>
      </c>
      <c r="T390" s="710">
        <f t="shared" si="106"/>
        <v>678.73442028403406</v>
      </c>
    </row>
    <row r="391" spans="2:20">
      <c r="B391" s="580">
        <v>317</v>
      </c>
      <c r="C391" s="710">
        <f t="shared" si="91"/>
        <v>1.2013232993654444</v>
      </c>
      <c r="D391" s="710">
        <f t="shared" si="92"/>
        <v>1425.701166457023</v>
      </c>
      <c r="E391" s="710">
        <f t="shared" si="93"/>
        <v>552.74387860329978</v>
      </c>
      <c r="F391" s="710">
        <f t="shared" si="94"/>
        <v>333.64688719017607</v>
      </c>
      <c r="G391" s="710">
        <f t="shared" si="95"/>
        <v>301.57600487922264</v>
      </c>
      <c r="H391" s="717">
        <f t="shared" si="96"/>
        <v>298.04431247000014</v>
      </c>
      <c r="I391" s="710">
        <f t="shared" si="97"/>
        <v>298.0378960571004</v>
      </c>
      <c r="J391" s="710">
        <f t="shared" si="98"/>
        <v>298.03348690396712</v>
      </c>
      <c r="K391" s="710">
        <f t="shared" si="99"/>
        <v>298.03090947705959</v>
      </c>
      <c r="L391" s="710">
        <f t="shared" si="100"/>
        <v>298.03006000535373</v>
      </c>
      <c r="N391" s="580">
        <v>317</v>
      </c>
      <c r="O391" s="710">
        <f t="shared" si="101"/>
        <v>1.2013232993654444</v>
      </c>
      <c r="P391" s="710">
        <f t="shared" si="102"/>
        <v>713.60867091118928</v>
      </c>
      <c r="Q391" s="710">
        <f t="shared" si="103"/>
        <v>698.88387801212286</v>
      </c>
      <c r="R391" s="710">
        <f t="shared" si="104"/>
        <v>688.30695822969062</v>
      </c>
      <c r="S391" s="710">
        <f t="shared" si="105"/>
        <v>681.92736750598385</v>
      </c>
      <c r="T391" s="710">
        <f t="shared" si="106"/>
        <v>679.77471999240117</v>
      </c>
    </row>
    <row r="392" spans="2:20">
      <c r="B392" s="580">
        <v>318</v>
      </c>
      <c r="C392" s="710">
        <f t="shared" si="91"/>
        <v>1.2051129627703827</v>
      </c>
      <c r="D392" s="710">
        <f t="shared" si="92"/>
        <v>1425.9053435790249</v>
      </c>
      <c r="E392" s="710">
        <f t="shared" si="93"/>
        <v>553.51171273617001</v>
      </c>
      <c r="F392" s="710">
        <f t="shared" si="94"/>
        <v>333.8665136625101</v>
      </c>
      <c r="G392" s="710">
        <f t="shared" si="95"/>
        <v>301.60951871122973</v>
      </c>
      <c r="H392" s="717">
        <f t="shared" si="96"/>
        <v>298.04486642631781</v>
      </c>
      <c r="I392" s="710">
        <f t="shared" si="97"/>
        <v>298.03838837232735</v>
      </c>
      <c r="J392" s="710">
        <f t="shared" si="98"/>
        <v>298.03393616655268</v>
      </c>
      <c r="K392" s="710">
        <f t="shared" si="99"/>
        <v>298.03133328800402</v>
      </c>
      <c r="L392" s="710">
        <f t="shared" si="100"/>
        <v>298.0304753735615</v>
      </c>
      <c r="N392" s="580">
        <v>318</v>
      </c>
      <c r="O392" s="710">
        <f t="shared" si="101"/>
        <v>1.2051129627703827</v>
      </c>
      <c r="P392" s="710">
        <f t="shared" si="102"/>
        <v>714.609069513279</v>
      </c>
      <c r="Q392" s="710">
        <f t="shared" si="103"/>
        <v>699.90121574243722</v>
      </c>
      <c r="R392" s="710">
        <f t="shared" si="104"/>
        <v>689.33642588646671</v>
      </c>
      <c r="S392" s="710">
        <f t="shared" si="105"/>
        <v>682.96409854635976</v>
      </c>
      <c r="T392" s="710">
        <f t="shared" si="106"/>
        <v>680.81381353774191</v>
      </c>
    </row>
    <row r="393" spans="2:20">
      <c r="B393" s="580">
        <v>319</v>
      </c>
      <c r="C393" s="710">
        <f t="shared" si="91"/>
        <v>1.2089026261753211</v>
      </c>
      <c r="D393" s="710">
        <f t="shared" si="92"/>
        <v>1426.1079070271483</v>
      </c>
      <c r="E393" s="710">
        <f t="shared" si="93"/>
        <v>554.2782411961764</v>
      </c>
      <c r="F393" s="710">
        <f t="shared" si="94"/>
        <v>334.08656534634179</v>
      </c>
      <c r="G393" s="710">
        <f t="shared" si="95"/>
        <v>301.6432123919306</v>
      </c>
      <c r="H393" s="717">
        <f t="shared" si="96"/>
        <v>298.04542528147192</v>
      </c>
      <c r="I393" s="710">
        <f t="shared" si="97"/>
        <v>298.0388852466935</v>
      </c>
      <c r="J393" s="710">
        <f t="shared" si="98"/>
        <v>298.03438974608844</v>
      </c>
      <c r="K393" s="710">
        <f t="shared" si="99"/>
        <v>298.03176127067684</v>
      </c>
      <c r="L393" s="710">
        <f t="shared" si="100"/>
        <v>298.03089486488636</v>
      </c>
      <c r="N393" s="580">
        <v>319</v>
      </c>
      <c r="O393" s="710">
        <f t="shared" si="101"/>
        <v>1.2089026261753211</v>
      </c>
      <c r="P393" s="710">
        <f t="shared" si="102"/>
        <v>715.60830821520165</v>
      </c>
      <c r="Q393" s="710">
        <f t="shared" si="103"/>
        <v>700.91737393271546</v>
      </c>
      <c r="R393" s="710">
        <f t="shared" si="104"/>
        <v>690.36469993930893</v>
      </c>
      <c r="S393" s="710">
        <f t="shared" si="105"/>
        <v>683.99962756135858</v>
      </c>
      <c r="T393" s="710">
        <f t="shared" si="106"/>
        <v>681.8517023185276</v>
      </c>
    </row>
    <row r="394" spans="2:20">
      <c r="B394" s="580">
        <v>320</v>
      </c>
      <c r="C394" s="710">
        <f t="shared" si="91"/>
        <v>1.2126922895802592</v>
      </c>
      <c r="D394" s="710">
        <f t="shared" si="92"/>
        <v>1426.3088807406386</v>
      </c>
      <c r="E394" s="710">
        <f t="shared" si="93"/>
        <v>555.04346565422395</v>
      </c>
      <c r="F394" s="710">
        <f t="shared" si="94"/>
        <v>334.30703992094595</v>
      </c>
      <c r="G394" s="710">
        <f t="shared" si="95"/>
        <v>301.67708600401181</v>
      </c>
      <c r="H394" s="717">
        <f t="shared" si="96"/>
        <v>298.04598905953839</v>
      </c>
      <c r="I394" s="710">
        <f t="shared" si="97"/>
        <v>298.03938670411446</v>
      </c>
      <c r="J394" s="710">
        <f t="shared" si="98"/>
        <v>298.03484766635728</v>
      </c>
      <c r="K394" s="710">
        <f t="shared" si="99"/>
        <v>298.03219344877357</v>
      </c>
      <c r="L394" s="710">
        <f t="shared" si="100"/>
        <v>298.03131850299184</v>
      </c>
      <c r="N394" s="580">
        <v>320</v>
      </c>
      <c r="O394" s="710">
        <f t="shared" si="101"/>
        <v>1.2126922895802592</v>
      </c>
      <c r="P394" s="710">
        <f t="shared" si="102"/>
        <v>716.60638836178964</v>
      </c>
      <c r="Q394" s="710">
        <f t="shared" si="103"/>
        <v>701.93235395056104</v>
      </c>
      <c r="R394" s="710">
        <f t="shared" si="104"/>
        <v>691.39178177212693</v>
      </c>
      <c r="S394" s="710">
        <f t="shared" si="105"/>
        <v>685.03395594465439</v>
      </c>
      <c r="T394" s="710">
        <f t="shared" si="106"/>
        <v>682.88838773160796</v>
      </c>
    </row>
    <row r="395" spans="2:20">
      <c r="B395" s="580">
        <v>321</v>
      </c>
      <c r="C395" s="710">
        <f t="shared" ref="C395:C458" si="107">$C$73*B395</f>
        <v>1.2164819529851976</v>
      </c>
      <c r="D395" s="710">
        <f t="shared" ref="D395:D458" si="108">(1-2*FoAb-2*FoAb*BiCombAb)*D394+2*FoAb*E394+2*FoAb*BiCombAb*Tcomb</f>
        <v>1426.5082882620297</v>
      </c>
      <c r="E395" s="710">
        <f t="shared" ref="E395:E458" si="109">FoAb*D394+(1-2*FoAb)*E394+FoAb*F394</f>
        <v>555.80738780267995</v>
      </c>
      <c r="F395" s="710">
        <f t="shared" ref="F395:F458" si="110">FoAb*E394+(1-2*FoAb)*F394+FoAb*G394</f>
        <v>334.52793507310713</v>
      </c>
      <c r="G395" s="710">
        <f t="shared" ref="G395:G458" si="111">FoAb*F394+(1-2*FoAb)*G394+FoAb*H394</f>
        <v>301.71113962726878</v>
      </c>
      <c r="H395" s="717">
        <f t="shared" ref="H395:H458" si="112">_FoN1*G394+(1-_FoN1-_FoN2)*H394+_FoN2*I394</f>
        <v>298.04655778459397</v>
      </c>
      <c r="I395" s="710">
        <f t="shared" ref="I395:I458" si="113">FoCase*H394+(1-2*FoCase)*I394+FoCase*J394</f>
        <v>298.03989276851252</v>
      </c>
      <c r="J395" s="710">
        <f t="shared" ref="J395:J458" si="114">FoCase*I394+(1-2*FoCase)*J394+FoCase*K394</f>
        <v>298.03530995115318</v>
      </c>
      <c r="K395" s="710">
        <f t="shared" ref="K395:K458" si="115">FoCase*J394+(1-2*FoCase)*K394+FoCase*L394</f>
        <v>298.03262984600309</v>
      </c>
      <c r="L395" s="710">
        <f t="shared" ref="L395:L458" si="116">(1-2*FoCase-2*FoCase*BiAtmCase)*L394+2*FoCase*K394+2*FoCase*BiAtmCase*Tatm</f>
        <v>298.03174631155605</v>
      </c>
      <c r="N395" s="580">
        <v>321</v>
      </c>
      <c r="O395" s="710">
        <f t="shared" ref="O395:O458" si="117">$O$73*N395</f>
        <v>1.2164819529851976</v>
      </c>
      <c r="P395" s="710">
        <f t="shared" ref="P395:P458" si="118">(1-2*FoCase-2*FoCase*BiCombCase)*P394+2*FoCase*Q394+2*FoCase*BiCombCase*Tcomb</f>
        <v>717.60331129631606</v>
      </c>
      <c r="Q395" s="710">
        <f t="shared" ref="Q395:Q458" si="119">FoCase*P394+(1-2*FoCase)*Q394+FoCase*R394</f>
        <v>702.94615716199189</v>
      </c>
      <c r="R395" s="710">
        <f t="shared" ref="R395:R458" si="120">FoCase*Q394+(1-2*FoCase)*R394+FoCase*S394</f>
        <v>692.41767276722589</v>
      </c>
      <c r="S395" s="710">
        <f t="shared" ref="S395:S458" si="121">FoCase*R394+(1-2*FoCase)*S394+FoCase*T394</f>
        <v>686.06708508830502</v>
      </c>
      <c r="T395" s="710">
        <f t="shared" ref="T395:T458" si="122">(1-2*FoCase-2*FoCase*BiAtmCase)*T394+2*FoCase*S394+2*FoCase*BiAtmCase*Tatm</f>
        <v>683.92387117221335</v>
      </c>
    </row>
    <row r="396" spans="2:20">
      <c r="B396" s="580">
        <v>322</v>
      </c>
      <c r="C396" s="710">
        <f t="shared" si="107"/>
        <v>1.2202716163901359</v>
      </c>
      <c r="D396" s="710">
        <f t="shared" si="108"/>
        <v>1426.7061527438309</v>
      </c>
      <c r="E396" s="710">
        <f t="shared" si="109"/>
        <v>556.5700093548669</v>
      </c>
      <c r="F396" s="710">
        <f t="shared" si="110"/>
        <v>334.74924849712386</v>
      </c>
      <c r="G396" s="710">
        <f t="shared" si="111"/>
        <v>301.74537333862128</v>
      </c>
      <c r="H396" s="717">
        <f t="shared" si="112"/>
        <v>298.04713148071608</v>
      </c>
      <c r="I396" s="710">
        <f t="shared" si="113"/>
        <v>298.04040346381646</v>
      </c>
      <c r="J396" s="710">
        <f t="shared" si="114"/>
        <v>298.0357766242808</v>
      </c>
      <c r="K396" s="710">
        <f t="shared" si="115"/>
        <v>298.03307048608775</v>
      </c>
      <c r="L396" s="710">
        <f t="shared" si="116"/>
        <v>298.03217831427116</v>
      </c>
      <c r="N396" s="580">
        <v>322</v>
      </c>
      <c r="O396" s="710">
        <f t="shared" si="117"/>
        <v>1.2202716163901359</v>
      </c>
      <c r="P396" s="710">
        <f t="shared" si="118"/>
        <v>718.59907836049661</v>
      </c>
      <c r="Q396" s="710">
        <f t="shared" si="119"/>
        <v>703.9587849314421</v>
      </c>
      <c r="R396" s="710">
        <f t="shared" si="120"/>
        <v>693.44237430530836</v>
      </c>
      <c r="S396" s="710">
        <f t="shared" si="121"/>
        <v>687.0990163827546</v>
      </c>
      <c r="T396" s="710">
        <f t="shared" si="122"/>
        <v>684.95815403395625</v>
      </c>
    </row>
    <row r="397" spans="2:20">
      <c r="B397" s="580">
        <v>323</v>
      </c>
      <c r="C397" s="710">
        <f t="shared" si="107"/>
        <v>1.2240612797950743</v>
      </c>
      <c r="D397" s="710">
        <f t="shared" si="108"/>
        <v>1426.9024969551053</v>
      </c>
      <c r="E397" s="710">
        <f t="shared" si="109"/>
        <v>557.33133204456408</v>
      </c>
      <c r="F397" s="710">
        <f t="shared" si="110"/>
        <v>334.97097789481228</v>
      </c>
      <c r="G397" s="710">
        <f t="shared" si="111"/>
        <v>301.77978721212918</v>
      </c>
      <c r="H397" s="717">
        <f t="shared" si="112"/>
        <v>298.0477101719822</v>
      </c>
      <c r="I397" s="710">
        <f t="shared" si="113"/>
        <v>298.04091881396107</v>
      </c>
      <c r="J397" s="710">
        <f t="shared" si="114"/>
        <v>298.03624770955497</v>
      </c>
      <c r="K397" s="710">
        <f t="shared" si="115"/>
        <v>298.03351539276264</v>
      </c>
      <c r="L397" s="710">
        <f t="shared" si="116"/>
        <v>298.03261453484316</v>
      </c>
      <c r="N397" s="580">
        <v>323</v>
      </c>
      <c r="O397" s="710">
        <f t="shared" si="117"/>
        <v>1.2240612797950743</v>
      </c>
      <c r="P397" s="710">
        <f t="shared" si="118"/>
        <v>719.59369089449126</v>
      </c>
      <c r="Q397" s="710">
        <f t="shared" si="119"/>
        <v>704.97023862176388</v>
      </c>
      <c r="R397" s="710">
        <f t="shared" si="120"/>
        <v>694.46588776547594</v>
      </c>
      <c r="S397" s="710">
        <f t="shared" si="121"/>
        <v>688.12975121683507</v>
      </c>
      <c r="T397" s="710">
        <f t="shared" si="122"/>
        <v>685.99123770883341</v>
      </c>
    </row>
    <row r="398" spans="2:20">
      <c r="B398" s="580">
        <v>324</v>
      </c>
      <c r="C398" s="710">
        <f t="shared" si="107"/>
        <v>1.2278509432000124</v>
      </c>
      <c r="D398" s="710">
        <f t="shared" si="108"/>
        <v>1427.0973432879346</v>
      </c>
      <c r="E398" s="710">
        <f t="shared" si="109"/>
        <v>558.09135762551773</v>
      </c>
      <c r="F398" s="710">
        <f t="shared" si="110"/>
        <v>335.19312097550892</v>
      </c>
      <c r="G398" s="710">
        <f t="shared" si="111"/>
        <v>301.81438131900796</v>
      </c>
      <c r="H398" s="717">
        <f t="shared" si="112"/>
        <v>298.04829388246975</v>
      </c>
      <c r="I398" s="710">
        <f t="shared" si="113"/>
        <v>298.04143884288669</v>
      </c>
      <c r="J398" s="710">
        <f t="shared" si="114"/>
        <v>298.03672323080048</v>
      </c>
      <c r="K398" s="710">
        <f t="shared" si="115"/>
        <v>298.03396458977528</v>
      </c>
      <c r="L398" s="710">
        <f t="shared" si="116"/>
        <v>298.03305499699121</v>
      </c>
      <c r="N398" s="580">
        <v>324</v>
      </c>
      <c r="O398" s="710">
        <f t="shared" si="117"/>
        <v>1.2278509432000124</v>
      </c>
      <c r="P398" s="710">
        <f t="shared" si="118"/>
        <v>720.58715023690627</v>
      </c>
      <c r="Q398" s="710">
        <f t="shared" si="119"/>
        <v>705.98051959422901</v>
      </c>
      <c r="R398" s="710">
        <f t="shared" si="120"/>
        <v>695.48821452523146</v>
      </c>
      <c r="S398" s="710">
        <f t="shared" si="121"/>
        <v>689.15929097776791</v>
      </c>
      <c r="T398" s="710">
        <f t="shared" si="122"/>
        <v>687.02312358722781</v>
      </c>
    </row>
    <row r="399" spans="2:20">
      <c r="B399" s="580">
        <v>325</v>
      </c>
      <c r="C399" s="710">
        <f t="shared" si="107"/>
        <v>1.2316406066049508</v>
      </c>
      <c r="D399" s="710">
        <f t="shared" si="108"/>
        <v>1427.2907137637742</v>
      </c>
      <c r="E399" s="710">
        <f t="shared" si="109"/>
        <v>558.85008787096069</v>
      </c>
      <c r="F399" s="710">
        <f t="shared" si="110"/>
        <v>335.41567545607336</v>
      </c>
      <c r="G399" s="710">
        <f t="shared" si="111"/>
        <v>301.84915572764396</v>
      </c>
      <c r="H399" s="717">
        <f t="shared" si="112"/>
        <v>298.04888263625554</v>
      </c>
      <c r="I399" s="710">
        <f t="shared" si="113"/>
        <v>298.04196357453895</v>
      </c>
      <c r="J399" s="710">
        <f t="shared" si="114"/>
        <v>298.03720321185136</v>
      </c>
      <c r="K399" s="710">
        <f t="shared" si="115"/>
        <v>298.03441810088515</v>
      </c>
      <c r="L399" s="710">
        <f t="shared" si="116"/>
        <v>298.03349972444738</v>
      </c>
      <c r="N399" s="580">
        <v>325</v>
      </c>
      <c r="O399" s="710">
        <f t="shared" si="117"/>
        <v>1.2316406066049508</v>
      </c>
      <c r="P399" s="710">
        <f t="shared" si="118"/>
        <v>721.57945772479559</v>
      </c>
      <c r="Q399" s="710">
        <f t="shared" si="119"/>
        <v>706.98962920853126</v>
      </c>
      <c r="R399" s="710">
        <f t="shared" si="120"/>
        <v>696.50935596048032</v>
      </c>
      <c r="S399" s="710">
        <f t="shared" si="121"/>
        <v>690.18763705116646</v>
      </c>
      <c r="T399" s="710">
        <f t="shared" si="122"/>
        <v>688.05381305791013</v>
      </c>
    </row>
    <row r="400" spans="2:20">
      <c r="B400" s="580">
        <v>326</v>
      </c>
      <c r="C400" s="710">
        <f t="shared" si="107"/>
        <v>1.2354302700098891</v>
      </c>
      <c r="D400" s="710">
        <f t="shared" si="108"/>
        <v>1427.4826300397028</v>
      </c>
      <c r="E400" s="710">
        <f t="shared" si="109"/>
        <v>559.6075245731397</v>
      </c>
      <c r="F400" s="710">
        <f t="shared" si="110"/>
        <v>335.63863906088989</v>
      </c>
      <c r="G400" s="710">
        <f t="shared" si="111"/>
        <v>301.88411050361026</v>
      </c>
      <c r="H400" s="717">
        <f t="shared" si="112"/>
        <v>298.04947645741555</v>
      </c>
      <c r="I400" s="710">
        <f t="shared" si="113"/>
        <v>298.04249303286826</v>
      </c>
      <c r="J400" s="710">
        <f t="shared" si="114"/>
        <v>298.03768767655083</v>
      </c>
      <c r="K400" s="710">
        <f t="shared" si="115"/>
        <v>298.03487594986336</v>
      </c>
      <c r="L400" s="710">
        <f t="shared" si="116"/>
        <v>298.03394874095613</v>
      </c>
      <c r="N400" s="580">
        <v>326</v>
      </c>
      <c r="O400" s="710">
        <f t="shared" si="117"/>
        <v>1.2354302700098891</v>
      </c>
      <c r="P400" s="710">
        <f t="shared" si="118"/>
        <v>722.57061469366329</v>
      </c>
      <c r="Q400" s="710">
        <f t="shared" si="119"/>
        <v>707.99756882278791</v>
      </c>
      <c r="R400" s="710">
        <f t="shared" si="120"/>
        <v>697.52931344553303</v>
      </c>
      <c r="S400" s="710">
        <f t="shared" si="121"/>
        <v>691.21479082103735</v>
      </c>
      <c r="T400" s="710">
        <f t="shared" si="122"/>
        <v>689.083307508041</v>
      </c>
    </row>
    <row r="401" spans="2:20">
      <c r="B401" s="580">
        <v>327</v>
      </c>
      <c r="C401" s="710">
        <f t="shared" si="107"/>
        <v>1.2392199334148275</v>
      </c>
      <c r="D401" s="710">
        <f t="shared" si="108"/>
        <v>1427.6731134145646</v>
      </c>
      <c r="E401" s="710">
        <f t="shared" si="109"/>
        <v>560.36366954285245</v>
      </c>
      <c r="F401" s="710">
        <f t="shared" si="110"/>
        <v>335.8620095218692</v>
      </c>
      <c r="G401" s="710">
        <f t="shared" si="111"/>
        <v>301.91924570968189</v>
      </c>
      <c r="H401" s="717">
        <f t="shared" si="112"/>
        <v>298.05007537002456</v>
      </c>
      <c r="I401" s="710">
        <f t="shared" si="113"/>
        <v>298.04302724182958</v>
      </c>
      <c r="J401" s="710">
        <f t="shared" si="114"/>
        <v>298.03817664875072</v>
      </c>
      <c r="K401" s="710">
        <f t="shared" si="115"/>
        <v>298.03533816049207</v>
      </c>
      <c r="L401" s="710">
        <f t="shared" si="116"/>
        <v>298.03440207027387</v>
      </c>
      <c r="N401" s="580">
        <v>327</v>
      </c>
      <c r="O401" s="710">
        <f t="shared" si="117"/>
        <v>1.2392199334148275</v>
      </c>
      <c r="P401" s="710">
        <f t="shared" si="118"/>
        <v>723.56062247746479</v>
      </c>
      <c r="Q401" s="710">
        <f t="shared" si="119"/>
        <v>709.00433979354136</v>
      </c>
      <c r="R401" s="710">
        <f t="shared" si="120"/>
        <v>698.54808835310632</v>
      </c>
      <c r="S401" s="710">
        <f t="shared" si="121"/>
        <v>692.24075366978275</v>
      </c>
      <c r="T401" s="710">
        <f t="shared" si="122"/>
        <v>690.1116083231725</v>
      </c>
    </row>
    <row r="402" spans="2:20">
      <c r="B402" s="580">
        <v>328</v>
      </c>
      <c r="C402" s="710">
        <f t="shared" si="107"/>
        <v>1.2430095968197659</v>
      </c>
      <c r="D402" s="710">
        <f t="shared" si="108"/>
        <v>1427.8621848350076</v>
      </c>
      <c r="E402" s="710">
        <f t="shared" si="109"/>
        <v>561.11852460899138</v>
      </c>
      <c r="F402" s="710">
        <f t="shared" si="110"/>
        <v>336.08578457844885</v>
      </c>
      <c r="G402" s="710">
        <f t="shared" si="111"/>
        <v>301.95456140585122</v>
      </c>
      <c r="H402" s="717">
        <f t="shared" si="112"/>
        <v>298.05067939815581</v>
      </c>
      <c r="I402" s="710">
        <f t="shared" si="113"/>
        <v>298.04356622538194</v>
      </c>
      <c r="J402" s="710">
        <f t="shared" si="114"/>
        <v>298.03867015231106</v>
      </c>
      <c r="K402" s="710">
        <f t="shared" si="115"/>
        <v>298.03580475656435</v>
      </c>
      <c r="L402" s="710">
        <f t="shared" si="116"/>
        <v>298.0348597361687</v>
      </c>
      <c r="N402" s="580">
        <v>328</v>
      </c>
      <c r="O402" s="710">
        <f t="shared" si="117"/>
        <v>1.2430095968197659</v>
      </c>
      <c r="P402" s="710">
        <f t="shared" si="118"/>
        <v>724.54948240860915</v>
      </c>
      <c r="Q402" s="710">
        <f t="shared" si="119"/>
        <v>710.00994347576136</v>
      </c>
      <c r="R402" s="710">
        <f t="shared" si="120"/>
        <v>699.56568205432541</v>
      </c>
      <c r="S402" s="710">
        <f t="shared" si="121"/>
        <v>693.26552697820182</v>
      </c>
      <c r="T402" s="710">
        <f t="shared" si="122"/>
        <v>691.13871688725055</v>
      </c>
    </row>
    <row r="403" spans="2:20">
      <c r="B403" s="580">
        <v>329</v>
      </c>
      <c r="C403" s="710">
        <f t="shared" si="107"/>
        <v>1.246799260224704</v>
      </c>
      <c r="D403" s="710">
        <f t="shared" si="108"/>
        <v>1428.049864901421</v>
      </c>
      <c r="E403" s="710">
        <f t="shared" si="109"/>
        <v>561.8720916180971</v>
      </c>
      <c r="F403" s="710">
        <f t="shared" si="110"/>
        <v>336.3099619775939</v>
      </c>
      <c r="G403" s="710">
        <f t="shared" si="111"/>
        <v>301.99005764934344</v>
      </c>
      <c r="H403" s="717">
        <f t="shared" si="112"/>
        <v>298.05128856588055</v>
      </c>
      <c r="I403" s="710">
        <f t="shared" si="113"/>
        <v>298.04411000748814</v>
      </c>
      <c r="J403" s="710">
        <f t="shared" si="114"/>
        <v>298.03916821109965</v>
      </c>
      <c r="K403" s="710">
        <f t="shared" si="115"/>
        <v>298.03627576188347</v>
      </c>
      <c r="L403" s="710">
        <f t="shared" si="116"/>
        <v>298.03532176241987</v>
      </c>
      <c r="N403" s="580">
        <v>329</v>
      </c>
      <c r="O403" s="710">
        <f t="shared" si="117"/>
        <v>1.246799260224704</v>
      </c>
      <c r="P403" s="710">
        <f t="shared" si="118"/>
        <v>725.53719581796008</v>
      </c>
      <c r="Q403" s="710">
        <f t="shared" si="119"/>
        <v>711.01438122284662</v>
      </c>
      <c r="R403" s="710">
        <f t="shared" si="120"/>
        <v>700.58209591872594</v>
      </c>
      <c r="S403" s="710">
        <f t="shared" si="121"/>
        <v>694.28911212549269</v>
      </c>
      <c r="T403" s="710">
        <f t="shared" si="122"/>
        <v>692.16463458261649</v>
      </c>
    </row>
    <row r="404" spans="2:20">
      <c r="B404" s="580">
        <v>330</v>
      </c>
      <c r="C404" s="710">
        <f t="shared" si="107"/>
        <v>1.2505889236296424</v>
      </c>
      <c r="D404" s="710">
        <f t="shared" si="108"/>
        <v>1428.2361738737718</v>
      </c>
      <c r="E404" s="710">
        <f t="shared" si="109"/>
        <v>562.62437243391867</v>
      </c>
      <c r="F404" s="710">
        <f t="shared" si="110"/>
        <v>336.53453947379631</v>
      </c>
      <c r="G404" s="710">
        <f t="shared" si="111"/>
        <v>302.02573449463176</v>
      </c>
      <c r="H404" s="717">
        <f t="shared" si="112"/>
        <v>298.05190289726789</v>
      </c>
      <c r="I404" s="710">
        <f t="shared" si="113"/>
        <v>298.04465861211423</v>
      </c>
      <c r="J404" s="710">
        <f t="shared" si="114"/>
        <v>298.03967084899193</v>
      </c>
      <c r="K404" s="710">
        <f t="shared" si="115"/>
        <v>298.03675120026264</v>
      </c>
      <c r="L404" s="710">
        <f t="shared" si="116"/>
        <v>298.03578817281738</v>
      </c>
      <c r="N404" s="580">
        <v>330</v>
      </c>
      <c r="O404" s="710">
        <f t="shared" si="117"/>
        <v>1.2505889236296424</v>
      </c>
      <c r="P404" s="710">
        <f t="shared" si="118"/>
        <v>726.52376403483879</v>
      </c>
      <c r="Q404" s="710">
        <f t="shared" si="119"/>
        <v>712.01765438662642</v>
      </c>
      <c r="R404" s="710">
        <f t="shared" si="120"/>
        <v>701.59733131425571</v>
      </c>
      <c r="S404" s="710">
        <f t="shared" si="121"/>
        <v>695.31151048925472</v>
      </c>
      <c r="T404" s="710">
        <f t="shared" si="122"/>
        <v>693.18936279000843</v>
      </c>
    </row>
    <row r="405" spans="2:20">
      <c r="B405" s="580">
        <v>331</v>
      </c>
      <c r="C405" s="710">
        <f t="shared" si="107"/>
        <v>1.2543785870345807</v>
      </c>
      <c r="D405" s="710">
        <f t="shared" si="108"/>
        <v>1428.4211316773412</v>
      </c>
      <c r="E405" s="710">
        <f t="shared" si="109"/>
        <v>563.37536893698245</v>
      </c>
      <c r="F405" s="710">
        <f t="shared" si="110"/>
        <v>336.7595148290747</v>
      </c>
      <c r="G405" s="710">
        <f t="shared" si="111"/>
        <v>302.06159199345291</v>
      </c>
      <c r="H405" s="717">
        <f t="shared" si="112"/>
        <v>298.05252241638431</v>
      </c>
      <c r="I405" s="710">
        <f t="shared" si="113"/>
        <v>298.04521206322931</v>
      </c>
      <c r="J405" s="710">
        <f t="shared" si="114"/>
        <v>298.04017808987021</v>
      </c>
      <c r="K405" s="710">
        <f t="shared" si="115"/>
        <v>298.03723109552465</v>
      </c>
      <c r="L405" s="710">
        <f t="shared" si="116"/>
        <v>298.03625899116145</v>
      </c>
      <c r="N405" s="580">
        <v>331</v>
      </c>
      <c r="O405" s="710">
        <f t="shared" si="117"/>
        <v>1.2543785870345807</v>
      </c>
      <c r="P405" s="710">
        <f t="shared" si="118"/>
        <v>727.50918838702466</v>
      </c>
      <c r="Q405" s="710">
        <f t="shared" si="119"/>
        <v>713.0197643173633</v>
      </c>
      <c r="R405" s="710">
        <f t="shared" si="120"/>
        <v>702.61138960727612</v>
      </c>
      <c r="S405" s="710">
        <f t="shared" si="121"/>
        <v>696.33272344548982</v>
      </c>
      <c r="T405" s="710">
        <f t="shared" si="122"/>
        <v>694.21290288856426</v>
      </c>
    </row>
    <row r="406" spans="2:20">
      <c r="B406" s="580">
        <v>332</v>
      </c>
      <c r="C406" s="710">
        <f t="shared" si="107"/>
        <v>1.2581682504395191</v>
      </c>
      <c r="D406" s="710">
        <f t="shared" si="108"/>
        <v>1428.6047579083661</v>
      </c>
      <c r="E406" s="710">
        <f t="shared" si="109"/>
        <v>564.12508302416859</v>
      </c>
      <c r="F406" s="710">
        <f t="shared" si="110"/>
        <v>336.98488581297278</v>
      </c>
      <c r="G406" s="710">
        <f t="shared" si="111"/>
        <v>302.09763019482227</v>
      </c>
      <c r="H406" s="717">
        <f t="shared" si="112"/>
        <v>298.05314714729337</v>
      </c>
      <c r="I406" s="710">
        <f t="shared" si="113"/>
        <v>298.04577038480517</v>
      </c>
      <c r="J406" s="710">
        <f t="shared" si="114"/>
        <v>298.04068995762344</v>
      </c>
      <c r="K406" s="710">
        <f t="shared" si="115"/>
        <v>298.03771547150143</v>
      </c>
      <c r="L406" s="710">
        <f t="shared" si="116"/>
        <v>298.03673424126254</v>
      </c>
      <c r="N406" s="580">
        <v>332</v>
      </c>
      <c r="O406" s="710">
        <f t="shared" si="117"/>
        <v>1.2581682504395191</v>
      </c>
      <c r="P406" s="710">
        <f t="shared" si="118"/>
        <v>728.49347020075811</v>
      </c>
      <c r="Q406" s="710">
        <f t="shared" si="119"/>
        <v>714.02071236375366</v>
      </c>
      <c r="R406" s="710">
        <f t="shared" si="120"/>
        <v>703.62427216256447</v>
      </c>
      <c r="S406" s="710">
        <f t="shared" si="121"/>
        <v>697.35275236860457</v>
      </c>
      <c r="T406" s="710">
        <f t="shared" si="122"/>
        <v>695.23525625582249</v>
      </c>
    </row>
    <row r="407" spans="2:20">
      <c r="B407" s="580">
        <v>333</v>
      </c>
      <c r="C407" s="710">
        <f t="shared" si="107"/>
        <v>1.2619579138444574</v>
      </c>
      <c r="D407" s="710">
        <f t="shared" si="108"/>
        <v>1428.7870718395841</v>
      </c>
      <c r="E407" s="710">
        <f t="shared" si="109"/>
        <v>564.87351660829518</v>
      </c>
      <c r="F407" s="710">
        <f t="shared" si="110"/>
        <v>337.21065020255787</v>
      </c>
      <c r="G407" s="710">
        <f t="shared" si="111"/>
        <v>302.13384914504906</v>
      </c>
      <c r="H407" s="717">
        <f t="shared" si="112"/>
        <v>298.05377711405538</v>
      </c>
      <c r="I407" s="710">
        <f t="shared" si="113"/>
        <v>298.04633360081561</v>
      </c>
      <c r="J407" s="710">
        <f t="shared" si="114"/>
        <v>298.04120647614695</v>
      </c>
      <c r="K407" s="710">
        <f t="shared" si="115"/>
        <v>298.0382043520334</v>
      </c>
      <c r="L407" s="710">
        <f t="shared" si="116"/>
        <v>298.03721394694043</v>
      </c>
      <c r="N407" s="580">
        <v>333</v>
      </c>
      <c r="O407" s="710">
        <f t="shared" si="117"/>
        <v>1.2619579138444574</v>
      </c>
      <c r="P407" s="710">
        <f t="shared" si="118"/>
        <v>729.4766108007417</v>
      </c>
      <c r="Q407" s="710">
        <f t="shared" si="119"/>
        <v>715.02049987293037</v>
      </c>
      <c r="R407" s="710">
        <f t="shared" si="120"/>
        <v>704.63598034331596</v>
      </c>
      <c r="S407" s="710">
        <f t="shared" si="121"/>
        <v>698.37159863141187</v>
      </c>
      <c r="T407" s="710">
        <f t="shared" si="122"/>
        <v>696.25642426772436</v>
      </c>
    </row>
    <row r="408" spans="2:20">
      <c r="B408" s="580">
        <v>334</v>
      </c>
      <c r="C408" s="710">
        <f t="shared" si="107"/>
        <v>1.2657475772493956</v>
      </c>
      <c r="D408" s="710">
        <f t="shared" si="108"/>
        <v>1428.9680924256845</v>
      </c>
      <c r="E408" s="710">
        <f t="shared" si="109"/>
        <v>565.62067161770915</v>
      </c>
      <c r="F408" s="710">
        <f t="shared" si="110"/>
        <v>337.43680578241879</v>
      </c>
      <c r="G408" s="710">
        <f t="shared" si="111"/>
        <v>302.17024888775165</v>
      </c>
      <c r="H408" s="717">
        <f t="shared" si="112"/>
        <v>298.05441234072703</v>
      </c>
      <c r="I408" s="710">
        <f t="shared" si="113"/>
        <v>298.04690173523659</v>
      </c>
      <c r="J408" s="710">
        <f t="shared" si="114"/>
        <v>298.04172766934181</v>
      </c>
      <c r="K408" s="710">
        <f t="shared" si="115"/>
        <v>298.03869776096968</v>
      </c>
      <c r="L408" s="710">
        <f t="shared" si="116"/>
        <v>298.03769813202393</v>
      </c>
      <c r="N408" s="580">
        <v>334</v>
      </c>
      <c r="O408" s="710">
        <f t="shared" si="117"/>
        <v>1.2657475772493956</v>
      </c>
      <c r="P408" s="710">
        <f t="shared" si="118"/>
        <v>730.45861151014185</v>
      </c>
      <c r="Q408" s="710">
        <f t="shared" si="119"/>
        <v>716.01912819046447</v>
      </c>
      <c r="R408" s="710">
        <f t="shared" si="120"/>
        <v>705.64651551114514</v>
      </c>
      <c r="S408" s="710">
        <f t="shared" si="121"/>
        <v>699.38926360513301</v>
      </c>
      <c r="T408" s="710">
        <f t="shared" si="122"/>
        <v>697.27640829861593</v>
      </c>
    </row>
    <row r="409" spans="2:20">
      <c r="B409" s="580">
        <v>335</v>
      </c>
      <c r="C409" s="710">
        <f t="shared" si="107"/>
        <v>1.2695372406543339</v>
      </c>
      <c r="D409" s="710">
        <f t="shared" si="108"/>
        <v>1429.1478383086683</v>
      </c>
      <c r="E409" s="710">
        <f t="shared" si="109"/>
        <v>566.36654999588598</v>
      </c>
      <c r="F409" s="710">
        <f t="shared" si="110"/>
        <v>337.66335034466317</v>
      </c>
      <c r="G409" s="710">
        <f t="shared" si="111"/>
        <v>302.20682946387257</v>
      </c>
      <c r="H409" s="717">
        <f t="shared" si="112"/>
        <v>298.05505285136121</v>
      </c>
      <c r="I409" s="710">
        <f t="shared" si="113"/>
        <v>298.04747481204538</v>
      </c>
      <c r="J409" s="710">
        <f t="shared" si="114"/>
        <v>298.04225356111476</v>
      </c>
      <c r="K409" s="710">
        <f t="shared" si="115"/>
        <v>298.03919572216699</v>
      </c>
      <c r="L409" s="710">
        <f t="shared" si="116"/>
        <v>298.03818682035092</v>
      </c>
      <c r="N409" s="580">
        <v>335</v>
      </c>
      <c r="O409" s="710">
        <f t="shared" si="117"/>
        <v>1.2695372406543339</v>
      </c>
      <c r="P409" s="710">
        <f t="shared" si="118"/>
        <v>731.43947365059114</v>
      </c>
      <c r="Q409" s="710">
        <f t="shared" si="119"/>
        <v>717.01659866036664</v>
      </c>
      <c r="R409" s="710">
        <f t="shared" si="120"/>
        <v>706.65587902608763</v>
      </c>
      <c r="S409" s="710">
        <f t="shared" si="121"/>
        <v>700.40574865939971</v>
      </c>
      <c r="T409" s="710">
        <f t="shared" si="122"/>
        <v>698.29520972124988</v>
      </c>
    </row>
    <row r="410" spans="2:20">
      <c r="B410" s="580">
        <v>336</v>
      </c>
      <c r="C410" s="710">
        <f t="shared" si="107"/>
        <v>1.2733269040592723</v>
      </c>
      <c r="D410" s="710">
        <f t="shared" si="108"/>
        <v>1429.3263278231154</v>
      </c>
      <c r="E410" s="710">
        <f t="shared" si="109"/>
        <v>567.11115370103505</v>
      </c>
      <c r="F410" s="710">
        <f t="shared" si="110"/>
        <v>337.8902816889144</v>
      </c>
      <c r="G410" s="710">
        <f t="shared" si="111"/>
        <v>302.24359091169373</v>
      </c>
      <c r="H410" s="717">
        <f t="shared" si="112"/>
        <v>298.05569867000639</v>
      </c>
      <c r="I410" s="710">
        <f t="shared" si="113"/>
        <v>298.04805285522053</v>
      </c>
      <c r="J410" s="710">
        <f t="shared" si="114"/>
        <v>298.04278417537762</v>
      </c>
      <c r="K410" s="710">
        <f t="shared" si="115"/>
        <v>298.03969825948974</v>
      </c>
      <c r="L410" s="710">
        <f t="shared" si="116"/>
        <v>298.03868003576741</v>
      </c>
      <c r="N410" s="580">
        <v>336</v>
      </c>
      <c r="O410" s="710">
        <f t="shared" si="117"/>
        <v>1.2733269040592723</v>
      </c>
      <c r="P410" s="710">
        <f t="shared" si="118"/>
        <v>732.41919854218963</v>
      </c>
      <c r="Q410" s="710">
        <f t="shared" si="119"/>
        <v>718.01291262508971</v>
      </c>
      <c r="R410" s="710">
        <f t="shared" si="120"/>
        <v>707.66407224660225</v>
      </c>
      <c r="S410" s="710">
        <f t="shared" si="121"/>
        <v>701.42105516225513</v>
      </c>
      <c r="T410" s="710">
        <f t="shared" si="122"/>
        <v>699.31282990678721</v>
      </c>
    </row>
    <row r="411" spans="2:20">
      <c r="B411" s="580">
        <v>337</v>
      </c>
      <c r="C411" s="710">
        <f t="shared" si="107"/>
        <v>1.2771165674642107</v>
      </c>
      <c r="D411" s="710">
        <f t="shared" si="108"/>
        <v>1429.5035790013658</v>
      </c>
      <c r="E411" s="710">
        <f t="shared" si="109"/>
        <v>567.85448470571339</v>
      </c>
      <c r="F411" s="710">
        <f t="shared" si="110"/>
        <v>338.11759762230827</v>
      </c>
      <c r="G411" s="710">
        <f t="shared" si="111"/>
        <v>302.28053326685148</v>
      </c>
      <c r="H411" s="717">
        <f t="shared" si="112"/>
        <v>298.0563498207066</v>
      </c>
      <c r="I411" s="710">
        <f t="shared" si="113"/>
        <v>298.04863588874144</v>
      </c>
      <c r="J411" s="710">
        <f t="shared" si="114"/>
        <v>298.04331953604691</v>
      </c>
      <c r="K411" s="710">
        <f t="shared" si="115"/>
        <v>298.04020539680937</v>
      </c>
      <c r="L411" s="710">
        <f t="shared" si="116"/>
        <v>298.03917780212731</v>
      </c>
      <c r="N411" s="580">
        <v>337</v>
      </c>
      <c r="O411" s="710">
        <f t="shared" si="117"/>
        <v>1.2771165674642107</v>
      </c>
      <c r="P411" s="710">
        <f t="shared" si="118"/>
        <v>733.39778750350695</v>
      </c>
      <c r="Q411" s="710">
        <f t="shared" si="119"/>
        <v>719.00807142552958</v>
      </c>
      <c r="R411" s="710">
        <f t="shared" si="120"/>
        <v>708.67109652957311</v>
      </c>
      <c r="S411" s="710">
        <f t="shared" si="121"/>
        <v>702.43518448015675</v>
      </c>
      <c r="T411" s="710">
        <f t="shared" si="122"/>
        <v>700.32927022479896</v>
      </c>
    </row>
    <row r="412" spans="2:20">
      <c r="B412" s="580">
        <v>338</v>
      </c>
      <c r="C412" s="710">
        <f t="shared" si="107"/>
        <v>1.2809062308691488</v>
      </c>
      <c r="D412" s="710">
        <f t="shared" si="108"/>
        <v>1429.6796095786099</v>
      </c>
      <c r="E412" s="710">
        <f t="shared" si="109"/>
        <v>568.59654499644557</v>
      </c>
      <c r="F412" s="710">
        <f t="shared" si="110"/>
        <v>338.34529595948902</v>
      </c>
      <c r="G412" s="710">
        <f t="shared" si="111"/>
        <v>302.3176565623516</v>
      </c>
      <c r="H412" s="717">
        <f t="shared" si="112"/>
        <v>298.05700632750091</v>
      </c>
      <c r="I412" s="710">
        <f t="shared" si="113"/>
        <v>298.04922393658779</v>
      </c>
      <c r="J412" s="710">
        <f t="shared" si="114"/>
        <v>298.04385966704342</v>
      </c>
      <c r="K412" s="710">
        <f t="shared" si="115"/>
        <v>298.04071715800421</v>
      </c>
      <c r="L412" s="710">
        <f t="shared" si="116"/>
        <v>298.03968014329217</v>
      </c>
      <c r="N412" s="580">
        <v>338</v>
      </c>
      <c r="O412" s="710">
        <f t="shared" si="117"/>
        <v>1.2809062308691488</v>
      </c>
      <c r="P412" s="710">
        <f t="shared" si="118"/>
        <v>734.37524185158384</v>
      </c>
      <c r="Q412" s="710">
        <f t="shared" si="119"/>
        <v>720.00207640102758</v>
      </c>
      <c r="R412" s="710">
        <f t="shared" si="120"/>
        <v>709.67695323031057</v>
      </c>
      <c r="S412" s="710">
        <f t="shared" si="121"/>
        <v>703.44813797797735</v>
      </c>
      <c r="T412" s="710">
        <f t="shared" si="122"/>
        <v>701.34453204326849</v>
      </c>
    </row>
    <row r="413" spans="2:20">
      <c r="B413" s="580">
        <v>339</v>
      </c>
      <c r="C413" s="710">
        <f t="shared" si="107"/>
        <v>1.2846958942740871</v>
      </c>
      <c r="D413" s="710">
        <f t="shared" si="108"/>
        <v>1429.8544369978954</v>
      </c>
      <c r="E413" s="710">
        <f t="shared" si="109"/>
        <v>569.33733657335108</v>
      </c>
      <c r="F413" s="710">
        <f t="shared" si="110"/>
        <v>338.57337452260492</v>
      </c>
      <c r="G413" s="710">
        <f t="shared" si="111"/>
        <v>302.35496082858418</v>
      </c>
      <c r="H413" s="717">
        <f t="shared" si="112"/>
        <v>298.05766821442319</v>
      </c>
      <c r="I413" s="710">
        <f t="shared" si="113"/>
        <v>298.0498170227396</v>
      </c>
      <c r="J413" s="710">
        <f t="shared" si="114"/>
        <v>298.0444045922921</v>
      </c>
      <c r="K413" s="710">
        <f t="shared" si="115"/>
        <v>298.04123356695879</v>
      </c>
      <c r="L413" s="710">
        <f t="shared" si="116"/>
        <v>298.04018708313066</v>
      </c>
      <c r="N413" s="580">
        <v>339</v>
      </c>
      <c r="O413" s="710">
        <f t="shared" si="117"/>
        <v>1.2846958942740871</v>
      </c>
      <c r="P413" s="710">
        <f t="shared" si="118"/>
        <v>735.35156290193402</v>
      </c>
      <c r="Q413" s="710">
        <f t="shared" si="119"/>
        <v>720.99492888937232</v>
      </c>
      <c r="R413" s="710">
        <f t="shared" si="120"/>
        <v>710.68164370255408</v>
      </c>
      <c r="S413" s="710">
        <f t="shared" si="121"/>
        <v>704.45991701900766</v>
      </c>
      <c r="T413" s="710">
        <f t="shared" si="122"/>
        <v>702.35861672859289</v>
      </c>
    </row>
    <row r="414" spans="2:20">
      <c r="B414" s="580">
        <v>340</v>
      </c>
      <c r="C414" s="710">
        <f t="shared" si="107"/>
        <v>1.2884855576790255</v>
      </c>
      <c r="D414" s="710">
        <f t="shared" si="108"/>
        <v>1430.0280784150475</v>
      </c>
      <c r="E414" s="710">
        <f t="shared" si="109"/>
        <v>570.07686144977788</v>
      </c>
      <c r="F414" s="710">
        <f t="shared" si="110"/>
        <v>338.80183114130381</v>
      </c>
      <c r="G414" s="710">
        <f t="shared" si="111"/>
        <v>302.39244609333878</v>
      </c>
      <c r="H414" s="717">
        <f t="shared" si="112"/>
        <v>298.05833550550182</v>
      </c>
      <c r="I414" s="710">
        <f t="shared" si="113"/>
        <v>298.05041517117638</v>
      </c>
      <c r="J414" s="710">
        <f t="shared" si="114"/>
        <v>298.0449543357214</v>
      </c>
      <c r="K414" s="710">
        <f t="shared" si="115"/>
        <v>298.04175464756372</v>
      </c>
      <c r="L414" s="710">
        <f t="shared" si="116"/>
        <v>298.04069864551815</v>
      </c>
      <c r="N414" s="580">
        <v>340</v>
      </c>
      <c r="O414" s="710">
        <f t="shared" si="117"/>
        <v>1.2884855576790255</v>
      </c>
      <c r="P414" s="710">
        <f t="shared" si="118"/>
        <v>736.32675196854586</v>
      </c>
      <c r="Q414" s="710">
        <f t="shared" si="119"/>
        <v>721.98663022680125</v>
      </c>
      <c r="R414" s="710">
        <f t="shared" si="120"/>
        <v>711.68516929847317</v>
      </c>
      <c r="S414" s="710">
        <f t="shared" si="121"/>
        <v>705.47052296495747</v>
      </c>
      <c r="T414" s="710">
        <f t="shared" si="122"/>
        <v>703.37152564558517</v>
      </c>
    </row>
    <row r="415" spans="2:20">
      <c r="B415" s="580">
        <v>341</v>
      </c>
      <c r="C415" s="710">
        <f t="shared" si="107"/>
        <v>1.2922752210839639</v>
      </c>
      <c r="D415" s="710">
        <f t="shared" si="108"/>
        <v>1430.2005507035076</v>
      </c>
      <c r="E415" s="710">
        <f t="shared" si="109"/>
        <v>570.81512165194283</v>
      </c>
      <c r="F415" s="710">
        <f t="shared" si="110"/>
        <v>339.03066365272758</v>
      </c>
      <c r="G415" s="710">
        <f t="shared" si="111"/>
        <v>302.4301123818193</v>
      </c>
      <c r="H415" s="717">
        <f t="shared" si="112"/>
        <v>298.05900822475922</v>
      </c>
      <c r="I415" s="710">
        <f t="shared" si="113"/>
        <v>298.05101840587719</v>
      </c>
      <c r="J415" s="710">
        <f t="shared" si="114"/>
        <v>298.04550892126309</v>
      </c>
      <c r="K415" s="710">
        <f t="shared" si="115"/>
        <v>298.04228042371511</v>
      </c>
      <c r="L415" s="710">
        <f t="shared" si="116"/>
        <v>298.0412148543366</v>
      </c>
      <c r="N415" s="580">
        <v>341</v>
      </c>
      <c r="O415" s="710">
        <f t="shared" si="117"/>
        <v>1.2922752210839639</v>
      </c>
      <c r="P415" s="710">
        <f t="shared" si="118"/>
        <v>737.30081036388458</v>
      </c>
      <c r="Q415" s="710">
        <f t="shared" si="119"/>
        <v>722.97718174800229</v>
      </c>
      <c r="R415" s="710">
        <f t="shared" si="120"/>
        <v>712.68753136866974</v>
      </c>
      <c r="S415" s="710">
        <f t="shared" si="121"/>
        <v>706.47995717595779</v>
      </c>
      <c r="T415" s="710">
        <f t="shared" si="122"/>
        <v>704.38326015747577</v>
      </c>
    </row>
    <row r="416" spans="2:20">
      <c r="B416" s="580">
        <v>342</v>
      </c>
      <c r="C416" s="710">
        <f t="shared" si="107"/>
        <v>1.2960648844889022</v>
      </c>
      <c r="D416" s="710">
        <f t="shared" si="108"/>
        <v>1430.371870459089</v>
      </c>
      <c r="E416" s="710">
        <f t="shared" si="109"/>
        <v>571.55211921857881</v>
      </c>
      <c r="F416" s="710">
        <f t="shared" si="110"/>
        <v>339.25986990150705</v>
      </c>
      <c r="G416" s="710">
        <f t="shared" si="111"/>
        <v>302.4679597166587</v>
      </c>
      <c r="H416" s="717">
        <f t="shared" si="112"/>
        <v>298.0596863962117</v>
      </c>
      <c r="I416" s="710">
        <f t="shared" si="113"/>
        <v>298.05162675082016</v>
      </c>
      <c r="J416" s="710">
        <f t="shared" si="114"/>
        <v>298.04606837285178</v>
      </c>
      <c r="K416" s="710">
        <f t="shared" si="115"/>
        <v>298.04281091931438</v>
      </c>
      <c r="L416" s="710">
        <f t="shared" si="116"/>
        <v>298.04173573347362</v>
      </c>
      <c r="N416" s="580">
        <v>342</v>
      </c>
      <c r="O416" s="710">
        <f t="shared" si="117"/>
        <v>1.2960648844889022</v>
      </c>
      <c r="P416" s="710">
        <f t="shared" si="118"/>
        <v>738.2737393988931</v>
      </c>
      <c r="Q416" s="710">
        <f t="shared" si="119"/>
        <v>723.9665847861163</v>
      </c>
      <c r="R416" s="710">
        <f t="shared" si="120"/>
        <v>713.68873126217966</v>
      </c>
      <c r="S416" s="710">
        <f t="shared" si="121"/>
        <v>707.48822101056271</v>
      </c>
      <c r="T416" s="710">
        <f t="shared" si="122"/>
        <v>705.39382162591471</v>
      </c>
    </row>
    <row r="417" spans="2:20">
      <c r="B417" s="580">
        <v>343</v>
      </c>
      <c r="C417" s="710">
        <f t="shared" si="107"/>
        <v>1.2998545478938404</v>
      </c>
      <c r="D417" s="710">
        <f t="shared" si="108"/>
        <v>1430.5420540046523</v>
      </c>
      <c r="E417" s="710">
        <f t="shared" si="109"/>
        <v>572.28785620058795</v>
      </c>
      <c r="F417" s="710">
        <f t="shared" si="110"/>
        <v>339.48944773975569</v>
      </c>
      <c r="G417" s="710">
        <f t="shared" si="111"/>
        <v>302.5059881179339</v>
      </c>
      <c r="H417" s="717">
        <f t="shared" si="112"/>
        <v>298.06037004386906</v>
      </c>
      <c r="I417" s="710">
        <f t="shared" si="113"/>
        <v>298.05224022998203</v>
      </c>
      <c r="J417" s="710">
        <f t="shared" si="114"/>
        <v>298.0466327144245</v>
      </c>
      <c r="K417" s="710">
        <f t="shared" si="115"/>
        <v>298.0433461582677</v>
      </c>
      <c r="L417" s="710">
        <f t="shared" si="116"/>
        <v>298.0422613068227</v>
      </c>
      <c r="N417" s="580">
        <v>343</v>
      </c>
      <c r="O417" s="710">
        <f t="shared" si="117"/>
        <v>1.2998545478938404</v>
      </c>
      <c r="P417" s="710">
        <f t="shared" si="118"/>
        <v>739.24554038299482</v>
      </c>
      <c r="Q417" s="710">
        <f t="shared" si="119"/>
        <v>724.95484067273799</v>
      </c>
      <c r="R417" s="710">
        <f t="shared" si="120"/>
        <v>714.68877032647492</v>
      </c>
      <c r="S417" s="710">
        <f t="shared" si="121"/>
        <v>708.49531582575105</v>
      </c>
      <c r="T417" s="710">
        <f t="shared" si="122"/>
        <v>706.40321141097309</v>
      </c>
    </row>
    <row r="418" spans="2:20">
      <c r="B418" s="580">
        <v>344</v>
      </c>
      <c r="C418" s="710">
        <f t="shared" si="107"/>
        <v>1.3036442112987787</v>
      </c>
      <c r="D418" s="710">
        <f t="shared" si="108"/>
        <v>1430.7111173947026</v>
      </c>
      <c r="E418" s="710">
        <f t="shared" si="109"/>
        <v>573.02233466070152</v>
      </c>
      <c r="F418" s="710">
        <f t="shared" si="110"/>
        <v>339.71939502706357</v>
      </c>
      <c r="G418" s="710">
        <f t="shared" si="111"/>
        <v>302.54419760318063</v>
      </c>
      <c r="H418" s="717">
        <f t="shared" si="112"/>
        <v>298.06105919173422</v>
      </c>
      <c r="I418" s="710">
        <f t="shared" si="113"/>
        <v>298.05285886733799</v>
      </c>
      <c r="J418" s="710">
        <f t="shared" si="114"/>
        <v>298.04720196992059</v>
      </c>
      <c r="K418" s="710">
        <f t="shared" si="115"/>
        <v>298.04388616448563</v>
      </c>
      <c r="L418" s="710">
        <f t="shared" si="116"/>
        <v>298.04279159828241</v>
      </c>
      <c r="N418" s="580">
        <v>344</v>
      </c>
      <c r="O418" s="710">
        <f t="shared" si="117"/>
        <v>1.3036442112987787</v>
      </c>
      <c r="P418" s="710">
        <f t="shared" si="118"/>
        <v>740.21621462409496</v>
      </c>
      <c r="Q418" s="710">
        <f t="shared" si="119"/>
        <v>725.94195073791866</v>
      </c>
      <c r="R418" s="710">
        <f t="shared" si="120"/>
        <v>715.6876499074649</v>
      </c>
      <c r="S418" s="710">
        <f t="shared" si="121"/>
        <v>709.50124297692832</v>
      </c>
      <c r="T418" s="710">
        <f t="shared" si="122"/>
        <v>707.41143087114506</v>
      </c>
    </row>
    <row r="419" spans="2:20">
      <c r="B419" s="580">
        <v>345</v>
      </c>
      <c r="C419" s="710">
        <f t="shared" si="107"/>
        <v>1.3074338747037171</v>
      </c>
      <c r="D419" s="710">
        <f t="shared" si="108"/>
        <v>1430.8790764199077</v>
      </c>
      <c r="E419" s="710">
        <f t="shared" si="109"/>
        <v>573.75555667314563</v>
      </c>
      <c r="F419" s="710">
        <f t="shared" si="110"/>
        <v>339.9497096304907</v>
      </c>
      <c r="G419" s="710">
        <f t="shared" si="111"/>
        <v>302.58258818740819</v>
      </c>
      <c r="H419" s="717">
        <f t="shared" si="112"/>
        <v>298.06175386380323</v>
      </c>
      <c r="I419" s="710">
        <f t="shared" si="113"/>
        <v>298.05348268686112</v>
      </c>
      <c r="J419" s="710">
        <f t="shared" si="114"/>
        <v>298.04777616328107</v>
      </c>
      <c r="K419" s="710">
        <f t="shared" si="115"/>
        <v>298.04443096188294</v>
      </c>
      <c r="L419" s="710">
        <f t="shared" si="116"/>
        <v>298.0433266317562</v>
      </c>
      <c r="N419" s="580">
        <v>345</v>
      </c>
      <c r="O419" s="710">
        <f t="shared" si="117"/>
        <v>1.3074338747037171</v>
      </c>
      <c r="P419" s="710">
        <f t="shared" si="118"/>
        <v>741.18576342858216</v>
      </c>
      <c r="Q419" s="710">
        <f t="shared" si="119"/>
        <v>726.92791631016712</v>
      </c>
      <c r="R419" s="710">
        <f t="shared" si="120"/>
        <v>716.68537134949861</v>
      </c>
      <c r="S419" s="710">
        <f t="shared" si="121"/>
        <v>710.50600381792856</v>
      </c>
      <c r="T419" s="710">
        <f t="shared" si="122"/>
        <v>708.41848136334977</v>
      </c>
    </row>
    <row r="420" spans="2:20">
      <c r="B420" s="580">
        <v>346</v>
      </c>
      <c r="C420" s="710">
        <f t="shared" si="107"/>
        <v>1.3112235381086554</v>
      </c>
      <c r="D420" s="710">
        <f t="shared" si="108"/>
        <v>1431.0459466115415</v>
      </c>
      <c r="E420" s="710">
        <f t="shared" si="109"/>
        <v>574.48752432331321</v>
      </c>
      <c r="F420" s="710">
        <f t="shared" si="110"/>
        <v>340.18038942455985</v>
      </c>
      <c r="G420" s="710">
        <f t="shared" si="111"/>
        <v>302.62115988311399</v>
      </c>
      <c r="H420" s="717">
        <f t="shared" si="112"/>
        <v>298.06245408406443</v>
      </c>
      <c r="I420" s="710">
        <f t="shared" si="113"/>
        <v>298.05411171252246</v>
      </c>
      <c r="J420" s="710">
        <f t="shared" si="114"/>
        <v>298.04835531844844</v>
      </c>
      <c r="K420" s="710">
        <f t="shared" si="115"/>
        <v>298.04498057437803</v>
      </c>
      <c r="L420" s="710">
        <f t="shared" si="116"/>
        <v>298.04386643115203</v>
      </c>
      <c r="N420" s="580">
        <v>346</v>
      </c>
      <c r="O420" s="710">
        <f t="shared" si="117"/>
        <v>1.3112235381086554</v>
      </c>
      <c r="P420" s="710">
        <f t="shared" si="118"/>
        <v>742.15418810133031</v>
      </c>
      <c r="Q420" s="710">
        <f t="shared" si="119"/>
        <v>727.91273871645205</v>
      </c>
      <c r="R420" s="710">
        <f t="shared" si="120"/>
        <v>717.68193599536653</v>
      </c>
      <c r="S420" s="710">
        <f t="shared" si="121"/>
        <v>711.50959970101621</v>
      </c>
      <c r="T420" s="710">
        <f t="shared" si="122"/>
        <v>709.42436424293339</v>
      </c>
    </row>
    <row r="421" spans="2:20">
      <c r="B421" s="580">
        <v>347</v>
      </c>
      <c r="C421" s="710">
        <f t="shared" si="107"/>
        <v>1.3150132015135936</v>
      </c>
      <c r="D421" s="710">
        <f t="shared" si="108"/>
        <v>1431.2117432458504</v>
      </c>
      <c r="E421" s="710">
        <f t="shared" si="109"/>
        <v>575.21823970744197</v>
      </c>
      <c r="F421" s="710">
        <f t="shared" si="110"/>
        <v>340.41143229124935</v>
      </c>
      <c r="G421" s="710">
        <f t="shared" si="111"/>
        <v>302.65991270029821</v>
      </c>
      <c r="H421" s="717">
        <f t="shared" si="112"/>
        <v>298.06315987649862</v>
      </c>
      <c r="I421" s="710">
        <f t="shared" si="113"/>
        <v>298.05474596829015</v>
      </c>
      <c r="J421" s="710">
        <f t="shared" si="114"/>
        <v>298.04893945936612</v>
      </c>
      <c r="K421" s="710">
        <f t="shared" si="115"/>
        <v>298.04553502589266</v>
      </c>
      <c r="L421" s="710">
        <f t="shared" si="116"/>
        <v>298.04441102038186</v>
      </c>
      <c r="N421" s="580">
        <v>347</v>
      </c>
      <c r="O421" s="710">
        <f t="shared" si="117"/>
        <v>1.3150132015135936</v>
      </c>
      <c r="P421" s="710">
        <f t="shared" si="118"/>
        <v>743.12148994570055</v>
      </c>
      <c r="Q421" s="710">
        <f t="shared" si="119"/>
        <v>728.8964192822034</v>
      </c>
      <c r="R421" s="710">
        <f t="shared" si="120"/>
        <v>718.67734518630209</v>
      </c>
      <c r="S421" s="710">
        <f t="shared" si="121"/>
        <v>712.51203197688778</v>
      </c>
      <c r="T421" s="710">
        <f t="shared" si="122"/>
        <v>710.42908086367004</v>
      </c>
    </row>
    <row r="422" spans="2:20">
      <c r="B422" s="580">
        <v>348</v>
      </c>
      <c r="C422" s="710">
        <f t="shared" si="107"/>
        <v>1.3188028649185319</v>
      </c>
      <c r="D422" s="710">
        <f t="shared" si="108"/>
        <v>1431.3764813483469</v>
      </c>
      <c r="E422" s="710">
        <f t="shared" si="109"/>
        <v>575.94770493229817</v>
      </c>
      <c r="F422" s="710">
        <f t="shared" si="110"/>
        <v>340.64283611998536</v>
      </c>
      <c r="G422" s="710">
        <f t="shared" si="111"/>
        <v>302.69884664647873</v>
      </c>
      <c r="H422" s="717">
        <f t="shared" si="112"/>
        <v>298.06387126507843</v>
      </c>
      <c r="I422" s="710">
        <f t="shared" si="113"/>
        <v>298.05538547812938</v>
      </c>
      <c r="J422" s="710">
        <f t="shared" si="114"/>
        <v>298.04952860997849</v>
      </c>
      <c r="K422" s="710">
        <f t="shared" si="115"/>
        <v>298.04609434035149</v>
      </c>
      <c r="L422" s="710">
        <f t="shared" si="116"/>
        <v>298.04496042336149</v>
      </c>
      <c r="N422" s="580">
        <v>348</v>
      </c>
      <c r="O422" s="710">
        <f t="shared" si="117"/>
        <v>1.3188028649185319</v>
      </c>
      <c r="P422" s="710">
        <f t="shared" si="118"/>
        <v>744.08767026354269</v>
      </c>
      <c r="Q422" s="710">
        <f t="shared" si="119"/>
        <v>729.87895933131472</v>
      </c>
      <c r="R422" s="710">
        <f t="shared" si="120"/>
        <v>719.67160026198349</v>
      </c>
      <c r="S422" s="710">
        <f t="shared" si="121"/>
        <v>713.51330199467361</v>
      </c>
      <c r="T422" s="710">
        <f t="shared" si="122"/>
        <v>711.43263257776482</v>
      </c>
    </row>
    <row r="423" spans="2:20">
      <c r="B423" s="580">
        <v>349</v>
      </c>
      <c r="C423" s="710">
        <f t="shared" si="107"/>
        <v>1.3225925283234703</v>
      </c>
      <c r="D423" s="710">
        <f t="shared" si="108"/>
        <v>1431.5401756980316</v>
      </c>
      <c r="E423" s="710">
        <f t="shared" si="109"/>
        <v>576.67592211486624</v>
      </c>
      <c r="F423" s="710">
        <f t="shared" si="110"/>
        <v>340.87459880763373</v>
      </c>
      <c r="G423" s="710">
        <f t="shared" si="111"/>
        <v>302.73796172670518</v>
      </c>
      <c r="H423" s="717">
        <f t="shared" si="112"/>
        <v>298.06458827376832</v>
      </c>
      <c r="I423" s="710">
        <f t="shared" si="113"/>
        <v>298.05603026600215</v>
      </c>
      <c r="J423" s="710">
        <f t="shared" si="114"/>
        <v>298.05012279423011</v>
      </c>
      <c r="K423" s="710">
        <f t="shared" si="115"/>
        <v>298.04665854168184</v>
      </c>
      <c r="L423" s="710">
        <f t="shared" si="116"/>
        <v>298.04551466400989</v>
      </c>
      <c r="N423" s="580">
        <v>349</v>
      </c>
      <c r="O423" s="710">
        <f t="shared" si="117"/>
        <v>1.3225925283234703</v>
      </c>
      <c r="P423" s="710">
        <f t="shared" si="118"/>
        <v>745.05273035519747</v>
      </c>
      <c r="Q423" s="710">
        <f t="shared" si="119"/>
        <v>730.86036018614413</v>
      </c>
      <c r="R423" s="710">
        <f t="shared" si="120"/>
        <v>720.66470256053594</v>
      </c>
      <c r="S423" s="710">
        <f t="shared" si="121"/>
        <v>714.51341110194005</v>
      </c>
      <c r="T423" s="710">
        <f t="shared" si="122"/>
        <v>712.43502073585466</v>
      </c>
    </row>
    <row r="424" spans="2:20">
      <c r="B424" s="580">
        <v>350</v>
      </c>
      <c r="C424" s="710">
        <f t="shared" si="107"/>
        <v>1.3263821917284087</v>
      </c>
      <c r="D424" s="710">
        <f t="shared" si="108"/>
        <v>1431.7028408315412</v>
      </c>
      <c r="E424" s="710">
        <f t="shared" si="109"/>
        <v>577.40289338204389</v>
      </c>
      <c r="F424" s="710">
        <f t="shared" si="110"/>
        <v>341.10671825849175</v>
      </c>
      <c r="G424" s="710">
        <f t="shared" si="111"/>
        <v>302.777257943574</v>
      </c>
      <c r="H424" s="717">
        <f t="shared" si="112"/>
        <v>298.06531092652398</v>
      </c>
      <c r="I424" s="710">
        <f t="shared" si="113"/>
        <v>298.0566803558666</v>
      </c>
      <c r="J424" s="710">
        <f t="shared" si="114"/>
        <v>298.05072203606557</v>
      </c>
      <c r="K424" s="710">
        <f t="shared" si="115"/>
        <v>298.04722765381325</v>
      </c>
      <c r="L424" s="710">
        <f t="shared" si="116"/>
        <v>298.04607376624921</v>
      </c>
      <c r="N424" s="580">
        <v>350</v>
      </c>
      <c r="O424" s="710">
        <f t="shared" si="117"/>
        <v>1.3263821917284087</v>
      </c>
      <c r="P424" s="710">
        <f t="shared" si="118"/>
        <v>746.01667151949744</v>
      </c>
      <c r="Q424" s="710">
        <f t="shared" si="119"/>
        <v>731.84062316751692</v>
      </c>
      <c r="R424" s="710">
        <f t="shared" si="120"/>
        <v>721.6566534185331</v>
      </c>
      <c r="S424" s="710">
        <f t="shared" si="121"/>
        <v>715.51236064469072</v>
      </c>
      <c r="T424" s="710">
        <f t="shared" si="122"/>
        <v>713.43624668701068</v>
      </c>
    </row>
    <row r="425" spans="2:20">
      <c r="B425" s="580">
        <v>351</v>
      </c>
      <c r="C425" s="710">
        <f t="shared" si="107"/>
        <v>1.330171855133347</v>
      </c>
      <c r="D425" s="710">
        <f t="shared" si="108"/>
        <v>1431.8644910472285</v>
      </c>
      <c r="E425" s="710">
        <f t="shared" si="109"/>
        <v>578.1286208703433</v>
      </c>
      <c r="F425" s="710">
        <f t="shared" si="110"/>
        <v>341.33919238427939</v>
      </c>
      <c r="G425" s="710">
        <f t="shared" si="111"/>
        <v>302.81673529724242</v>
      </c>
      <c r="H425" s="717">
        <f t="shared" si="112"/>
        <v>298.06603924729217</v>
      </c>
      <c r="I425" s="710">
        <f t="shared" si="113"/>
        <v>298.05733577167717</v>
      </c>
      <c r="J425" s="710">
        <f t="shared" si="114"/>
        <v>298.05132635942914</v>
      </c>
      <c r="K425" s="710">
        <f t="shared" si="115"/>
        <v>298.04780170067698</v>
      </c>
      <c r="L425" s="710">
        <f t="shared" si="116"/>
        <v>298.04663775400405</v>
      </c>
      <c r="N425" s="580">
        <v>351</v>
      </c>
      <c r="O425" s="710">
        <f t="shared" si="117"/>
        <v>1.330171855133347</v>
      </c>
      <c r="P425" s="710">
        <f t="shared" si="118"/>
        <v>746.97949505376971</v>
      </c>
      <c r="Q425" s="710">
        <f t="shared" si="119"/>
        <v>732.81974959472655</v>
      </c>
      <c r="R425" s="710">
        <f t="shared" si="120"/>
        <v>722.6474541709988</v>
      </c>
      <c r="S425" s="710">
        <f t="shared" si="121"/>
        <v>716.51015196736876</v>
      </c>
      <c r="T425" s="710">
        <f t="shared" si="122"/>
        <v>714.43631177873965</v>
      </c>
    </row>
    <row r="426" spans="2:20">
      <c r="B426" s="580">
        <v>352</v>
      </c>
      <c r="C426" s="710">
        <f t="shared" si="107"/>
        <v>1.3339615185382852</v>
      </c>
      <c r="D426" s="710">
        <f t="shared" si="108"/>
        <v>1432.0251404091734</v>
      </c>
      <c r="E426" s="710">
        <f t="shared" si="109"/>
        <v>578.85310672559683</v>
      </c>
      <c r="F426" s="710">
        <f t="shared" si="110"/>
        <v>341.57201910413028</v>
      </c>
      <c r="G426" s="710">
        <f t="shared" si="111"/>
        <v>302.85639378544329</v>
      </c>
      <c r="H426" s="717">
        <f t="shared" si="112"/>
        <v>298.06677326001045</v>
      </c>
      <c r="I426" s="710">
        <f t="shared" si="113"/>
        <v>298.05799653738381</v>
      </c>
      <c r="J426" s="710">
        <f t="shared" si="114"/>
        <v>298.05193578826425</v>
      </c>
      <c r="K426" s="710">
        <f t="shared" si="115"/>
        <v>298.0483807062061</v>
      </c>
      <c r="L426" s="710">
        <f t="shared" si="116"/>
        <v>298.04720665120129</v>
      </c>
      <c r="N426" s="580">
        <v>352</v>
      </c>
      <c r="O426" s="710">
        <f t="shared" si="117"/>
        <v>1.3339615185382852</v>
      </c>
      <c r="P426" s="710">
        <f t="shared" si="118"/>
        <v>747.94120225383688</v>
      </c>
      <c r="Q426" s="710">
        <f t="shared" si="119"/>
        <v>733.7977407855376</v>
      </c>
      <c r="R426" s="710">
        <f t="shared" si="120"/>
        <v>723.63710615140917</v>
      </c>
      <c r="S426" s="710">
        <f t="shared" si="121"/>
        <v>717.50678641285867</v>
      </c>
      <c r="T426" s="710">
        <f t="shared" si="122"/>
        <v>715.4352173569863</v>
      </c>
    </row>
    <row r="427" spans="2:20">
      <c r="B427" s="580">
        <v>353</v>
      </c>
      <c r="C427" s="710">
        <f t="shared" si="107"/>
        <v>1.3377511819432235</v>
      </c>
      <c r="D427" s="710">
        <f t="shared" si="108"/>
        <v>1432.1848027511251</v>
      </c>
      <c r="E427" s="710">
        <f t="shared" si="109"/>
        <v>579.57635310266937</v>
      </c>
      <c r="F427" s="710">
        <f t="shared" si="110"/>
        <v>341.80519634458244</v>
      </c>
      <c r="G427" s="710">
        <f t="shared" si="111"/>
        <v>302.89623340349931</v>
      </c>
      <c r="H427" s="717">
        <f t="shared" si="112"/>
        <v>298.06751298860689</v>
      </c>
      <c r="I427" s="710">
        <f t="shared" si="113"/>
        <v>298.05866267693182</v>
      </c>
      <c r="J427" s="710">
        <f t="shared" si="114"/>
        <v>298.05255034651361</v>
      </c>
      <c r="K427" s="710">
        <f t="shared" si="115"/>
        <v>298.04896469433447</v>
      </c>
      <c r="L427" s="710">
        <f t="shared" si="116"/>
        <v>298.04778048176973</v>
      </c>
      <c r="N427" s="580">
        <v>353</v>
      </c>
      <c r="O427" s="710">
        <f t="shared" si="117"/>
        <v>1.3377511819432235</v>
      </c>
      <c r="P427" s="710">
        <f t="shared" si="118"/>
        <v>748.90179441401926</v>
      </c>
      <c r="Q427" s="710">
        <f t="shared" si="119"/>
        <v>734.77459805618582</v>
      </c>
      <c r="R427" s="710">
        <f t="shared" si="120"/>
        <v>724.62561069169431</v>
      </c>
      <c r="S427" s="710">
        <f t="shared" si="121"/>
        <v>718.50226532248792</v>
      </c>
      <c r="T427" s="710">
        <f t="shared" si="122"/>
        <v>716.43296476613443</v>
      </c>
    </row>
    <row r="428" spans="2:20">
      <c r="B428" s="580">
        <v>354</v>
      </c>
      <c r="C428" s="710">
        <f t="shared" si="107"/>
        <v>1.3415408453481619</v>
      </c>
      <c r="D428" s="710">
        <f t="shared" si="108"/>
        <v>1432.3434916803769</v>
      </c>
      <c r="E428" s="710">
        <f t="shared" si="109"/>
        <v>580.29836216517515</v>
      </c>
      <c r="F428" s="710">
        <f t="shared" si="110"/>
        <v>342.03872203956865</v>
      </c>
      <c r="G428" s="710">
        <f t="shared" si="111"/>
        <v>302.93625414433734</v>
      </c>
      <c r="H428" s="717">
        <f t="shared" si="112"/>
        <v>298.06825845699967</v>
      </c>
      <c r="I428" s="710">
        <f t="shared" si="113"/>
        <v>298.0593342142617</v>
      </c>
      <c r="J428" s="710">
        <f t="shared" si="114"/>
        <v>298.05317005811821</v>
      </c>
      <c r="K428" s="710">
        <f t="shared" si="115"/>
        <v>298.04955368899709</v>
      </c>
      <c r="L428" s="710">
        <f t="shared" si="116"/>
        <v>298.04835926963966</v>
      </c>
      <c r="N428" s="580">
        <v>354</v>
      </c>
      <c r="O428" s="710">
        <f t="shared" si="117"/>
        <v>1.3415408453481619</v>
      </c>
      <c r="P428" s="710">
        <f t="shared" si="118"/>
        <v>749.86127282713653</v>
      </c>
      <c r="Q428" s="710">
        <f t="shared" si="119"/>
        <v>735.75032272138174</v>
      </c>
      <c r="R428" s="710">
        <f t="shared" si="120"/>
        <v>725.61296912223975</v>
      </c>
      <c r="S428" s="710">
        <f t="shared" si="121"/>
        <v>719.49659003602869</v>
      </c>
      <c r="T428" s="710">
        <f t="shared" si="122"/>
        <v>717.42955534900955</v>
      </c>
    </row>
    <row r="429" spans="2:20">
      <c r="B429" s="580">
        <v>355</v>
      </c>
      <c r="C429" s="710">
        <f t="shared" si="107"/>
        <v>1.3453305087531002</v>
      </c>
      <c r="D429" s="710">
        <f t="shared" si="108"/>
        <v>1432.5012205815785</v>
      </c>
      <c r="E429" s="710">
        <f t="shared" si="109"/>
        <v>581.01913608519965</v>
      </c>
      <c r="F429" s="710">
        <f t="shared" si="110"/>
        <v>342.2725941304065</v>
      </c>
      <c r="G429" s="710">
        <f t="shared" si="111"/>
        <v>302.97645599850267</v>
      </c>
      <c r="H429" s="717">
        <f t="shared" si="112"/>
        <v>298.0690096890969</v>
      </c>
      <c r="I429" s="710">
        <f t="shared" si="113"/>
        <v>298.06001117330851</v>
      </c>
      <c r="J429" s="710">
        <f t="shared" si="114"/>
        <v>298.05379494701754</v>
      </c>
      <c r="K429" s="710">
        <f t="shared" si="115"/>
        <v>298.05014771412903</v>
      </c>
      <c r="L429" s="710">
        <f t="shared" si="116"/>
        <v>298.04894303874261</v>
      </c>
      <c r="N429" s="580">
        <v>355</v>
      </c>
      <c r="O429" s="710">
        <f t="shared" si="117"/>
        <v>1.3453305087531002</v>
      </c>
      <c r="P429" s="710">
        <f t="shared" si="118"/>
        <v>750.81963878450938</v>
      </c>
      <c r="Q429" s="710">
        <f t="shared" si="119"/>
        <v>736.72491609431086</v>
      </c>
      <c r="R429" s="710">
        <f t="shared" si="120"/>
        <v>726.59918277188876</v>
      </c>
      <c r="S429" s="710">
        <f t="shared" si="121"/>
        <v>720.48976189169969</v>
      </c>
      <c r="T429" s="710">
        <f t="shared" si="122"/>
        <v>718.42499044687986</v>
      </c>
    </row>
    <row r="430" spans="2:20">
      <c r="B430" s="580">
        <v>356</v>
      </c>
      <c r="C430" s="710">
        <f t="shared" si="107"/>
        <v>1.3491201721580384</v>
      </c>
      <c r="D430" s="710">
        <f t="shared" si="108"/>
        <v>1432.6580026204808</v>
      </c>
      <c r="E430" s="710">
        <f t="shared" si="109"/>
        <v>581.73867704302722</v>
      </c>
      <c r="F430" s="710">
        <f t="shared" si="110"/>
        <v>342.50681056578827</v>
      </c>
      <c r="G430" s="710">
        <f t="shared" si="111"/>
        <v>303.01683895417347</v>
      </c>
      <c r="H430" s="717">
        <f t="shared" si="112"/>
        <v>298.06976670879624</v>
      </c>
      <c r="I430" s="710">
        <f t="shared" si="113"/>
        <v>298.06069357800186</v>
      </c>
      <c r="J430" s="710">
        <f t="shared" si="114"/>
        <v>298.05442503714892</v>
      </c>
      <c r="K430" s="710">
        <f t="shared" si="115"/>
        <v>298.05074679366578</v>
      </c>
      <c r="L430" s="710">
        <f t="shared" si="116"/>
        <v>298.04953181301079</v>
      </c>
      <c r="N430" s="580">
        <v>356</v>
      </c>
      <c r="O430" s="710">
        <f t="shared" si="117"/>
        <v>1.3491201721580384</v>
      </c>
      <c r="P430" s="710">
        <f t="shared" si="118"/>
        <v>751.77689357596125</v>
      </c>
      <c r="Q430" s="710">
        <f t="shared" si="119"/>
        <v>737.69837948663655</v>
      </c>
      <c r="R430" s="710">
        <f t="shared" si="120"/>
        <v>727.58425296794394</v>
      </c>
      <c r="S430" s="710">
        <f t="shared" si="121"/>
        <v>721.48178222616809</v>
      </c>
      <c r="T430" s="710">
        <f t="shared" si="122"/>
        <v>719.41927139945869</v>
      </c>
    </row>
    <row r="431" spans="2:20">
      <c r="B431" s="580">
        <v>357</v>
      </c>
      <c r="C431" s="710">
        <f t="shared" si="107"/>
        <v>1.3529098355629767</v>
      </c>
      <c r="D431" s="710">
        <f t="shared" si="108"/>
        <v>1432.8138507476192</v>
      </c>
      <c r="E431" s="710">
        <f t="shared" si="109"/>
        <v>582.45698722687325</v>
      </c>
      <c r="F431" s="710">
        <f t="shared" si="110"/>
        <v>342.74136930177042</v>
      </c>
      <c r="G431" s="710">
        <f t="shared" si="111"/>
        <v>303.05740299717479</v>
      </c>
      <c r="H431" s="717">
        <f t="shared" si="112"/>
        <v>298.07052953998465</v>
      </c>
      <c r="I431" s="710">
        <f t="shared" si="113"/>
        <v>298.06138145226544</v>
      </c>
      <c r="J431" s="710">
        <f t="shared" si="114"/>
        <v>298.05506035244736</v>
      </c>
      <c r="K431" s="710">
        <f t="shared" si="115"/>
        <v>298.05135095154242</v>
      </c>
      <c r="L431" s="710">
        <f t="shared" si="116"/>
        <v>298.05012561637699</v>
      </c>
      <c r="N431" s="580">
        <v>357</v>
      </c>
      <c r="O431" s="710">
        <f t="shared" si="117"/>
        <v>1.3529098355629767</v>
      </c>
      <c r="P431" s="710">
        <f t="shared" si="118"/>
        <v>752.73303848982016</v>
      </c>
      <c r="Q431" s="710">
        <f t="shared" si="119"/>
        <v>738.67071420850141</v>
      </c>
      <c r="R431" s="710">
        <f t="shared" si="120"/>
        <v>728.56818103616854</v>
      </c>
      <c r="S431" s="710">
        <f t="shared" si="121"/>
        <v>722.47265237455144</v>
      </c>
      <c r="T431" s="710">
        <f t="shared" si="122"/>
        <v>720.41239954490584</v>
      </c>
    </row>
    <row r="432" spans="2:20">
      <c r="B432" s="580">
        <v>358</v>
      </c>
      <c r="C432" s="710">
        <f t="shared" si="107"/>
        <v>1.3566994989679151</v>
      </c>
      <c r="D432" s="710">
        <f t="shared" si="108"/>
        <v>1432.9687777019328</v>
      </c>
      <c r="E432" s="710">
        <f t="shared" si="109"/>
        <v>583.17406883262174</v>
      </c>
      <c r="F432" s="710">
        <f t="shared" si="110"/>
        <v>342.97626830176284</v>
      </c>
      <c r="G432" s="710">
        <f t="shared" si="111"/>
        <v>303.09814811099284</v>
      </c>
      <c r="H432" s="717">
        <f t="shared" si="112"/>
        <v>298.07129820653824</v>
      </c>
      <c r="I432" s="710">
        <f t="shared" si="113"/>
        <v>298.06207482001656</v>
      </c>
      <c r="J432" s="710">
        <f t="shared" si="114"/>
        <v>298.05570091684501</v>
      </c>
      <c r="K432" s="710">
        <f t="shared" si="115"/>
        <v>298.05196021169343</v>
      </c>
      <c r="L432" s="710">
        <f t="shared" si="116"/>
        <v>298.05072447277399</v>
      </c>
      <c r="N432" s="580">
        <v>358</v>
      </c>
      <c r="O432" s="710">
        <f t="shared" si="117"/>
        <v>1.3566994989679151</v>
      </c>
      <c r="P432" s="710">
        <f t="shared" si="118"/>
        <v>753.68807481292038</v>
      </c>
      <c r="Q432" s="710">
        <f t="shared" si="119"/>
        <v>739.6419215685288</v>
      </c>
      <c r="R432" s="710">
        <f t="shared" si="120"/>
        <v>729.55096830078935</v>
      </c>
      <c r="S432" s="710">
        <f t="shared" si="121"/>
        <v>723.46237367041931</v>
      </c>
      <c r="T432" s="710">
        <f t="shared" si="122"/>
        <v>721.40437621982971</v>
      </c>
    </row>
    <row r="433" spans="2:20">
      <c r="B433" s="580">
        <v>359</v>
      </c>
      <c r="C433" s="710">
        <f t="shared" si="107"/>
        <v>1.3604891623728534</v>
      </c>
      <c r="D433" s="710">
        <f t="shared" si="108"/>
        <v>1433.1227960143253</v>
      </c>
      <c r="E433" s="710">
        <f t="shared" si="109"/>
        <v>583.88992406356715</v>
      </c>
      <c r="F433" s="710">
        <f t="shared" si="110"/>
        <v>343.21150553651785</v>
      </c>
      <c r="G433" s="710">
        <f t="shared" si="111"/>
        <v>303.13907427678907</v>
      </c>
      <c r="H433" s="717">
        <f t="shared" si="112"/>
        <v>298.07207273232171</v>
      </c>
      <c r="I433" s="710">
        <f t="shared" si="113"/>
        <v>298.06277370516625</v>
      </c>
      <c r="J433" s="710">
        <f t="shared" si="114"/>
        <v>298.05634675427098</v>
      </c>
      <c r="K433" s="710">
        <f t="shared" si="115"/>
        <v>298.05257459805227</v>
      </c>
      <c r="L433" s="710">
        <f t="shared" si="116"/>
        <v>298.05132840613436</v>
      </c>
      <c r="N433" s="580">
        <v>359</v>
      </c>
      <c r="O433" s="710">
        <f t="shared" si="117"/>
        <v>1.3604891623728534</v>
      </c>
      <c r="P433" s="710">
        <f t="shared" si="118"/>
        <v>754.64200383060427</v>
      </c>
      <c r="Q433" s="710">
        <f t="shared" si="119"/>
        <v>740.61200287382485</v>
      </c>
      <c r="R433" s="710">
        <f t="shared" si="120"/>
        <v>730.53261608449725</v>
      </c>
      <c r="S433" s="710">
        <f t="shared" si="121"/>
        <v>724.45094744579478</v>
      </c>
      <c r="T433" s="710">
        <f t="shared" si="122"/>
        <v>722.39520275928919</v>
      </c>
    </row>
    <row r="434" spans="2:20">
      <c r="B434" s="580">
        <v>360</v>
      </c>
      <c r="C434" s="710">
        <f t="shared" si="107"/>
        <v>1.3642788257777918</v>
      </c>
      <c r="D434" s="710">
        <f t="shared" si="108"/>
        <v>1433.2759180111623</v>
      </c>
      <c r="E434" s="710">
        <f t="shared" si="109"/>
        <v>584.60455513016143</v>
      </c>
      <c r="F434" s="710">
        <f t="shared" si="110"/>
        <v>343.44707898411895</v>
      </c>
      <c r="G434" s="710">
        <f t="shared" si="111"/>
        <v>303.18018147341422</v>
      </c>
      <c r="H434" s="717">
        <f t="shared" si="112"/>
        <v>298.07285314118832</v>
      </c>
      <c r="I434" s="710">
        <f t="shared" si="113"/>
        <v>298.06347813161847</v>
      </c>
      <c r="J434" s="710">
        <f t="shared" si="114"/>
        <v>298.0569978886511</v>
      </c>
      <c r="K434" s="710">
        <f t="shared" si="115"/>
        <v>298.05319413455118</v>
      </c>
      <c r="L434" s="710">
        <f t="shared" si="116"/>
        <v>298.05193744039008</v>
      </c>
      <c r="N434" s="580">
        <v>360</v>
      </c>
      <c r="O434" s="710">
        <f t="shared" si="117"/>
        <v>1.3642788257777918</v>
      </c>
      <c r="P434" s="710">
        <f t="shared" si="118"/>
        <v>755.59482682672376</v>
      </c>
      <c r="Q434" s="710">
        <f t="shared" si="119"/>
        <v>741.58095942998023</v>
      </c>
      <c r="R434" s="710">
        <f t="shared" si="120"/>
        <v>731.51312570844971</v>
      </c>
      <c r="S434" s="710">
        <f t="shared" si="121"/>
        <v>725.43837503115674</v>
      </c>
      <c r="T434" s="710">
        <f t="shared" si="122"/>
        <v>723.38488049679484</v>
      </c>
    </row>
    <row r="435" spans="2:20">
      <c r="B435" s="580">
        <v>361</v>
      </c>
      <c r="C435" s="710">
        <f t="shared" si="107"/>
        <v>1.3680684891827299</v>
      </c>
      <c r="D435" s="710">
        <f t="shared" si="108"/>
        <v>1433.4281558177126</v>
      </c>
      <c r="E435" s="710">
        <f t="shared" si="109"/>
        <v>585.31796424976551</v>
      </c>
      <c r="F435" s="710">
        <f t="shared" si="110"/>
        <v>343.68298662996921</v>
      </c>
      <c r="G435" s="710">
        <f t="shared" si="111"/>
        <v>303.22146967742236</v>
      </c>
      <c r="H435" s="717">
        <f t="shared" si="112"/>
        <v>298.07363945697944</v>
      </c>
      <c r="I435" s="710">
        <f t="shared" si="113"/>
        <v>298.06418812327013</v>
      </c>
      <c r="J435" s="710">
        <f t="shared" si="114"/>
        <v>298.0576543439073</v>
      </c>
      <c r="K435" s="710">
        <f t="shared" si="115"/>
        <v>298.0538188451207</v>
      </c>
      <c r="L435" s="710">
        <f t="shared" si="116"/>
        <v>298.05255159947217</v>
      </c>
      <c r="N435" s="580">
        <v>361</v>
      </c>
      <c r="O435" s="710">
        <f t="shared" si="117"/>
        <v>1.3680684891827299</v>
      </c>
      <c r="P435" s="710">
        <f t="shared" si="118"/>
        <v>756.54654508364217</v>
      </c>
      <c r="Q435" s="710">
        <f t="shared" si="119"/>
        <v>742.54879254107175</v>
      </c>
      <c r="R435" s="710">
        <f t="shared" si="120"/>
        <v>732.49249849227249</v>
      </c>
      <c r="S435" s="710">
        <f t="shared" si="121"/>
        <v>726.42465775544167</v>
      </c>
      <c r="T435" s="710">
        <f t="shared" si="122"/>
        <v>724.37341076431142</v>
      </c>
    </row>
    <row r="436" spans="2:20">
      <c r="B436" s="580">
        <v>362</v>
      </c>
      <c r="C436" s="710">
        <f t="shared" si="107"/>
        <v>1.3718581525876683</v>
      </c>
      <c r="D436" s="710">
        <f t="shared" si="108"/>
        <v>1433.579521361529</v>
      </c>
      <c r="E436" s="710">
        <f t="shared" si="109"/>
        <v>586.03015364640601</v>
      </c>
      <c r="F436" s="710">
        <f t="shared" si="110"/>
        <v>343.91922646677972</v>
      </c>
      <c r="G436" s="710">
        <f t="shared" si="111"/>
        <v>303.26293886308486</v>
      </c>
      <c r="H436" s="717">
        <f t="shared" si="112"/>
        <v>298.07443170352434</v>
      </c>
      <c r="I436" s="710">
        <f t="shared" si="113"/>
        <v>298.06490370401082</v>
      </c>
      <c r="J436" s="710">
        <f t="shared" si="114"/>
        <v>298.05831614395754</v>
      </c>
      <c r="K436" s="710">
        <f t="shared" si="115"/>
        <v>298.05444875368943</v>
      </c>
      <c r="L436" s="710">
        <f t="shared" si="116"/>
        <v>298.0531709073104</v>
      </c>
      <c r="N436" s="580">
        <v>362</v>
      </c>
      <c r="O436" s="710">
        <f t="shared" si="117"/>
        <v>1.3718581525876683</v>
      </c>
      <c r="P436" s="710">
        <f t="shared" si="118"/>
        <v>757.49715988223625</v>
      </c>
      <c r="Q436" s="710">
        <f t="shared" si="119"/>
        <v>743.51550350966454</v>
      </c>
      <c r="R436" s="710">
        <f t="shared" si="120"/>
        <v>733.47073575406114</v>
      </c>
      <c r="S436" s="710">
        <f t="shared" si="121"/>
        <v>727.40979694604493</v>
      </c>
      <c r="T436" s="710">
        <f t="shared" si="122"/>
        <v>725.36079489225926</v>
      </c>
    </row>
    <row r="437" spans="2:20">
      <c r="B437" s="580">
        <v>363</v>
      </c>
      <c r="C437" s="710">
        <f t="shared" si="107"/>
        <v>1.3756478159926067</v>
      </c>
      <c r="D437" s="710">
        <f t="shared" si="108"/>
        <v>1433.7300263757734</v>
      </c>
      <c r="E437" s="710">
        <f t="shared" si="109"/>
        <v>586.74112555053534</v>
      </c>
      <c r="F437" s="710">
        <f t="shared" si="110"/>
        <v>344.15579649455714</v>
      </c>
      <c r="G437" s="710">
        <f t="shared" si="111"/>
        <v>303.30458900240427</v>
      </c>
      <c r="H437" s="717">
        <f t="shared" si="112"/>
        <v>298.07522990463997</v>
      </c>
      <c r="I437" s="710">
        <f t="shared" si="113"/>
        <v>298.06562489772205</v>
      </c>
      <c r="J437" s="710">
        <f t="shared" si="114"/>
        <v>298.05898331271544</v>
      </c>
      <c r="K437" s="710">
        <f t="shared" si="115"/>
        <v>298.05508388418366</v>
      </c>
      <c r="L437" s="710">
        <f t="shared" si="116"/>
        <v>298.05379538783296</v>
      </c>
      <c r="N437" s="580">
        <v>363</v>
      </c>
      <c r="O437" s="710">
        <f t="shared" si="117"/>
        <v>1.3756478159926067</v>
      </c>
      <c r="P437" s="710">
        <f t="shared" si="118"/>
        <v>758.44667250189752</v>
      </c>
      <c r="Q437" s="710">
        <f t="shared" si="119"/>
        <v>744.48109363681306</v>
      </c>
      <c r="R437" s="710">
        <f t="shared" si="120"/>
        <v>734.44783881038313</v>
      </c>
      <c r="S437" s="710">
        <f t="shared" si="121"/>
        <v>728.39379392882279</v>
      </c>
      <c r="T437" s="710">
        <f t="shared" si="122"/>
        <v>726.3470342095161</v>
      </c>
    </row>
    <row r="438" spans="2:20">
      <c r="B438" s="580">
        <v>364</v>
      </c>
      <c r="C438" s="710">
        <f t="shared" si="107"/>
        <v>1.379437479397545</v>
      </c>
      <c r="D438" s="710">
        <f t="shared" si="108"/>
        <v>1433.8796824024846</v>
      </c>
      <c r="E438" s="710">
        <f t="shared" si="109"/>
        <v>587.45088219879722</v>
      </c>
      <c r="F438" s="710">
        <f t="shared" si="110"/>
        <v>344.39269472059192</v>
      </c>
      <c r="G438" s="710">
        <f t="shared" si="111"/>
        <v>303.34642006512826</v>
      </c>
      <c r="H438" s="717">
        <f t="shared" si="112"/>
        <v>298.07603408413058</v>
      </c>
      <c r="I438" s="710">
        <f t="shared" si="113"/>
        <v>298.06635172827748</v>
      </c>
      <c r="J438" s="710">
        <f t="shared" si="114"/>
        <v>298.05965587408986</v>
      </c>
      <c r="K438" s="710">
        <f t="shared" si="115"/>
        <v>298.05572426052697</v>
      </c>
      <c r="L438" s="710">
        <f t="shared" si="116"/>
        <v>298.05442506496593</v>
      </c>
      <c r="N438" s="580">
        <v>364</v>
      </c>
      <c r="O438" s="710">
        <f t="shared" si="117"/>
        <v>1.379437479397545</v>
      </c>
      <c r="P438" s="710">
        <f t="shared" si="118"/>
        <v>759.39508422053416</v>
      </c>
      <c r="Q438" s="710">
        <f t="shared" si="119"/>
        <v>745.44556422206369</v>
      </c>
      <c r="R438" s="710">
        <f t="shared" si="120"/>
        <v>735.42380897627936</v>
      </c>
      <c r="S438" s="710">
        <f t="shared" si="121"/>
        <v>729.37665002809467</v>
      </c>
      <c r="T438" s="710">
        <f t="shared" si="122"/>
        <v>727.33213004341894</v>
      </c>
    </row>
    <row r="439" spans="2:20">
      <c r="B439" s="580">
        <v>365</v>
      </c>
      <c r="C439" s="710">
        <f t="shared" si="107"/>
        <v>1.3832271428024832</v>
      </c>
      <c r="D439" s="710">
        <f t="shared" si="108"/>
        <v>1434.0285007957921</v>
      </c>
      <c r="E439" s="710">
        <f t="shared" si="109"/>
        <v>588.15942583379615</v>
      </c>
      <c r="F439" s="710">
        <f t="shared" si="110"/>
        <v>344.62991915944548</v>
      </c>
      <c r="G439" s="710">
        <f t="shared" si="111"/>
        <v>303.38843201876352</v>
      </c>
      <c r="H439" s="717">
        <f t="shared" si="112"/>
        <v>298.07684426578754</v>
      </c>
      <c r="I439" s="710">
        <f t="shared" si="113"/>
        <v>298.06708421954238</v>
      </c>
      <c r="J439" s="710">
        <f t="shared" si="114"/>
        <v>298.06033385198458</v>
      </c>
      <c r="K439" s="710">
        <f t="shared" si="115"/>
        <v>298.05636990664004</v>
      </c>
      <c r="L439" s="710">
        <f t="shared" si="116"/>
        <v>298.05505996263315</v>
      </c>
      <c r="N439" s="580">
        <v>365</v>
      </c>
      <c r="O439" s="710">
        <f t="shared" si="117"/>
        <v>1.3832271428024832</v>
      </c>
      <c r="P439" s="710">
        <f t="shared" si="118"/>
        <v>760.34239631457251</v>
      </c>
      <c r="Q439" s="710">
        <f t="shared" si="119"/>
        <v>746.4089165634557</v>
      </c>
      <c r="R439" s="710">
        <f t="shared" si="120"/>
        <v>736.39864756526617</v>
      </c>
      <c r="S439" s="710">
        <f t="shared" si="121"/>
        <v>730.35836656664401</v>
      </c>
      <c r="T439" s="710">
        <f t="shared" si="122"/>
        <v>728.31608371976597</v>
      </c>
    </row>
    <row r="440" spans="2:20">
      <c r="B440" s="580">
        <v>366</v>
      </c>
      <c r="C440" s="710">
        <f t="shared" si="107"/>
        <v>1.3870168062074215</v>
      </c>
      <c r="D440" s="710">
        <f t="shared" si="108"/>
        <v>1434.1764927250738</v>
      </c>
      <c r="E440" s="710">
        <f t="shared" si="109"/>
        <v>588.86675870387148</v>
      </c>
      <c r="F440" s="710">
        <f t="shared" si="110"/>
        <v>344.86746783293768</v>
      </c>
      <c r="G440" s="710">
        <f t="shared" si="111"/>
        <v>303.43062482858949</v>
      </c>
      <c r="H440" s="717">
        <f t="shared" si="112"/>
        <v>298.07766047338896</v>
      </c>
      <c r="I440" s="710">
        <f t="shared" si="113"/>
        <v>298.06782239537335</v>
      </c>
      <c r="J440" s="710">
        <f t="shared" si="114"/>
        <v>298.06101727029807</v>
      </c>
      <c r="K440" s="710">
        <f t="shared" si="115"/>
        <v>298.05702084644008</v>
      </c>
      <c r="L440" s="710">
        <f t="shared" si="116"/>
        <v>298.05570010475589</v>
      </c>
      <c r="N440" s="580">
        <v>366</v>
      </c>
      <c r="O440" s="710">
        <f t="shared" si="117"/>
        <v>1.3870168062074215</v>
      </c>
      <c r="P440" s="710">
        <f t="shared" si="118"/>
        <v>761.28861005895931</v>
      </c>
      <c r="Q440" s="710">
        <f t="shared" si="119"/>
        <v>747.37115195752347</v>
      </c>
      <c r="R440" s="710">
        <f t="shared" si="120"/>
        <v>737.37235588933663</v>
      </c>
      <c r="S440" s="710">
        <f t="shared" si="121"/>
        <v>731.33894486572103</v>
      </c>
      <c r="T440" s="710">
        <f t="shared" si="122"/>
        <v>729.29889656281796</v>
      </c>
    </row>
    <row r="441" spans="2:20">
      <c r="B441" s="580">
        <v>367</v>
      </c>
      <c r="C441" s="710">
        <f t="shared" si="107"/>
        <v>1.3908064696123599</v>
      </c>
      <c r="D441" s="710">
        <f t="shared" si="108"/>
        <v>1434.3236691780626</v>
      </c>
      <c r="E441" s="710">
        <f t="shared" si="109"/>
        <v>589.57288306287523</v>
      </c>
      <c r="F441" s="710">
        <f t="shared" si="110"/>
        <v>345.10533877013393</v>
      </c>
      <c r="G441" s="710">
        <f t="shared" si="111"/>
        <v>303.47299845767196</v>
      </c>
      <c r="H441" s="717">
        <f t="shared" si="112"/>
        <v>298.07848273069953</v>
      </c>
      <c r="I441" s="710">
        <f t="shared" si="113"/>
        <v>298.06856627961804</v>
      </c>
      <c r="J441" s="710">
        <f t="shared" si="114"/>
        <v>298.06170615292325</v>
      </c>
      <c r="K441" s="710">
        <f t="shared" si="115"/>
        <v>298.05767710384072</v>
      </c>
      <c r="L441" s="710">
        <f t="shared" si="116"/>
        <v>298.05634551525236</v>
      </c>
      <c r="N441" s="580">
        <v>367</v>
      </c>
      <c r="O441" s="710">
        <f t="shared" si="117"/>
        <v>1.3908064696123599</v>
      </c>
      <c r="P441" s="710">
        <f t="shared" si="118"/>
        <v>762.23372672716289</v>
      </c>
      <c r="Q441" s="710">
        <f t="shared" si="119"/>
        <v>748.33227169929842</v>
      </c>
      <c r="R441" s="710">
        <f t="shared" si="120"/>
        <v>738.34493525896312</v>
      </c>
      <c r="S441" s="710">
        <f t="shared" si="121"/>
        <v>732.31838624504371</v>
      </c>
      <c r="T441" s="710">
        <f t="shared" si="122"/>
        <v>730.28056989530057</v>
      </c>
    </row>
    <row r="442" spans="2:20">
      <c r="B442" s="580">
        <v>368</v>
      </c>
      <c r="C442" s="710">
        <f t="shared" si="107"/>
        <v>1.3945961330172982</v>
      </c>
      <c r="D442" s="710">
        <f t="shared" si="108"/>
        <v>1434.4700409638983</v>
      </c>
      <c r="E442" s="710">
        <f t="shared" si="109"/>
        <v>590.27780116995473</v>
      </c>
      <c r="F442" s="710">
        <f t="shared" si="110"/>
        <v>345.34353000733182</v>
      </c>
      <c r="G442" s="710">
        <f t="shared" si="111"/>
        <v>303.5155528668771</v>
      </c>
      <c r="H442" s="717">
        <f t="shared" si="112"/>
        <v>298.07931106147026</v>
      </c>
      <c r="I442" s="710">
        <f t="shared" si="113"/>
        <v>298.06931589611474</v>
      </c>
      <c r="J442" s="710">
        <f t="shared" si="114"/>
        <v>298.06240052374687</v>
      </c>
      <c r="K442" s="710">
        <f t="shared" si="115"/>
        <v>298.05833870275171</v>
      </c>
      <c r="L442" s="710">
        <f t="shared" si="116"/>
        <v>298.05699621803745</v>
      </c>
      <c r="N442" s="580">
        <v>368</v>
      </c>
      <c r="O442" s="710">
        <f t="shared" si="117"/>
        <v>1.3945961330172982</v>
      </c>
      <c r="P442" s="710">
        <f t="shared" si="118"/>
        <v>763.17774759117503</v>
      </c>
      <c r="Q442" s="710">
        <f t="shared" si="119"/>
        <v>749.29227708231019</v>
      </c>
      <c r="R442" s="710">
        <f t="shared" si="120"/>
        <v>739.31638698309814</v>
      </c>
      <c r="S442" s="710">
        <f t="shared" si="121"/>
        <v>733.29669202280013</v>
      </c>
      <c r="T442" s="710">
        <f t="shared" si="122"/>
        <v>731.26110503840539</v>
      </c>
    </row>
    <row r="443" spans="2:20">
      <c r="B443" s="580">
        <v>369</v>
      </c>
      <c r="C443" s="710">
        <f t="shared" si="107"/>
        <v>1.3983857964222366</v>
      </c>
      <c r="D443" s="710">
        <f t="shared" si="108"/>
        <v>1434.6156187161298</v>
      </c>
      <c r="E443" s="710">
        <f t="shared" si="109"/>
        <v>590.9815152893384</v>
      </c>
      <c r="F443" s="710">
        <f t="shared" si="110"/>
        <v>345.58203958804802</v>
      </c>
      <c r="G443" s="710">
        <f t="shared" si="111"/>
        <v>303.55828801488462</v>
      </c>
      <c r="H443" s="717">
        <f t="shared" si="112"/>
        <v>298.08014548943805</v>
      </c>
      <c r="I443" s="710">
        <f t="shared" si="113"/>
        <v>298.07007126869235</v>
      </c>
      <c r="J443" s="710">
        <f t="shared" si="114"/>
        <v>298.06310040664954</v>
      </c>
      <c r="K443" s="710">
        <f t="shared" si="115"/>
        <v>298.05900566707828</v>
      </c>
      <c r="L443" s="710">
        <f t="shared" si="116"/>
        <v>298.05765223702247</v>
      </c>
      <c r="N443" s="580">
        <v>369</v>
      </c>
      <c r="O443" s="710">
        <f t="shared" si="117"/>
        <v>1.3983857964222366</v>
      </c>
      <c r="P443" s="710">
        <f t="shared" si="118"/>
        <v>764.12067392151278</v>
      </c>
      <c r="Q443" s="710">
        <f t="shared" si="119"/>
        <v>750.25116939858844</v>
      </c>
      <c r="R443" s="710">
        <f t="shared" si="120"/>
        <v>740.28671236917683</v>
      </c>
      <c r="S443" s="710">
        <f t="shared" si="121"/>
        <v>734.27386351564985</v>
      </c>
      <c r="T443" s="710">
        <f t="shared" si="122"/>
        <v>732.24050331179274</v>
      </c>
    </row>
    <row r="444" spans="2:20">
      <c r="B444" s="580">
        <v>370</v>
      </c>
      <c r="C444" s="710">
        <f t="shared" si="107"/>
        <v>1.4021754598271747</v>
      </c>
      <c r="D444" s="710">
        <f t="shared" si="108"/>
        <v>1434.7604128956643</v>
      </c>
      <c r="E444" s="710">
        <f t="shared" si="109"/>
        <v>591.68402769012675</v>
      </c>
      <c r="F444" s="710">
        <f t="shared" si="110"/>
        <v>345.82086556300453</v>
      </c>
      <c r="G444" s="710">
        <f t="shared" si="111"/>
        <v>303.60120385820181</v>
      </c>
      <c r="H444" s="717">
        <f t="shared" si="112"/>
        <v>298.08098603832559</v>
      </c>
      <c r="I444" s="710">
        <f t="shared" si="113"/>
        <v>298.07083242116983</v>
      </c>
      <c r="J444" s="710">
        <f t="shared" si="114"/>
        <v>298.06380582550514</v>
      </c>
      <c r="K444" s="710">
        <f t="shared" si="115"/>
        <v>298.05967802072121</v>
      </c>
      <c r="L444" s="710">
        <f t="shared" si="116"/>
        <v>298.05831359611471</v>
      </c>
      <c r="N444" s="580">
        <v>370</v>
      </c>
      <c r="O444" s="710">
        <f t="shared" si="117"/>
        <v>1.4021754598271747</v>
      </c>
      <c r="P444" s="710">
        <f t="shared" si="118"/>
        <v>765.06250698721999</v>
      </c>
      <c r="Q444" s="710">
        <f t="shared" si="119"/>
        <v>751.20894993866523</v>
      </c>
      <c r="R444" s="710">
        <f t="shared" si="120"/>
        <v>741.25591272311829</v>
      </c>
      <c r="S444" s="710">
        <f t="shared" si="121"/>
        <v>735.24990203872608</v>
      </c>
      <c r="T444" s="710">
        <f t="shared" si="122"/>
        <v>733.21876603359237</v>
      </c>
    </row>
    <row r="445" spans="2:20">
      <c r="B445" s="580">
        <v>371</v>
      </c>
      <c r="C445" s="710">
        <f t="shared" si="107"/>
        <v>1.4059651232321131</v>
      </c>
      <c r="D445" s="710">
        <f t="shared" si="108"/>
        <v>1434.90443379367</v>
      </c>
      <c r="E445" s="710">
        <f t="shared" si="109"/>
        <v>592.38534064608598</v>
      </c>
      <c r="F445" s="710">
        <f t="shared" si="110"/>
        <v>346.06000599011509</v>
      </c>
      <c r="G445" s="710">
        <f t="shared" si="111"/>
        <v>303.64430035117687</v>
      </c>
      <c r="H445" s="717">
        <f t="shared" si="112"/>
        <v>298.08183273184108</v>
      </c>
      <c r="I445" s="710">
        <f t="shared" si="113"/>
        <v>298.07159937735599</v>
      </c>
      <c r="J445" s="710">
        <f t="shared" si="114"/>
        <v>298.06451680418081</v>
      </c>
      <c r="K445" s="710">
        <f t="shared" si="115"/>
        <v>298.06035578757633</v>
      </c>
      <c r="L445" s="710">
        <f t="shared" si="116"/>
        <v>298.05898031921714</v>
      </c>
      <c r="N445" s="580">
        <v>371</v>
      </c>
      <c r="O445" s="710">
        <f t="shared" si="117"/>
        <v>1.4059651232321131</v>
      </c>
      <c r="P445" s="710">
        <f t="shared" si="118"/>
        <v>766.00324805586922</v>
      </c>
      <c r="Q445" s="710">
        <f t="shared" si="119"/>
        <v>752.16561999157614</v>
      </c>
      <c r="R445" s="710">
        <f t="shared" si="120"/>
        <v>742.22398934932755</v>
      </c>
      <c r="S445" s="710">
        <f t="shared" si="121"/>
        <v>736.22480890563668</v>
      </c>
      <c r="T445" s="710">
        <f t="shared" si="122"/>
        <v>734.19589452040611</v>
      </c>
    </row>
    <row r="446" spans="2:20">
      <c r="B446" s="580">
        <v>372</v>
      </c>
      <c r="C446" s="710">
        <f t="shared" si="107"/>
        <v>1.4097547866370514</v>
      </c>
      <c r="D446" s="710">
        <f t="shared" si="108"/>
        <v>1435.0476915344259</v>
      </c>
      <c r="E446" s="710">
        <f t="shared" si="109"/>
        <v>593.08545643544676</v>
      </c>
      <c r="F446" s="710">
        <f t="shared" si="110"/>
        <v>346.29945893447109</v>
      </c>
      <c r="G446" s="710">
        <f t="shared" si="111"/>
        <v>303.68757744601237</v>
      </c>
      <c r="H446" s="717">
        <f t="shared" si="112"/>
        <v>298.08268559367787</v>
      </c>
      <c r="I446" s="710">
        <f t="shared" si="113"/>
        <v>298.07237216104932</v>
      </c>
      <c r="J446" s="710">
        <f t="shared" si="114"/>
        <v>298.06523336653623</v>
      </c>
      <c r="K446" s="710">
        <f t="shared" si="115"/>
        <v>298.06103899153402</v>
      </c>
      <c r="L446" s="710">
        <f t="shared" si="116"/>
        <v>298.05965243022831</v>
      </c>
      <c r="N446" s="580">
        <v>372</v>
      </c>
      <c r="O446" s="710">
        <f t="shared" si="117"/>
        <v>1.4097547866370514</v>
      </c>
      <c r="P446" s="710">
        <f t="shared" si="118"/>
        <v>766.9428983935635</v>
      </c>
      <c r="Q446" s="710">
        <f t="shared" si="119"/>
        <v>753.12118084486224</v>
      </c>
      <c r="R446" s="710">
        <f t="shared" si="120"/>
        <v>743.19094355069728</v>
      </c>
      <c r="S446" s="710">
        <f t="shared" si="121"/>
        <v>737.19858542846714</v>
      </c>
      <c r="T446" s="710">
        <f t="shared" si="122"/>
        <v>735.17189008730895</v>
      </c>
    </row>
    <row r="447" spans="2:20">
      <c r="B447" s="580">
        <v>373</v>
      </c>
      <c r="C447" s="710">
        <f t="shared" si="107"/>
        <v>1.4135444500419898</v>
      </c>
      <c r="D447" s="710">
        <f t="shared" si="108"/>
        <v>1435.1901960781263</v>
      </c>
      <c r="E447" s="710">
        <f t="shared" si="109"/>
        <v>593.78437734070576</v>
      </c>
      <c r="F447" s="710">
        <f t="shared" si="110"/>
        <v>346.53922246832752</v>
      </c>
      <c r="G447" s="710">
        <f t="shared" si="111"/>
        <v>303.73103509277894</v>
      </c>
      <c r="H447" s="717">
        <f t="shared" si="112"/>
        <v>298.08354464751437</v>
      </c>
      <c r="I447" s="710">
        <f t="shared" si="113"/>
        <v>298.0731507960374</v>
      </c>
      <c r="J447" s="710">
        <f t="shared" si="114"/>
        <v>298.06595553642376</v>
      </c>
      <c r="K447" s="710">
        <f t="shared" si="115"/>
        <v>298.06172765647938</v>
      </c>
      <c r="L447" s="710">
        <f t="shared" si="116"/>
        <v>298.06032995304162</v>
      </c>
      <c r="N447" s="580">
        <v>373</v>
      </c>
      <c r="O447" s="710">
        <f t="shared" si="117"/>
        <v>1.4135444500419898</v>
      </c>
      <c r="P447" s="710">
        <f t="shared" si="118"/>
        <v>767.88145926493769</v>
      </c>
      <c r="Q447" s="710">
        <f t="shared" si="119"/>
        <v>754.07563378457166</v>
      </c>
      <c r="R447" s="710">
        <f t="shared" si="120"/>
        <v>744.15677662860958</v>
      </c>
      <c r="S447" s="710">
        <f t="shared" si="121"/>
        <v>738.17123291778125</v>
      </c>
      <c r="T447" s="710">
        <f t="shared" si="122"/>
        <v>736.14675404785146</v>
      </c>
    </row>
    <row r="448" spans="2:20">
      <c r="B448" s="580">
        <v>374</v>
      </c>
      <c r="C448" s="710">
        <f t="shared" si="107"/>
        <v>1.4173341134469279</v>
      </c>
      <c r="D448" s="710">
        <f t="shared" si="108"/>
        <v>1435.3319572236362</v>
      </c>
      <c r="E448" s="710">
        <f t="shared" si="109"/>
        <v>594.48210564843146</v>
      </c>
      <c r="F448" s="710">
        <f t="shared" si="110"/>
        <v>346.77929467108873</v>
      </c>
      <c r="G448" s="710">
        <f t="shared" si="111"/>
        <v>303.77467323942835</v>
      </c>
      <c r="H448" s="717">
        <f t="shared" si="112"/>
        <v>298.08440991701355</v>
      </c>
      <c r="I448" s="710">
        <f t="shared" si="113"/>
        <v>298.0739353060971</v>
      </c>
      <c r="J448" s="710">
        <f t="shared" si="114"/>
        <v>298.06668333768789</v>
      </c>
      <c r="K448" s="710">
        <f t="shared" si="115"/>
        <v>298.06242180629124</v>
      </c>
      <c r="L448" s="710">
        <f t="shared" si="116"/>
        <v>298.06101291154533</v>
      </c>
      <c r="N448" s="580">
        <v>374</v>
      </c>
      <c r="O448" s="710">
        <f t="shared" si="117"/>
        <v>1.4173341134469279</v>
      </c>
      <c r="P448" s="710">
        <f t="shared" si="118"/>
        <v>768.81893193316046</v>
      </c>
      <c r="Q448" s="710">
        <f t="shared" si="119"/>
        <v>755.02898009526166</v>
      </c>
      <c r="R448" s="710">
        <f t="shared" si="120"/>
        <v>745.12148988293745</v>
      </c>
      <c r="S448" s="710">
        <f t="shared" si="121"/>
        <v>739.14275268262338</v>
      </c>
      <c r="T448" s="710">
        <f t="shared" si="122"/>
        <v>737.12048771406091</v>
      </c>
    </row>
    <row r="449" spans="2:20">
      <c r="B449" s="580">
        <v>375</v>
      </c>
      <c r="C449" s="710">
        <f t="shared" si="107"/>
        <v>1.4211237768518663</v>
      </c>
      <c r="D449" s="710">
        <f t="shared" si="108"/>
        <v>1435.4729846112014</v>
      </c>
      <c r="E449" s="710">
        <f t="shared" si="109"/>
        <v>595.17864364907382</v>
      </c>
      <c r="F449" s="710">
        <f t="shared" si="110"/>
        <v>347.01967362929361</v>
      </c>
      <c r="G449" s="710">
        <f t="shared" si="111"/>
        <v>303.81849183180714</v>
      </c>
      <c r="H449" s="717">
        <f t="shared" si="112"/>
        <v>298.08528142582293</v>
      </c>
      <c r="I449" s="710">
        <f t="shared" si="113"/>
        <v>298.07472571499386</v>
      </c>
      <c r="J449" s="710">
        <f t="shared" si="114"/>
        <v>298.06741679416484</v>
      </c>
      <c r="K449" s="710">
        <f t="shared" si="115"/>
        <v>298.06312146484254</v>
      </c>
      <c r="L449" s="710">
        <f t="shared" si="116"/>
        <v>298.06170132962205</v>
      </c>
      <c r="N449" s="580">
        <v>375</v>
      </c>
      <c r="O449" s="710">
        <f t="shared" si="117"/>
        <v>1.4211237768518663</v>
      </c>
      <c r="P449" s="710">
        <f t="shared" si="118"/>
        <v>769.75531765993594</v>
      </c>
      <c r="Q449" s="710">
        <f t="shared" si="119"/>
        <v>755.9812210599996</v>
      </c>
      <c r="R449" s="710">
        <f t="shared" si="120"/>
        <v>746.08508461204713</v>
      </c>
      <c r="S449" s="710">
        <f t="shared" si="121"/>
        <v>740.11314603052017</v>
      </c>
      <c r="T449" s="710">
        <f t="shared" si="122"/>
        <v>738.09309239644369</v>
      </c>
    </row>
    <row r="450" spans="2:20">
      <c r="B450" s="580">
        <v>376</v>
      </c>
      <c r="C450" s="710">
        <f t="shared" si="107"/>
        <v>1.4249134402568047</v>
      </c>
      <c r="D450" s="710">
        <f t="shared" si="108"/>
        <v>1435.6132877251118</v>
      </c>
      <c r="E450" s="710">
        <f t="shared" si="109"/>
        <v>595.87399363677673</v>
      </c>
      <c r="F450" s="710">
        <f t="shared" si="110"/>
        <v>347.26035743660134</v>
      </c>
      <c r="G450" s="710">
        <f t="shared" si="111"/>
        <v>303.86249081366981</v>
      </c>
      <c r="H450" s="717">
        <f t="shared" si="112"/>
        <v>298.0861591975742</v>
      </c>
      <c r="I450" s="710">
        <f t="shared" si="113"/>
        <v>298.07552204648147</v>
      </c>
      <c r="J450" s="710">
        <f t="shared" si="114"/>
        <v>298.06815592968252</v>
      </c>
      <c r="K450" s="710">
        <f t="shared" si="115"/>
        <v>298.06382665599938</v>
      </c>
      <c r="L450" s="710">
        <f t="shared" si="116"/>
        <v>298.06239523114863</v>
      </c>
      <c r="N450" s="580">
        <v>376</v>
      </c>
      <c r="O450" s="710">
        <f t="shared" si="117"/>
        <v>1.4249134402568047</v>
      </c>
      <c r="P450" s="710">
        <f t="shared" si="118"/>
        <v>770.69061770550536</v>
      </c>
      <c r="Q450" s="710">
        <f t="shared" si="119"/>
        <v>756.93235796036606</v>
      </c>
      <c r="R450" s="710">
        <f t="shared" si="120"/>
        <v>747.04756211279903</v>
      </c>
      <c r="S450" s="710">
        <f t="shared" si="121"/>
        <v>741.08241426748236</v>
      </c>
      <c r="T450" s="710">
        <f t="shared" si="122"/>
        <v>739.06456940398641</v>
      </c>
    </row>
    <row r="451" spans="2:20">
      <c r="B451" s="580">
        <v>377</v>
      </c>
      <c r="C451" s="710">
        <f t="shared" si="107"/>
        <v>1.428703103661743</v>
      </c>
      <c r="D451" s="710">
        <f t="shared" si="108"/>
        <v>1435.7528758963206</v>
      </c>
      <c r="E451" s="710">
        <f t="shared" si="109"/>
        <v>596.56815790919507</v>
      </c>
      <c r="F451" s="710">
        <f t="shared" si="110"/>
        <v>347.50134419377628</v>
      </c>
      <c r="G451" s="710">
        <f t="shared" si="111"/>
        <v>303.90667012669195</v>
      </c>
      <c r="H451" s="717">
        <f t="shared" si="112"/>
        <v>298.08704325588297</v>
      </c>
      <c r="I451" s="710">
        <f t="shared" si="113"/>
        <v>298.07632432430205</v>
      </c>
      <c r="J451" s="710">
        <f t="shared" si="114"/>
        <v>298.06890076806013</v>
      </c>
      <c r="K451" s="710">
        <f t="shared" si="115"/>
        <v>298.06453740362133</v>
      </c>
      <c r="L451" s="710">
        <f t="shared" si="116"/>
        <v>298.06309463999554</v>
      </c>
      <c r="N451" s="580">
        <v>377</v>
      </c>
      <c r="O451" s="710">
        <f t="shared" si="117"/>
        <v>1.428703103661743</v>
      </c>
      <c r="P451" s="710">
        <f t="shared" si="118"/>
        <v>771.62483332864883</v>
      </c>
      <c r="Q451" s="710">
        <f t="shared" si="119"/>
        <v>757.88239207645506</v>
      </c>
      <c r="R451" s="710">
        <f t="shared" si="120"/>
        <v>748.0089236805502</v>
      </c>
      <c r="S451" s="710">
        <f t="shared" si="121"/>
        <v>742.05055869800606</v>
      </c>
      <c r="T451" s="710">
        <f t="shared" si="122"/>
        <v>740.03492004415841</v>
      </c>
    </row>
    <row r="452" spans="2:20">
      <c r="B452" s="580">
        <v>378</v>
      </c>
      <c r="C452" s="710">
        <f t="shared" si="107"/>
        <v>1.4324927670666814</v>
      </c>
      <c r="D452" s="710">
        <f t="shared" si="108"/>
        <v>1435.8917583050181</v>
      </c>
      <c r="E452" s="710">
        <f t="shared" si="109"/>
        <v>597.26113876731461</v>
      </c>
      <c r="F452" s="710">
        <f t="shared" si="110"/>
        <v>347.74263200867301</v>
      </c>
      <c r="G452" s="710">
        <f t="shared" si="111"/>
        <v>303.95102971048374</v>
      </c>
      <c r="H452" s="717">
        <f t="shared" si="112"/>
        <v>298.08793362434858</v>
      </c>
      <c r="I452" s="710">
        <f t="shared" si="113"/>
        <v>298.07713257218563</v>
      </c>
      <c r="J452" s="710">
        <f t="shared" si="114"/>
        <v>298.06965133310774</v>
      </c>
      <c r="K452" s="710">
        <f t="shared" si="115"/>
        <v>298.06525373156069</v>
      </c>
      <c r="L452" s="710">
        <f t="shared" si="116"/>
        <v>298.0637995800268</v>
      </c>
      <c r="N452" s="580">
        <v>378</v>
      </c>
      <c r="O452" s="710">
        <f t="shared" si="117"/>
        <v>1.4324927670666814</v>
      </c>
      <c r="P452" s="710">
        <f t="shared" si="118"/>
        <v>772.55796578668685</v>
      </c>
      <c r="Q452" s="710">
        <f t="shared" si="119"/>
        <v>758.83132468687654</v>
      </c>
      <c r="R452" s="710">
        <f t="shared" si="120"/>
        <v>748.96917060915598</v>
      </c>
      <c r="S452" s="710">
        <f t="shared" si="121"/>
        <v>743.01758062507542</v>
      </c>
      <c r="T452" s="710">
        <f t="shared" si="122"/>
        <v>741.00414562291257</v>
      </c>
    </row>
    <row r="453" spans="2:20">
      <c r="B453" s="580">
        <v>379</v>
      </c>
      <c r="C453" s="710">
        <f t="shared" si="107"/>
        <v>1.4362824304716195</v>
      </c>
      <c r="D453" s="710">
        <f t="shared" si="108"/>
        <v>1436.0299439831626</v>
      </c>
      <c r="E453" s="710">
        <f t="shared" si="109"/>
        <v>597.95293851527538</v>
      </c>
      <c r="F453" s="710">
        <f t="shared" si="110"/>
        <v>347.98421899622127</v>
      </c>
      <c r="G453" s="710">
        <f t="shared" si="111"/>
        <v>303.99556950260279</v>
      </c>
      <c r="H453" s="717">
        <f t="shared" si="112"/>
        <v>298.08883032655388</v>
      </c>
      <c r="I453" s="710">
        <f t="shared" si="113"/>
        <v>298.07794681384974</v>
      </c>
      <c r="J453" s="710">
        <f t="shared" si="114"/>
        <v>298.0704076486262</v>
      </c>
      <c r="K453" s="710">
        <f t="shared" si="115"/>
        <v>298.06597566366213</v>
      </c>
      <c r="L453" s="710">
        <f t="shared" si="116"/>
        <v>298.06451007509969</v>
      </c>
      <c r="N453" s="580">
        <v>379</v>
      </c>
      <c r="O453" s="710">
        <f t="shared" si="117"/>
        <v>1.4362824304716195</v>
      </c>
      <c r="P453" s="710">
        <f t="shared" si="118"/>
        <v>773.49001633548221</v>
      </c>
      <c r="Q453" s="710">
        <f t="shared" si="119"/>
        <v>759.7791570687582</v>
      </c>
      <c r="R453" s="710">
        <f t="shared" si="120"/>
        <v>749.92830419097118</v>
      </c>
      <c r="S453" s="710">
        <f t="shared" si="121"/>
        <v>743.9834813501634</v>
      </c>
      <c r="T453" s="710">
        <f t="shared" si="122"/>
        <v>741.97224744468792</v>
      </c>
    </row>
    <row r="454" spans="2:20">
      <c r="B454" s="580">
        <v>380</v>
      </c>
      <c r="C454" s="710">
        <f t="shared" si="107"/>
        <v>1.4400720938765579</v>
      </c>
      <c r="D454" s="710">
        <f t="shared" si="108"/>
        <v>1436.1674418169696</v>
      </c>
      <c r="E454" s="710">
        <f t="shared" si="109"/>
        <v>598.64355946019816</v>
      </c>
      <c r="F454" s="710">
        <f t="shared" si="110"/>
        <v>348.22610327841051</v>
      </c>
      <c r="G454" s="710">
        <f t="shared" si="111"/>
        <v>304.04028943856758</v>
      </c>
      <c r="H454" s="717">
        <f t="shared" si="112"/>
        <v>298.08973338606472</v>
      </c>
      <c r="I454" s="710">
        <f t="shared" si="113"/>
        <v>298.07876707299931</v>
      </c>
      <c r="J454" s="710">
        <f t="shared" si="114"/>
        <v>298.07116973840664</v>
      </c>
      <c r="K454" s="710">
        <f t="shared" si="115"/>
        <v>298.06670322376283</v>
      </c>
      <c r="L454" s="710">
        <f t="shared" si="116"/>
        <v>298.06522614906436</v>
      </c>
      <c r="N454" s="580">
        <v>380</v>
      </c>
      <c r="O454" s="710">
        <f t="shared" si="117"/>
        <v>1.4400720938765579</v>
      </c>
      <c r="P454" s="710">
        <f t="shared" si="118"/>
        <v>774.42098622944161</v>
      </c>
      <c r="Q454" s="710">
        <f t="shared" si="119"/>
        <v>760.7258904977466</v>
      </c>
      <c r="R454" s="710">
        <f t="shared" si="120"/>
        <v>750.88632571685253</v>
      </c>
      <c r="S454" s="710">
        <f t="shared" si="121"/>
        <v>744.94826217323453</v>
      </c>
      <c r="T454" s="710">
        <f t="shared" si="122"/>
        <v>742.93922681241099</v>
      </c>
    </row>
    <row r="455" spans="2:20">
      <c r="B455" s="580">
        <v>381</v>
      </c>
      <c r="C455" s="710">
        <f t="shared" si="107"/>
        <v>1.4438617572814962</v>
      </c>
      <c r="D455" s="710">
        <f t="shared" si="108"/>
        <v>1436.3042605493565</v>
      </c>
      <c r="E455" s="710">
        <f t="shared" si="109"/>
        <v>599.33300391201556</v>
      </c>
      <c r="F455" s="710">
        <f t="shared" si="110"/>
        <v>348.46828298427437</v>
      </c>
      <c r="G455" s="710">
        <f t="shared" si="111"/>
        <v>304.08518945187018</v>
      </c>
      <c r="H455" s="717">
        <f t="shared" si="112"/>
        <v>298.09064282643004</v>
      </c>
      <c r="I455" s="710">
        <f t="shared" si="113"/>
        <v>298.07959337332636</v>
      </c>
      <c r="J455" s="710">
        <f t="shared" si="114"/>
        <v>298.07193762623041</v>
      </c>
      <c r="K455" s="710">
        <f t="shared" si="115"/>
        <v>298.06743643569177</v>
      </c>
      <c r="L455" s="710">
        <f t="shared" si="116"/>
        <v>298.06594782576332</v>
      </c>
      <c r="N455" s="580">
        <v>381</v>
      </c>
      <c r="O455" s="710">
        <f t="shared" si="117"/>
        <v>1.4438617572814962</v>
      </c>
      <c r="P455" s="710">
        <f t="shared" si="118"/>
        <v>775.35087672151724</v>
      </c>
      <c r="Q455" s="710">
        <f t="shared" si="119"/>
        <v>761.67152624800974</v>
      </c>
      <c r="R455" s="710">
        <f t="shared" si="120"/>
        <v>751.84323647615986</v>
      </c>
      <c r="S455" s="710">
        <f t="shared" si="121"/>
        <v>745.91192439274539</v>
      </c>
      <c r="T455" s="710">
        <f t="shared" si="122"/>
        <v>743.90508502749788</v>
      </c>
    </row>
    <row r="456" spans="2:20">
      <c r="B456" s="580">
        <v>382</v>
      </c>
      <c r="C456" s="710">
        <f t="shared" si="107"/>
        <v>1.4476514206864346</v>
      </c>
      <c r="D456" s="710">
        <f t="shared" si="108"/>
        <v>1436.4404087823484</v>
      </c>
      <c r="E456" s="710">
        <f t="shared" si="109"/>
        <v>600.02127418330451</v>
      </c>
      <c r="F456" s="710">
        <f t="shared" si="110"/>
        <v>348.71075624987532</v>
      </c>
      <c r="G456" s="710">
        <f t="shared" si="111"/>
        <v>304.13026947398947</v>
      </c>
      <c r="H456" s="717">
        <f t="shared" si="112"/>
        <v>298.09155867118147</v>
      </c>
      <c r="I456" s="710">
        <f t="shared" si="113"/>
        <v>298.08042573850969</v>
      </c>
      <c r="J456" s="710">
        <f t="shared" si="114"/>
        <v>298.07271133586852</v>
      </c>
      <c r="K456" s="710">
        <f t="shared" si="115"/>
        <v>298.0681753232696</v>
      </c>
      <c r="L456" s="710">
        <f t="shared" si="116"/>
        <v>298.06667512903158</v>
      </c>
      <c r="N456" s="580">
        <v>382</v>
      </c>
      <c r="O456" s="710">
        <f t="shared" si="117"/>
        <v>1.4476514206864346</v>
      </c>
      <c r="P456" s="710">
        <f t="shared" si="118"/>
        <v>776.27968906320893</v>
      </c>
      <c r="Q456" s="710">
        <f t="shared" si="119"/>
        <v>762.61606559223787</v>
      </c>
      <c r="R456" s="710">
        <f t="shared" si="120"/>
        <v>752.79903775675814</v>
      </c>
      <c r="S456" s="710">
        <f t="shared" si="121"/>
        <v>746.87446930564772</v>
      </c>
      <c r="T456" s="710">
        <f t="shared" si="122"/>
        <v>744.86982338985524</v>
      </c>
    </row>
    <row r="457" spans="2:20">
      <c r="B457" s="580">
        <v>383</v>
      </c>
      <c r="C457" s="710">
        <f t="shared" si="107"/>
        <v>1.4514410840913727</v>
      </c>
      <c r="D457" s="710">
        <f t="shared" si="108"/>
        <v>1436.5758949794417</v>
      </c>
      <c r="E457" s="710">
        <f t="shared" si="109"/>
        <v>600.70837258912309</v>
      </c>
      <c r="F457" s="710">
        <f t="shared" si="110"/>
        <v>348.95352121828864</v>
      </c>
      <c r="G457" s="710">
        <f t="shared" si="111"/>
        <v>304.1755294344041</v>
      </c>
      <c r="H457" s="717">
        <f t="shared" si="112"/>
        <v>298.09248094383315</v>
      </c>
      <c r="I457" s="710">
        <f t="shared" si="113"/>
        <v>298.08126419221463</v>
      </c>
      <c r="J457" s="710">
        <f t="shared" si="114"/>
        <v>298.07349089108169</v>
      </c>
      <c r="K457" s="710">
        <f t="shared" si="115"/>
        <v>298.0689199103083</v>
      </c>
      <c r="L457" s="710">
        <f t="shared" si="116"/>
        <v>298.06740808269586</v>
      </c>
      <c r="N457" s="580">
        <v>383</v>
      </c>
      <c r="O457" s="710">
        <f t="shared" si="117"/>
        <v>1.4514410840913727</v>
      </c>
      <c r="P457" s="710">
        <f t="shared" si="118"/>
        <v>777.2074245045651</v>
      </c>
      <c r="Q457" s="710">
        <f t="shared" si="119"/>
        <v>763.55950980164596</v>
      </c>
      <c r="R457" s="710">
        <f t="shared" si="120"/>
        <v>753.75373084501939</v>
      </c>
      <c r="S457" s="710">
        <f t="shared" si="121"/>
        <v>747.83589820738916</v>
      </c>
      <c r="T457" s="710">
        <f t="shared" si="122"/>
        <v>745.83344319788318</v>
      </c>
    </row>
    <row r="458" spans="2:20">
      <c r="B458" s="580">
        <v>384</v>
      </c>
      <c r="C458" s="710">
        <f t="shared" si="107"/>
        <v>1.4552307474963111</v>
      </c>
      <c r="D458" s="710">
        <f t="shared" si="108"/>
        <v>1436.7107274679283</v>
      </c>
      <c r="E458" s="710">
        <f t="shared" si="109"/>
        <v>601.39430144685059</v>
      </c>
      <c r="F458" s="710">
        <f t="shared" si="110"/>
        <v>349.19657603958655</v>
      </c>
      <c r="G458" s="710">
        <f t="shared" si="111"/>
        <v>304.22096926060522</v>
      </c>
      <c r="H458" s="717">
        <f t="shared" si="112"/>
        <v>298.09340966788136</v>
      </c>
      <c r="I458" s="710">
        <f t="shared" si="113"/>
        <v>298.08210875809283</v>
      </c>
      <c r="J458" s="710">
        <f t="shared" si="114"/>
        <v>298.07427631561967</v>
      </c>
      <c r="K458" s="710">
        <f t="shared" si="115"/>
        <v>298.06967022061093</v>
      </c>
      <c r="L458" s="710">
        <f t="shared" si="116"/>
        <v>298.06814671057481</v>
      </c>
      <c r="N458" s="580">
        <v>384</v>
      </c>
      <c r="O458" s="710">
        <f t="shared" si="117"/>
        <v>1.4552307474963111</v>
      </c>
      <c r="P458" s="710">
        <f t="shared" si="118"/>
        <v>778.13408429418485</v>
      </c>
      <c r="Q458" s="710">
        <f t="shared" si="119"/>
        <v>764.50186014597489</v>
      </c>
      <c r="R458" s="710">
        <f t="shared" si="120"/>
        <v>754.70731702582361</v>
      </c>
      <c r="S458" s="710">
        <f t="shared" si="121"/>
        <v>748.79621239191556</v>
      </c>
      <c r="T458" s="710">
        <f t="shared" si="122"/>
        <v>746.7959457484759</v>
      </c>
    </row>
    <row r="459" spans="2:20">
      <c r="B459" s="580">
        <v>385</v>
      </c>
      <c r="C459" s="710">
        <f t="shared" ref="C459:C522" si="123">$C$73*B459</f>
        <v>1.4590204109012495</v>
      </c>
      <c r="D459" s="710">
        <f t="shared" ref="D459:D522" si="124">(1-2*FoAb-2*FoAb*BiCombAb)*D458+2*FoAb*E458+2*FoAb*BiCombAb*Tcomb</f>
        <v>1436.8449144411811</v>
      </c>
      <c r="E459" s="710">
        <f t="shared" ref="E459:E522" si="125">FoAb*D458+(1-2*FoAb)*E458+FoAb*F458</f>
        <v>602.0790630760298</v>
      </c>
      <c r="F459" s="710">
        <f t="shared" ref="F459:F522" si="126">FoAb*E458+(1-2*FoAb)*F458+FoAb*G458</f>
        <v>349.43991887082228</v>
      </c>
      <c r="G459" s="710">
        <f t="shared" ref="G459:G522" si="127">FoAb*F458+(1-2*FoAb)*G458+FoAb*H458</f>
        <v>304.2665888781097</v>
      </c>
      <c r="H459" s="717">
        <f t="shared" ref="H459:H522" si="128">_FoN1*G458+(1-_FoN1-_FoN2)*H458+_FoN2*I458</f>
        <v>298.09434486680448</v>
      </c>
      <c r="I459" s="710">
        <f t="shared" ref="I459:I522" si="129">FoCase*H458+(1-2*FoCase)*I458+FoCase*J458</f>
        <v>298.08295945978182</v>
      </c>
      <c r="J459" s="710">
        <f t="shared" ref="J459:J522" si="130">FoCase*I458+(1-2*FoCase)*J458+FoCase*K458</f>
        <v>298.07506763322135</v>
      </c>
      <c r="K459" s="710">
        <f t="shared" ref="K459:K522" si="131">FoCase*J458+(1-2*FoCase)*K458+FoCase*L458</f>
        <v>298.07042627797125</v>
      </c>
      <c r="L459" s="710">
        <f t="shared" ref="L459:L522" si="132">(1-2*FoCase-2*FoCase*BiAtmCase)*L458+2*FoCase*K458+2*FoCase*BiAtmCase*Tatm</f>
        <v>298.06889103647831</v>
      </c>
      <c r="N459" s="580">
        <v>385</v>
      </c>
      <c r="O459" s="710">
        <f t="shared" ref="O459:O522" si="133">$O$73*N459</f>
        <v>1.4590204109012495</v>
      </c>
      <c r="P459" s="710">
        <f t="shared" ref="P459:P522" si="134">(1-2*FoCase-2*FoCase*BiCombCase)*P458+2*FoCase*Q458+2*FoCase*BiCombCase*Tcomb</f>
        <v>779.05966967921984</v>
      </c>
      <c r="Q459" s="710">
        <f t="shared" ref="Q459:Q522" si="135">FoCase*P458+(1-2*FoCase)*Q458+FoCase*R458</f>
        <v>765.44311789349342</v>
      </c>
      <c r="R459" s="710">
        <f t="shared" ref="R459:R522" si="136">FoCase*Q458+(1-2*FoCase)*R458+FoCase*S458</f>
        <v>755.65979758256162</v>
      </c>
      <c r="S459" s="710">
        <f t="shared" ref="S459:S522" si="137">FoCase*R458+(1-2*FoCase)*S458+FoCase*T458</f>
        <v>749.75541315167243</v>
      </c>
      <c r="T459" s="710">
        <f t="shared" ref="T459:T522" si="138">(1-2*FoCase-2*FoCase*BiAtmCase)*T458+2*FoCase*S458+2*FoCase*BiAtmCase*Tatm</f>
        <v>747.75733233702442</v>
      </c>
    </row>
    <row r="460" spans="2:20">
      <c r="B460" s="580">
        <v>386</v>
      </c>
      <c r="C460" s="710">
        <f t="shared" si="123"/>
        <v>1.4628100743061878</v>
      </c>
      <c r="D460" s="710">
        <f t="shared" si="124"/>
        <v>1436.9784639608993</v>
      </c>
      <c r="E460" s="710">
        <f t="shared" si="125"/>
        <v>602.76265979821346</v>
      </c>
      <c r="F460" s="710">
        <f t="shared" si="126"/>
        <v>349.6835478760139</v>
      </c>
      <c r="G460" s="710">
        <f t="shared" si="127"/>
        <v>304.31238821047248</v>
      </c>
      <c r="H460" s="717">
        <f t="shared" si="128"/>
        <v>298.09528656406252</v>
      </c>
      <c r="I460" s="710">
        <f t="shared" si="129"/>
        <v>298.0838163209051</v>
      </c>
      <c r="J460" s="710">
        <f t="shared" si="130"/>
        <v>298.07586486761409</v>
      </c>
      <c r="K460" s="710">
        <f t="shared" si="131"/>
        <v>298.07118810617357</v>
      </c>
      <c r="L460" s="710">
        <f t="shared" si="132"/>
        <v>298.06964108420715</v>
      </c>
      <c r="N460" s="580">
        <v>386</v>
      </c>
      <c r="O460" s="710">
        <f t="shared" si="133"/>
        <v>1.4628100743061878</v>
      </c>
      <c r="P460" s="710">
        <f t="shared" si="134"/>
        <v>779.98418190537552</v>
      </c>
      <c r="Q460" s="710">
        <f t="shared" si="135"/>
        <v>766.3832843109999</v>
      </c>
      <c r="R460" s="710">
        <f t="shared" si="136"/>
        <v>756.61117379713573</v>
      </c>
      <c r="S460" s="710">
        <f t="shared" si="137"/>
        <v>750.71350177760655</v>
      </c>
      <c r="T460" s="710">
        <f t="shared" si="138"/>
        <v>748.71760425741729</v>
      </c>
    </row>
    <row r="461" spans="2:20">
      <c r="B461" s="580">
        <v>387</v>
      </c>
      <c r="C461" s="710">
        <f t="shared" si="123"/>
        <v>1.4665997377111262</v>
      </c>
      <c r="D461" s="710">
        <f t="shared" si="124"/>
        <v>1437.1113839593179</v>
      </c>
      <c r="E461" s="710">
        <f t="shared" si="125"/>
        <v>603.44509393681255</v>
      </c>
      <c r="F461" s="710">
        <f t="shared" si="126"/>
        <v>349.92746122612772</v>
      </c>
      <c r="G461" s="710">
        <f t="shared" si="127"/>
        <v>304.35836717929976</v>
      </c>
      <c r="H461" s="717">
        <f t="shared" si="128"/>
        <v>298.09623478309715</v>
      </c>
      <c r="I461" s="710">
        <f t="shared" si="129"/>
        <v>298.08467936507145</v>
      </c>
      <c r="J461" s="710">
        <f t="shared" si="130"/>
        <v>298.0766680425138</v>
      </c>
      <c r="K461" s="710">
        <f t="shared" si="131"/>
        <v>298.07195572899218</v>
      </c>
      <c r="L461" s="710">
        <f t="shared" si="132"/>
        <v>298.07039687755315</v>
      </c>
      <c r="N461" s="580">
        <v>387</v>
      </c>
      <c r="O461" s="710">
        <f t="shared" si="133"/>
        <v>1.4665997377111262</v>
      </c>
      <c r="P461" s="710">
        <f t="shared" si="134"/>
        <v>780.90762221691318</v>
      </c>
      <c r="Q461" s="710">
        <f t="shared" si="135"/>
        <v>767.3223606638237</v>
      </c>
      <c r="R461" s="710">
        <f t="shared" si="136"/>
        <v>757.5614469499626</v>
      </c>
      <c r="S461" s="710">
        <f t="shared" si="137"/>
        <v>751.6704795591686</v>
      </c>
      <c r="T461" s="710">
        <f t="shared" si="138"/>
        <v>749.6767628020433</v>
      </c>
    </row>
    <row r="462" spans="2:20">
      <c r="B462" s="580">
        <v>388</v>
      </c>
      <c r="C462" s="710">
        <f t="shared" si="123"/>
        <v>1.4703894011160643</v>
      </c>
      <c r="D462" s="710">
        <f t="shared" si="124"/>
        <v>1437.2436822413777</v>
      </c>
      <c r="E462" s="710">
        <f t="shared" si="125"/>
        <v>604.12636781694846</v>
      </c>
      <c r="F462" s="710">
        <f t="shared" si="126"/>
        <v>350.17165709906237</v>
      </c>
      <c r="G462" s="710">
        <f t="shared" si="127"/>
        <v>304.40452570426152</v>
      </c>
      <c r="H462" s="717">
        <f t="shared" si="128"/>
        <v>298.09718954733125</v>
      </c>
      <c r="I462" s="710">
        <f t="shared" si="129"/>
        <v>298.08554861587493</v>
      </c>
      <c r="J462" s="710">
        <f t="shared" si="130"/>
        <v>298.07747718162454</v>
      </c>
      <c r="K462" s="710">
        <f t="shared" si="131"/>
        <v>298.07272917019145</v>
      </c>
      <c r="L462" s="710">
        <f t="shared" si="132"/>
        <v>298.07115844029846</v>
      </c>
      <c r="N462" s="580">
        <v>388</v>
      </c>
      <c r="O462" s="710">
        <f t="shared" si="133"/>
        <v>1.4703894011160643</v>
      </c>
      <c r="P462" s="710">
        <f t="shared" si="134"/>
        <v>781.82999185665119</v>
      </c>
      <c r="Q462" s="710">
        <f t="shared" si="135"/>
        <v>768.26034821582721</v>
      </c>
      <c r="R462" s="710">
        <f t="shared" si="136"/>
        <v>758.51061831997356</v>
      </c>
      <c r="S462" s="710">
        <f t="shared" si="137"/>
        <v>752.62634778431334</v>
      </c>
      <c r="T462" s="710">
        <f t="shared" si="138"/>
        <v>750.6348092617925</v>
      </c>
    </row>
    <row r="463" spans="2:20">
      <c r="B463" s="580">
        <v>389</v>
      </c>
      <c r="C463" s="710">
        <f t="shared" si="123"/>
        <v>1.4741790645210027</v>
      </c>
      <c r="D463" s="710">
        <f t="shared" si="124"/>
        <v>1437.3753664868598</v>
      </c>
      <c r="E463" s="710">
        <f t="shared" si="125"/>
        <v>604.80648376530735</v>
      </c>
      <c r="F463" s="710">
        <f t="shared" si="126"/>
        <v>350.4161336796318</v>
      </c>
      <c r="G463" s="710">
        <f t="shared" si="127"/>
        <v>304.45086370310418</v>
      </c>
      <c r="H463" s="717">
        <f t="shared" si="128"/>
        <v>298.09815088016876</v>
      </c>
      <c r="I463" s="710">
        <f t="shared" si="129"/>
        <v>298.08642409689463</v>
      </c>
      <c r="J463" s="710">
        <f t="shared" si="130"/>
        <v>298.07829230863797</v>
      </c>
      <c r="K463" s="710">
        <f t="shared" si="131"/>
        <v>298.07350845352528</v>
      </c>
      <c r="L463" s="710">
        <f t="shared" si="132"/>
        <v>298.07192579621534</v>
      </c>
      <c r="N463" s="580">
        <v>389</v>
      </c>
      <c r="O463" s="710">
        <f t="shared" si="133"/>
        <v>1.4741790645210027</v>
      </c>
      <c r="P463" s="710">
        <f t="shared" si="134"/>
        <v>782.75129206596728</v>
      </c>
      <c r="Q463" s="710">
        <f t="shared" si="135"/>
        <v>769.19724822940771</v>
      </c>
      <c r="R463" s="710">
        <f t="shared" si="136"/>
        <v>759.4586891846177</v>
      </c>
      <c r="S463" s="710">
        <f t="shared" si="137"/>
        <v>753.58110773950284</v>
      </c>
      <c r="T463" s="710">
        <f t="shared" si="138"/>
        <v>751.59174492605837</v>
      </c>
    </row>
    <row r="464" spans="2:20">
      <c r="B464" s="580">
        <v>390</v>
      </c>
      <c r="C464" s="710">
        <f t="shared" si="123"/>
        <v>1.477968727925941</v>
      </c>
      <c r="D464" s="710">
        <f t="shared" si="124"/>
        <v>1437.5064442524849</v>
      </c>
      <c r="E464" s="710">
        <f t="shared" si="125"/>
        <v>605.48544410999784</v>
      </c>
      <c r="F464" s="710">
        <f t="shared" si="126"/>
        <v>350.66088915954884</v>
      </c>
      <c r="G464" s="710">
        <f t="shared" si="127"/>
        <v>304.49738109166316</v>
      </c>
      <c r="H464" s="717">
        <f t="shared" si="128"/>
        <v>298.09911880499442</v>
      </c>
      <c r="I464" s="710">
        <f t="shared" si="129"/>
        <v>298.08730583169427</v>
      </c>
      <c r="J464" s="710">
        <f t="shared" si="130"/>
        <v>298.07911344723362</v>
      </c>
      <c r="K464" s="710">
        <f t="shared" si="131"/>
        <v>298.07429360273676</v>
      </c>
      <c r="L464" s="710">
        <f t="shared" si="132"/>
        <v>298.07269896906615</v>
      </c>
      <c r="N464" s="580">
        <v>390</v>
      </c>
      <c r="O464" s="710">
        <f t="shared" si="133"/>
        <v>1.477968727925941</v>
      </c>
      <c r="P464" s="710">
        <f t="shared" si="134"/>
        <v>783.67152408479967</v>
      </c>
      <c r="Q464" s="710">
        <f t="shared" si="135"/>
        <v>770.13306196549843</v>
      </c>
      <c r="R464" s="710">
        <f t="shared" si="136"/>
        <v>760.40566081986276</v>
      </c>
      <c r="S464" s="710">
        <f t="shared" si="137"/>
        <v>754.53476070970737</v>
      </c>
      <c r="T464" s="710">
        <f t="shared" si="138"/>
        <v>752.54757108273964</v>
      </c>
    </row>
    <row r="465" spans="2:20">
      <c r="B465" s="580">
        <v>391</v>
      </c>
      <c r="C465" s="710">
        <f t="shared" si="123"/>
        <v>1.4817583913308794</v>
      </c>
      <c r="D465" s="710">
        <f t="shared" si="124"/>
        <v>1437.6369229739751</v>
      </c>
      <c r="E465" s="710">
        <f t="shared" si="125"/>
        <v>606.16325118041095</v>
      </c>
      <c r="F465" s="710">
        <f t="shared" si="126"/>
        <v>350.90592173740851</v>
      </c>
      <c r="G465" s="710">
        <f t="shared" si="127"/>
        <v>304.54407778387559</v>
      </c>
      <c r="H465" s="717">
        <f t="shared" si="128"/>
        <v>298.10009334517372</v>
      </c>
      <c r="I465" s="710">
        <f t="shared" si="129"/>
        <v>298.08819384382213</v>
      </c>
      <c r="J465" s="710">
        <f t="shared" si="130"/>
        <v>298.07994062107804</v>
      </c>
      <c r="K465" s="710">
        <f t="shared" si="131"/>
        <v>298.07508464155819</v>
      </c>
      <c r="L465" s="710">
        <f t="shared" si="132"/>
        <v>298.0734779826027</v>
      </c>
      <c r="N465" s="580">
        <v>391</v>
      </c>
      <c r="O465" s="710">
        <f t="shared" si="133"/>
        <v>1.4817583913308794</v>
      </c>
      <c r="P465" s="710">
        <f t="shared" si="134"/>
        <v>784.59068915164892</v>
      </c>
      <c r="Q465" s="710">
        <f t="shared" si="135"/>
        <v>771.06779068357082</v>
      </c>
      <c r="R465" s="710">
        <f t="shared" si="136"/>
        <v>761.35153450019709</v>
      </c>
      <c r="S465" s="710">
        <f t="shared" si="137"/>
        <v>755.48730797840733</v>
      </c>
      <c r="T465" s="710">
        <f t="shared" si="138"/>
        <v>753.5022890182413</v>
      </c>
    </row>
    <row r="466" spans="2:20">
      <c r="B466" s="580">
        <v>392</v>
      </c>
      <c r="C466" s="710">
        <f t="shared" si="123"/>
        <v>1.4855480547358175</v>
      </c>
      <c r="D466" s="710">
        <f t="shared" si="124"/>
        <v>1437.766809968082</v>
      </c>
      <c r="E466" s="710">
        <f t="shared" si="125"/>
        <v>606.83990730708354</v>
      </c>
      <c r="F466" s="710">
        <f t="shared" si="126"/>
        <v>351.15122961867075</v>
      </c>
      <c r="G466" s="710">
        <f t="shared" si="127"/>
        <v>304.59095369179272</v>
      </c>
      <c r="H466" s="717">
        <f t="shared" si="128"/>
        <v>298.10107452405231</v>
      </c>
      <c r="I466" s="710">
        <f t="shared" si="129"/>
        <v>298.08908815681059</v>
      </c>
      <c r="J466" s="710">
        <f t="shared" si="130"/>
        <v>298.08077385382501</v>
      </c>
      <c r="K466" s="710">
        <f t="shared" si="131"/>
        <v>298.07588159371051</v>
      </c>
      <c r="L466" s="710">
        <f t="shared" si="132"/>
        <v>298.07426286056608</v>
      </c>
      <c r="N466" s="580">
        <v>392</v>
      </c>
      <c r="O466" s="710">
        <f t="shared" si="133"/>
        <v>1.4855480547358175</v>
      </c>
      <c r="P466" s="710">
        <f t="shared" si="134"/>
        <v>785.50878850357992</v>
      </c>
      <c r="Q466" s="710">
        <f t="shared" si="135"/>
        <v>772.00143564163614</v>
      </c>
      <c r="R466" s="710">
        <f t="shared" si="136"/>
        <v>762.29631149863121</v>
      </c>
      <c r="S466" s="710">
        <f t="shared" si="137"/>
        <v>756.43875082759519</v>
      </c>
      <c r="T466" s="710">
        <f t="shared" si="138"/>
        <v>754.45590001747712</v>
      </c>
    </row>
    <row r="467" spans="2:20">
      <c r="B467" s="580">
        <v>393</v>
      </c>
      <c r="C467" s="710">
        <f t="shared" si="123"/>
        <v>1.4893377181407559</v>
      </c>
      <c r="D467" s="710">
        <f t="shared" si="124"/>
        <v>1437.896112434581</v>
      </c>
      <c r="E467" s="710">
        <f t="shared" si="125"/>
        <v>607.51541482156347</v>
      </c>
      <c r="F467" s="710">
        <f t="shared" si="126"/>
        <v>351.39681101564383</v>
      </c>
      <c r="G467" s="710">
        <f t="shared" si="127"/>
        <v>304.63800872559244</v>
      </c>
      <c r="H467" s="717">
        <f t="shared" si="128"/>
        <v>298.10206236495611</v>
      </c>
      <c r="I467" s="710">
        <f t="shared" si="129"/>
        <v>298.08998879417601</v>
      </c>
      <c r="J467" s="710">
        <f t="shared" si="130"/>
        <v>298.08161316911492</v>
      </c>
      <c r="K467" s="710">
        <f t="shared" si="131"/>
        <v>298.07668448290315</v>
      </c>
      <c r="L467" s="710">
        <f t="shared" si="132"/>
        <v>298.0750536266865</v>
      </c>
      <c r="N467" s="580">
        <v>393</v>
      </c>
      <c r="O467" s="710">
        <f t="shared" si="133"/>
        <v>1.4893377181407559</v>
      </c>
      <c r="P467" s="710">
        <f t="shared" si="134"/>
        <v>786.42582337622287</v>
      </c>
      <c r="Q467" s="710">
        <f t="shared" si="135"/>
        <v>772.93399809624668</v>
      </c>
      <c r="R467" s="710">
        <f t="shared" si="136"/>
        <v>763.2399930867</v>
      </c>
      <c r="S467" s="710">
        <f t="shared" si="137"/>
        <v>757.38909053777695</v>
      </c>
      <c r="T467" s="710">
        <f t="shared" si="138"/>
        <v>755.40840536387134</v>
      </c>
    </row>
    <row r="468" spans="2:20">
      <c r="B468" s="580">
        <v>394</v>
      </c>
      <c r="C468" s="710">
        <f t="shared" si="123"/>
        <v>1.4931273815456942</v>
      </c>
      <c r="D468" s="710">
        <f t="shared" si="124"/>
        <v>1438.0248374582309</v>
      </c>
      <c r="E468" s="710">
        <f t="shared" si="125"/>
        <v>608.18977605627833</v>
      </c>
      <c r="F468" s="710">
        <f t="shared" si="126"/>
        <v>351.6426641474672</v>
      </c>
      <c r="G468" s="710">
        <f t="shared" si="127"/>
        <v>304.68524279359178</v>
      </c>
      <c r="H468" s="717">
        <f t="shared" si="128"/>
        <v>298.10305689119104</v>
      </c>
      <c r="I468" s="710">
        <f t="shared" si="129"/>
        <v>298.09089577941853</v>
      </c>
      <c r="J468" s="710">
        <f t="shared" si="130"/>
        <v>298.08245859057479</v>
      </c>
      <c r="K468" s="710">
        <f t="shared" si="131"/>
        <v>298.07749333283368</v>
      </c>
      <c r="L468" s="710">
        <f t="shared" si="132"/>
        <v>298.075850304683</v>
      </c>
      <c r="N468" s="580">
        <v>394</v>
      </c>
      <c r="O468" s="710">
        <f t="shared" si="133"/>
        <v>1.4931273815456942</v>
      </c>
      <c r="P468" s="710">
        <f t="shared" si="134"/>
        <v>787.3417950037757</v>
      </c>
      <c r="Q468" s="710">
        <f t="shared" si="135"/>
        <v>773.8654793024981</v>
      </c>
      <c r="R468" s="710">
        <f t="shared" si="136"/>
        <v>764.1825805344638</v>
      </c>
      <c r="S468" s="710">
        <f t="shared" si="137"/>
        <v>758.33832838797389</v>
      </c>
      <c r="T468" s="710">
        <f t="shared" si="138"/>
        <v>756.35980633935969</v>
      </c>
    </row>
    <row r="469" spans="2:20">
      <c r="B469" s="580">
        <v>395</v>
      </c>
      <c r="C469" s="710">
        <f t="shared" si="123"/>
        <v>1.4969170449506326</v>
      </c>
      <c r="D469" s="710">
        <f t="shared" si="124"/>
        <v>1438.1529920107007</v>
      </c>
      <c r="E469" s="710">
        <f t="shared" si="125"/>
        <v>608.86299334440605</v>
      </c>
      <c r="F469" s="710">
        <f t="shared" si="126"/>
        <v>351.88878724009402</v>
      </c>
      <c r="G469" s="710">
        <f t="shared" si="127"/>
        <v>304.73265580225905</v>
      </c>
      <c r="H469" s="717">
        <f t="shared" si="128"/>
        <v>298.10405812604256</v>
      </c>
      <c r="I469" s="710">
        <f t="shared" si="129"/>
        <v>298.09180913602165</v>
      </c>
      <c r="J469" s="710">
        <f t="shared" si="130"/>
        <v>298.08331014181766</v>
      </c>
      <c r="K469" s="710">
        <f t="shared" si="131"/>
        <v>298.07830816718757</v>
      </c>
      <c r="L469" s="710">
        <f t="shared" si="132"/>
        <v>298.07665291826305</v>
      </c>
      <c r="N469" s="580">
        <v>395</v>
      </c>
      <c r="O469" s="710">
        <f t="shared" si="133"/>
        <v>1.4969170449506326</v>
      </c>
      <c r="P469" s="710">
        <f t="shared" si="134"/>
        <v>788.25670461900495</v>
      </c>
      <c r="Q469" s="710">
        <f t="shared" si="135"/>
        <v>774.79588051403107</v>
      </c>
      <c r="R469" s="710">
        <f t="shared" si="136"/>
        <v>765.12407511051038</v>
      </c>
      <c r="S469" s="710">
        <f t="shared" si="137"/>
        <v>759.28646565572433</v>
      </c>
      <c r="T469" s="710">
        <f t="shared" si="138"/>
        <v>757.31010422439192</v>
      </c>
    </row>
    <row r="470" spans="2:20">
      <c r="B470" s="580">
        <v>396</v>
      </c>
      <c r="C470" s="710">
        <f t="shared" si="123"/>
        <v>1.500706708355571</v>
      </c>
      <c r="D470" s="710">
        <f t="shared" si="124"/>
        <v>1438.2805829524641</v>
      </c>
      <c r="E470" s="710">
        <f t="shared" si="125"/>
        <v>609.53506901974833</v>
      </c>
      <c r="F470" s="710">
        <f t="shared" si="126"/>
        <v>352.13517852627405</v>
      </c>
      <c r="G470" s="710">
        <f t="shared" si="127"/>
        <v>304.78024765622632</v>
      </c>
      <c r="H470" s="717">
        <f t="shared" si="128"/>
        <v>298.1050660927757</v>
      </c>
      <c r="I470" s="710">
        <f t="shared" si="129"/>
        <v>298.09272888745227</v>
      </c>
      <c r="J470" s="710">
        <f t="shared" si="130"/>
        <v>298.08416784644271</v>
      </c>
      <c r="K470" s="710">
        <f t="shared" si="131"/>
        <v>298.079129009638</v>
      </c>
      <c r="L470" s="710">
        <f t="shared" si="132"/>
        <v>298.07746149112211</v>
      </c>
      <c r="N470" s="580">
        <v>396</v>
      </c>
      <c r="O470" s="710">
        <f t="shared" si="133"/>
        <v>1.500706708355571</v>
      </c>
      <c r="P470" s="710">
        <f t="shared" si="134"/>
        <v>789.17055345324832</v>
      </c>
      <c r="Q470" s="710">
        <f t="shared" si="135"/>
        <v>775.72520298303255</v>
      </c>
      <c r="R470" s="710">
        <f t="shared" si="136"/>
        <v>766.06447808195685</v>
      </c>
      <c r="S470" s="710">
        <f t="shared" si="137"/>
        <v>760.23350361708526</v>
      </c>
      <c r="T470" s="710">
        <f t="shared" si="138"/>
        <v>758.25930029793301</v>
      </c>
    </row>
    <row r="471" spans="2:20">
      <c r="B471" s="580">
        <v>397</v>
      </c>
      <c r="C471" s="710">
        <f t="shared" si="123"/>
        <v>1.5044963717605091</v>
      </c>
      <c r="D471" s="710">
        <f t="shared" si="124"/>
        <v>1438.4076170346625</v>
      </c>
      <c r="E471" s="710">
        <f t="shared" si="125"/>
        <v>610.2060054166069</v>
      </c>
      <c r="F471" s="710">
        <f t="shared" si="126"/>
        <v>352.38183624553636</v>
      </c>
      <c r="G471" s="710">
        <f t="shared" si="127"/>
        <v>304.82801825830177</v>
      </c>
      <c r="H471" s="717">
        <f t="shared" si="128"/>
        <v>298.10608081463482</v>
      </c>
      <c r="I471" s="710">
        <f t="shared" si="129"/>
        <v>298.09365505716005</v>
      </c>
      <c r="J471" s="710">
        <f t="shared" si="130"/>
        <v>298.08503172803466</v>
      </c>
      <c r="K471" s="710">
        <f t="shared" si="131"/>
        <v>298.07995588384546</v>
      </c>
      <c r="L471" s="710">
        <f t="shared" si="132"/>
        <v>298.07827604694381</v>
      </c>
      <c r="N471" s="580">
        <v>397</v>
      </c>
      <c r="O471" s="710">
        <f t="shared" si="133"/>
        <v>1.5044963717605091</v>
      </c>
      <c r="P471" s="710">
        <f t="shared" si="134"/>
        <v>790.08334273641537</v>
      </c>
      <c r="Q471" s="710">
        <f t="shared" si="135"/>
        <v>776.65344796023737</v>
      </c>
      <c r="R471" s="710">
        <f t="shared" si="136"/>
        <v>767.00379071445127</v>
      </c>
      <c r="S471" s="710">
        <f t="shared" si="137"/>
        <v>761.1794435466345</v>
      </c>
      <c r="T471" s="710">
        <f t="shared" si="138"/>
        <v>759.2073958374649</v>
      </c>
    </row>
    <row r="472" spans="2:20">
      <c r="B472" s="580">
        <v>398</v>
      </c>
      <c r="C472" s="710">
        <f t="shared" si="123"/>
        <v>1.5082860351654475</v>
      </c>
      <c r="D472" s="710">
        <f t="shared" si="124"/>
        <v>1438.5341009009348</v>
      </c>
      <c r="E472" s="710">
        <f t="shared" si="125"/>
        <v>610.87580486966158</v>
      </c>
      <c r="F472" s="710">
        <f t="shared" si="126"/>
        <v>352.62875864417174</v>
      </c>
      <c r="G472" s="710">
        <f t="shared" si="127"/>
        <v>304.87596750948171</v>
      </c>
      <c r="H472" s="717">
        <f t="shared" si="128"/>
        <v>298.10710231484325</v>
      </c>
      <c r="I472" s="710">
        <f t="shared" si="129"/>
        <v>298.0945876685775</v>
      </c>
      <c r="J472" s="710">
        <f t="shared" si="130"/>
        <v>298.08590181016393</v>
      </c>
      <c r="K472" s="710">
        <f t="shared" si="131"/>
        <v>298.08078881345756</v>
      </c>
      <c r="L472" s="710">
        <f t="shared" si="132"/>
        <v>298.07909660939941</v>
      </c>
      <c r="N472" s="580">
        <v>398</v>
      </c>
      <c r="O472" s="710">
        <f t="shared" si="133"/>
        <v>1.5082860351654475</v>
      </c>
      <c r="P472" s="710">
        <f t="shared" si="134"/>
        <v>790.99507369699006</v>
      </c>
      <c r="Q472" s="710">
        <f t="shared" si="135"/>
        <v>777.58061669493065</v>
      </c>
      <c r="R472" s="710">
        <f t="shared" si="136"/>
        <v>767.94201427217376</v>
      </c>
      <c r="S472" s="710">
        <f t="shared" si="137"/>
        <v>762.1242867174717</v>
      </c>
      <c r="T472" s="710">
        <f t="shared" si="138"/>
        <v>760.15439211898877</v>
      </c>
    </row>
    <row r="473" spans="2:20">
      <c r="B473" s="580">
        <v>399</v>
      </c>
      <c r="C473" s="710">
        <f t="shared" si="123"/>
        <v>1.5120756985703858</v>
      </c>
      <c r="D473" s="710">
        <f t="shared" si="124"/>
        <v>1438.6600410892186</v>
      </c>
      <c r="E473" s="710">
        <f t="shared" si="125"/>
        <v>611.5444697138513</v>
      </c>
      <c r="F473" s="710">
        <f t="shared" si="126"/>
        <v>352.87594397521519</v>
      </c>
      <c r="G473" s="710">
        <f t="shared" si="127"/>
        <v>304.92409530896288</v>
      </c>
      <c r="H473" s="717">
        <f t="shared" si="128"/>
        <v>298.10813061660315</v>
      </c>
      <c r="I473" s="710">
        <f t="shared" si="129"/>
        <v>298.09552674511957</v>
      </c>
      <c r="J473" s="710">
        <f t="shared" si="130"/>
        <v>298.08677811638586</v>
      </c>
      <c r="K473" s="710">
        <f t="shared" si="131"/>
        <v>298.08162782210866</v>
      </c>
      <c r="L473" s="710">
        <f t="shared" si="132"/>
        <v>298.07992320214743</v>
      </c>
      <c r="N473" s="580">
        <v>399</v>
      </c>
      <c r="O473" s="710">
        <f t="shared" si="133"/>
        <v>1.5120756985703858</v>
      </c>
      <c r="P473" s="710">
        <f t="shared" si="134"/>
        <v>791.90574756203193</v>
      </c>
      <c r="Q473" s="710">
        <f t="shared" si="135"/>
        <v>778.5067104349489</v>
      </c>
      <c r="R473" s="710">
        <f t="shared" si="136"/>
        <v>768.87915001783904</v>
      </c>
      <c r="S473" s="710">
        <f t="shared" si="137"/>
        <v>763.06803440122087</v>
      </c>
      <c r="T473" s="710">
        <f t="shared" si="138"/>
        <v>761.10029041702592</v>
      </c>
    </row>
    <row r="474" spans="2:20">
      <c r="B474" s="580">
        <v>400</v>
      </c>
      <c r="C474" s="710">
        <f t="shared" si="123"/>
        <v>1.5158653619753242</v>
      </c>
      <c r="D474" s="710">
        <f t="shared" si="124"/>
        <v>1438.7854440335186</v>
      </c>
      <c r="E474" s="710">
        <f t="shared" si="125"/>
        <v>612.21200228425698</v>
      </c>
      <c r="F474" s="710">
        <f t="shared" si="126"/>
        <v>353.12339049842808</v>
      </c>
      <c r="G474" s="710">
        <f t="shared" si="127"/>
        <v>304.97240155415449</v>
      </c>
      <c r="H474" s="717">
        <f t="shared" si="128"/>
        <v>298.10916574309533</v>
      </c>
      <c r="I474" s="710">
        <f t="shared" si="129"/>
        <v>298.09647231018357</v>
      </c>
      <c r="J474" s="710">
        <f t="shared" si="130"/>
        <v>298.08766067024078</v>
      </c>
      <c r="K474" s="710">
        <f t="shared" si="131"/>
        <v>298.08247293341975</v>
      </c>
      <c r="L474" s="710">
        <f t="shared" si="132"/>
        <v>298.08075584883352</v>
      </c>
      <c r="N474" s="580">
        <v>400</v>
      </c>
      <c r="O474" s="710">
        <f t="shared" si="133"/>
        <v>1.5158653619753242</v>
      </c>
      <c r="P474" s="710">
        <f t="shared" si="134"/>
        <v>792.81536555717753</v>
      </c>
      <c r="Q474" s="710">
        <f t="shared" si="135"/>
        <v>779.43173042668172</v>
      </c>
      <c r="R474" s="710">
        <f t="shared" si="136"/>
        <v>769.81519921269796</v>
      </c>
      <c r="S474" s="710">
        <f t="shared" si="137"/>
        <v>764.01068786803103</v>
      </c>
      <c r="T474" s="710">
        <f t="shared" si="138"/>
        <v>762.04509200462041</v>
      </c>
    </row>
    <row r="475" spans="2:20">
      <c r="B475" s="580">
        <v>401</v>
      </c>
      <c r="C475" s="710">
        <f t="shared" si="123"/>
        <v>1.5196550253802623</v>
      </c>
      <c r="D475" s="710">
        <f t="shared" si="124"/>
        <v>1438.9103160656473</v>
      </c>
      <c r="E475" s="710">
        <f t="shared" si="125"/>
        <v>612.8784049159874</v>
      </c>
      <c r="F475" s="710">
        <f t="shared" si="126"/>
        <v>353.37109648028076</v>
      </c>
      <c r="G475" s="710">
        <f t="shared" si="127"/>
        <v>305.02088614069044</v>
      </c>
      <c r="H475" s="717">
        <f t="shared" si="128"/>
        <v>298.110207717479</v>
      </c>
      <c r="I475" s="710">
        <f t="shared" si="129"/>
        <v>298.09742438714869</v>
      </c>
      <c r="J475" s="710">
        <f t="shared" si="130"/>
        <v>298.08854949525374</v>
      </c>
      <c r="K475" s="710">
        <f t="shared" si="131"/>
        <v>298.08332417099808</v>
      </c>
      <c r="L475" s="710">
        <f t="shared" si="132"/>
        <v>298.08159457309017</v>
      </c>
      <c r="N475" s="580">
        <v>401</v>
      </c>
      <c r="O475" s="710">
        <f t="shared" si="133"/>
        <v>1.5196550253802623</v>
      </c>
      <c r="P475" s="710">
        <f t="shared" si="134"/>
        <v>793.72392890664264</v>
      </c>
      <c r="Q475" s="710">
        <f t="shared" si="135"/>
        <v>780.35567791507367</v>
      </c>
      <c r="R475" s="710">
        <f t="shared" si="136"/>
        <v>770.7501631165386</v>
      </c>
      <c r="S475" s="710">
        <f t="shared" si="137"/>
        <v>764.95224838657919</v>
      </c>
      <c r="T475" s="710">
        <f t="shared" si="138"/>
        <v>762.98879815333976</v>
      </c>
    </row>
    <row r="476" spans="2:20">
      <c r="B476" s="580">
        <v>402</v>
      </c>
      <c r="C476" s="710">
        <f t="shared" si="123"/>
        <v>1.5234446887852007</v>
      </c>
      <c r="D476" s="710">
        <f t="shared" si="124"/>
        <v>1439.0346634169348</v>
      </c>
      <c r="E476" s="710">
        <f t="shared" si="125"/>
        <v>613.54367994406687</v>
      </c>
      <c r="F476" s="710">
        <f t="shared" si="126"/>
        <v>353.61906019393433</v>
      </c>
      <c r="G476" s="710">
        <f t="shared" si="127"/>
        <v>305.0695489624411</v>
      </c>
      <c r="H476" s="717">
        <f t="shared" si="128"/>
        <v>298.11125656289164</v>
      </c>
      <c r="I476" s="710">
        <f t="shared" si="129"/>
        <v>298.09838299937599</v>
      </c>
      <c r="J476" s="710">
        <f t="shared" si="130"/>
        <v>298.08944461493417</v>
      </c>
      <c r="K476" s="710">
        <f t="shared" si="131"/>
        <v>298.08418155843697</v>
      </c>
      <c r="L476" s="710">
        <f t="shared" si="132"/>
        <v>298.08243939853656</v>
      </c>
      <c r="N476" s="580">
        <v>402</v>
      </c>
      <c r="O476" s="710">
        <f t="shared" si="133"/>
        <v>1.5234446887852007</v>
      </c>
      <c r="P476" s="710">
        <f t="shared" si="134"/>
        <v>794.63143883322357</v>
      </c>
      <c r="Q476" s="710">
        <f t="shared" si="135"/>
        <v>781.27855414362591</v>
      </c>
      <c r="R476" s="710">
        <f t="shared" si="136"/>
        <v>771.68404298768871</v>
      </c>
      <c r="S476" s="710">
        <f t="shared" si="137"/>
        <v>765.89271722407102</v>
      </c>
      <c r="T476" s="710">
        <f t="shared" si="138"/>
        <v>763.93141013327761</v>
      </c>
    </row>
    <row r="477" spans="2:20">
      <c r="B477" s="580">
        <v>403</v>
      </c>
      <c r="C477" s="710">
        <f t="shared" si="123"/>
        <v>1.527234352190139</v>
      </c>
      <c r="D477" s="710">
        <f t="shared" si="124"/>
        <v>1439.1584922199104</v>
      </c>
      <c r="E477" s="710">
        <f t="shared" si="125"/>
        <v>614.20782970332527</v>
      </c>
      <c r="F477" s="710">
        <f t="shared" si="126"/>
        <v>353.86727991922317</v>
      </c>
      <c r="G477" s="710">
        <f t="shared" si="127"/>
        <v>305.11838991152564</v>
      </c>
      <c r="H477" s="717">
        <f t="shared" si="128"/>
        <v>298.11231230244863</v>
      </c>
      <c r="I477" s="710">
        <f t="shared" si="129"/>
        <v>298.09934817020809</v>
      </c>
      <c r="J477" s="710">
        <f t="shared" si="130"/>
        <v>298.09034605277571</v>
      </c>
      <c r="K477" s="710">
        <f t="shared" si="131"/>
        <v>298.08504511931545</v>
      </c>
      <c r="L477" s="710">
        <f t="shared" si="132"/>
        <v>298.08329034877801</v>
      </c>
      <c r="N477" s="580">
        <v>403</v>
      </c>
      <c r="O477" s="710">
        <f t="shared" si="133"/>
        <v>1.527234352190139</v>
      </c>
      <c r="P477" s="710">
        <f t="shared" si="134"/>
        <v>795.53789655829871</v>
      </c>
      <c r="Q477" s="710">
        <f t="shared" si="135"/>
        <v>782.20036035439784</v>
      </c>
      <c r="R477" s="710">
        <f t="shared" si="136"/>
        <v>772.61684008301711</v>
      </c>
      <c r="S477" s="710">
        <f t="shared" si="137"/>
        <v>766.83209564624281</v>
      </c>
      <c r="T477" s="710">
        <f t="shared" si="138"/>
        <v>764.87292921305482</v>
      </c>
    </row>
    <row r="478" spans="2:20">
      <c r="B478" s="580">
        <v>404</v>
      </c>
      <c r="C478" s="710">
        <f t="shared" si="123"/>
        <v>1.5310240155950774</v>
      </c>
      <c r="D478" s="710">
        <f t="shared" si="124"/>
        <v>1439.2818085099555</v>
      </c>
      <c r="E478" s="710">
        <f t="shared" si="125"/>
        <v>614.87085652829046</v>
      </c>
      <c r="F478" s="710">
        <f t="shared" si="126"/>
        <v>354.11575394263673</v>
      </c>
      <c r="G478" s="710">
        <f t="shared" si="127"/>
        <v>305.1674088783235</v>
      </c>
      <c r="H478" s="717">
        <f t="shared" si="128"/>
        <v>298.11337495924317</v>
      </c>
      <c r="I478" s="710">
        <f t="shared" si="129"/>
        <v>298.10031992296882</v>
      </c>
      <c r="J478" s="710">
        <f t="shared" si="130"/>
        <v>298.09125383225586</v>
      </c>
      <c r="K478" s="710">
        <f t="shared" si="131"/>
        <v>298.08591487719809</v>
      </c>
      <c r="L478" s="710">
        <f t="shared" si="132"/>
        <v>298.08414744740594</v>
      </c>
      <c r="N478" s="580">
        <v>404</v>
      </c>
      <c r="O478" s="710">
        <f t="shared" si="133"/>
        <v>1.5310240155950774</v>
      </c>
      <c r="P478" s="710">
        <f t="shared" si="134"/>
        <v>796.4433033018305</v>
      </c>
      <c r="Q478" s="710">
        <f t="shared" si="135"/>
        <v>783.12109778800891</v>
      </c>
      <c r="R478" s="710">
        <f t="shared" si="136"/>
        <v>773.54855565793503</v>
      </c>
      <c r="S478" s="710">
        <f t="shared" si="137"/>
        <v>767.77038491736369</v>
      </c>
      <c r="T478" s="710">
        <f t="shared" si="138"/>
        <v>765.81335665982135</v>
      </c>
    </row>
    <row r="479" spans="2:20">
      <c r="B479" s="580">
        <v>405</v>
      </c>
      <c r="C479" s="710">
        <f t="shared" si="123"/>
        <v>1.5348136790000158</v>
      </c>
      <c r="D479" s="710">
        <f t="shared" si="124"/>
        <v>1439.4046182269285</v>
      </c>
      <c r="E479" s="710">
        <f t="shared" si="125"/>
        <v>615.53276275308235</v>
      </c>
      <c r="F479" s="710">
        <f t="shared" si="126"/>
        <v>354.36448055730165</v>
      </c>
      <c r="G479" s="710">
        <f t="shared" si="127"/>
        <v>305.21660575148661</v>
      </c>
      <c r="H479" s="717">
        <f t="shared" si="128"/>
        <v>298.11444455634603</v>
      </c>
      <c r="I479" s="710">
        <f t="shared" si="129"/>
        <v>298.10129828096331</v>
      </c>
      <c r="J479" s="710">
        <f t="shared" si="130"/>
        <v>298.09216797683581</v>
      </c>
      <c r="K479" s="710">
        <f t="shared" si="131"/>
        <v>298.0867908556346</v>
      </c>
      <c r="L479" s="710">
        <f t="shared" si="132"/>
        <v>298.08501071799759</v>
      </c>
      <c r="N479" s="580">
        <v>405</v>
      </c>
      <c r="O479" s="710">
        <f t="shared" si="133"/>
        <v>1.5348136790000158</v>
      </c>
      <c r="P479" s="710">
        <f t="shared" si="134"/>
        <v>797.3476602823672</v>
      </c>
      <c r="Q479" s="710">
        <f t="shared" si="135"/>
        <v>784.04076768363961</v>
      </c>
      <c r="R479" s="710">
        <f t="shared" si="136"/>
        <v>774.47919096639851</v>
      </c>
      <c r="S479" s="710">
        <f t="shared" si="137"/>
        <v>768.70758630023693</v>
      </c>
      <c r="T479" s="710">
        <f t="shared" si="138"/>
        <v>766.75269373925801</v>
      </c>
    </row>
    <row r="480" spans="2:20">
      <c r="B480" s="580">
        <v>406</v>
      </c>
      <c r="C480" s="710">
        <f t="shared" si="123"/>
        <v>1.5386033424049539</v>
      </c>
      <c r="D480" s="710">
        <f t="shared" si="124"/>
        <v>1439.5269272167634</v>
      </c>
      <c r="E480" s="710">
        <f t="shared" si="125"/>
        <v>616.19355071130985</v>
      </c>
      <c r="F480" s="710">
        <f t="shared" si="126"/>
        <v>354.61345806296345</v>
      </c>
      <c r="G480" s="710">
        <f t="shared" si="127"/>
        <v>305.26598041795114</v>
      </c>
      <c r="H480" s="717">
        <f t="shared" si="128"/>
        <v>298.11552111680538</v>
      </c>
      <c r="I480" s="710">
        <f t="shared" si="129"/>
        <v>298.10228326747733</v>
      </c>
      <c r="J480" s="710">
        <f t="shared" si="130"/>
        <v>298.09308850996024</v>
      </c>
      <c r="K480" s="710">
        <f t="shared" si="131"/>
        <v>298.08767307815981</v>
      </c>
      <c r="L480" s="710">
        <f t="shared" si="132"/>
        <v>298.08588018411564</v>
      </c>
      <c r="N480" s="580">
        <v>406</v>
      </c>
      <c r="O480" s="710">
        <f t="shared" si="133"/>
        <v>1.5386033424049539</v>
      </c>
      <c r="P480" s="710">
        <f t="shared" si="134"/>
        <v>798.25096871704352</v>
      </c>
      <c r="Q480" s="710">
        <f t="shared" si="135"/>
        <v>784.95937127903449</v>
      </c>
      <c r="R480" s="710">
        <f t="shared" si="136"/>
        <v>775.40874726090942</v>
      </c>
      <c r="S480" s="710">
        <f t="shared" si="137"/>
        <v>769.64370105620151</v>
      </c>
      <c r="T480" s="710">
        <f t="shared" si="138"/>
        <v>767.69094171557811</v>
      </c>
    </row>
    <row r="481" spans="2:20">
      <c r="B481" s="580">
        <v>407</v>
      </c>
      <c r="C481" s="710">
        <f t="shared" si="123"/>
        <v>1.5423930058098922</v>
      </c>
      <c r="D481" s="710">
        <f t="shared" si="124"/>
        <v>1439.6487412330391</v>
      </c>
      <c r="E481" s="710">
        <f t="shared" si="125"/>
        <v>616.85322273596944</v>
      </c>
      <c r="F481" s="710">
        <f t="shared" si="126"/>
        <v>354.8626847659686</v>
      </c>
      <c r="G481" s="710">
        <f t="shared" si="127"/>
        <v>305.3155327629492</v>
      </c>
      <c r="H481" s="717">
        <f t="shared" si="128"/>
        <v>298.11660466364663</v>
      </c>
      <c r="I481" s="710">
        <f t="shared" si="129"/>
        <v>298.10327490577743</v>
      </c>
      <c r="J481" s="710">
        <f t="shared" si="130"/>
        <v>298.09401545505682</v>
      </c>
      <c r="K481" s="710">
        <f t="shared" si="131"/>
        <v>298.08856156829324</v>
      </c>
      <c r="L481" s="710">
        <f t="shared" si="132"/>
        <v>298.08675586930798</v>
      </c>
      <c r="N481" s="580">
        <v>407</v>
      </c>
      <c r="O481" s="710">
        <f t="shared" si="133"/>
        <v>1.5423930058098922</v>
      </c>
      <c r="P481" s="710">
        <f t="shared" si="134"/>
        <v>799.15322982158375</v>
      </c>
      <c r="Q481" s="710">
        <f t="shared" si="135"/>
        <v>785.8769098105023</v>
      </c>
      <c r="R481" s="710">
        <f t="shared" si="136"/>
        <v>776.33722579251776</v>
      </c>
      <c r="S481" s="710">
        <f t="shared" si="137"/>
        <v>770.57873044513371</v>
      </c>
      <c r="T481" s="710">
        <f t="shared" si="138"/>
        <v>768.62810185152921</v>
      </c>
    </row>
    <row r="482" spans="2:20">
      <c r="B482" s="580">
        <v>408</v>
      </c>
      <c r="C482" s="710">
        <f t="shared" si="123"/>
        <v>1.5461826692148306</v>
      </c>
      <c r="D482" s="710">
        <f t="shared" si="124"/>
        <v>1439.770065938525</v>
      </c>
      <c r="E482" s="710">
        <f t="shared" si="125"/>
        <v>617.5117811593459</v>
      </c>
      <c r="F482" s="710">
        <f t="shared" si="126"/>
        <v>355.1121589792462</v>
      </c>
      <c r="G482" s="710">
        <f t="shared" si="127"/>
        <v>305.36526267002063</v>
      </c>
      <c r="H482" s="717">
        <f t="shared" si="128"/>
        <v>298.11769521987202</v>
      </c>
      <c r="I482" s="710">
        <f t="shared" si="129"/>
        <v>298.1042732191105</v>
      </c>
      <c r="J482" s="710">
        <f t="shared" si="130"/>
        <v>298.09494883553634</v>
      </c>
      <c r="K482" s="710">
        <f t="shared" si="131"/>
        <v>298.08945634953886</v>
      </c>
      <c r="L482" s="710">
        <f t="shared" si="132"/>
        <v>298.08763779710767</v>
      </c>
      <c r="N482" s="580">
        <v>408</v>
      </c>
      <c r="O482" s="710">
        <f t="shared" si="133"/>
        <v>1.5461826692148306</v>
      </c>
      <c r="P482" s="710">
        <f t="shared" si="134"/>
        <v>800.05444481030202</v>
      </c>
      <c r="Q482" s="710">
        <f t="shared" si="135"/>
        <v>786.79338451291858</v>
      </c>
      <c r="R482" s="710">
        <f t="shared" si="136"/>
        <v>777.26462781082262</v>
      </c>
      <c r="S482" s="710">
        <f t="shared" si="137"/>
        <v>771.51267572544953</v>
      </c>
      <c r="T482" s="710">
        <f t="shared" si="138"/>
        <v>769.56417540839482</v>
      </c>
    </row>
    <row r="483" spans="2:20">
      <c r="B483" s="580">
        <v>409</v>
      </c>
      <c r="C483" s="710">
        <f t="shared" si="123"/>
        <v>1.549972332619769</v>
      </c>
      <c r="D483" s="710">
        <f t="shared" si="124"/>
        <v>1439.8909069066981</v>
      </c>
      <c r="E483" s="710">
        <f t="shared" si="125"/>
        <v>618.16922831291504</v>
      </c>
      <c r="F483" s="710">
        <f t="shared" si="126"/>
        <v>355.36187902228971</v>
      </c>
      <c r="G483" s="710">
        <f t="shared" si="127"/>
        <v>305.41517002102466</v>
      </c>
      <c r="H483" s="717">
        <f t="shared" si="128"/>
        <v>298.11879280846063</v>
      </c>
      <c r="I483" s="710">
        <f t="shared" si="129"/>
        <v>298.10527823070362</v>
      </c>
      <c r="J483" s="710">
        <f t="shared" si="130"/>
        <v>298.09588867479226</v>
      </c>
      <c r="K483" s="710">
        <f t="shared" si="131"/>
        <v>298.090357445385</v>
      </c>
      <c r="L483" s="710">
        <f t="shared" si="132"/>
        <v>298.08852599103244</v>
      </c>
      <c r="N483" s="580">
        <v>409</v>
      </c>
      <c r="O483" s="710">
        <f t="shared" si="133"/>
        <v>1.549972332619769</v>
      </c>
      <c r="P483" s="710">
        <f t="shared" si="134"/>
        <v>800.95461489610477</v>
      </c>
      <c r="Q483" s="710">
        <f t="shared" si="135"/>
        <v>787.70879661972731</v>
      </c>
      <c r="R483" s="710">
        <f t="shared" si="136"/>
        <v>778.19095456397451</v>
      </c>
      <c r="S483" s="710">
        <f t="shared" si="137"/>
        <v>772.44553815410563</v>
      </c>
      <c r="T483" s="710">
        <f t="shared" si="138"/>
        <v>770.49916364599596</v>
      </c>
    </row>
    <row r="484" spans="2:20">
      <c r="B484" s="580">
        <v>410</v>
      </c>
      <c r="C484" s="710">
        <f t="shared" si="123"/>
        <v>1.5537619960247073</v>
      </c>
      <c r="D484" s="710">
        <f t="shared" si="124"/>
        <v>1440.0112696232354</v>
      </c>
      <c r="E484" s="710">
        <f t="shared" si="125"/>
        <v>618.82556652724838</v>
      </c>
      <c r="F484" s="710">
        <f t="shared" si="126"/>
        <v>355.61184322113849</v>
      </c>
      <c r="G484" s="710">
        <f t="shared" si="127"/>
        <v>305.46525469615159</v>
      </c>
      <c r="H484" s="717">
        <f t="shared" si="128"/>
        <v>298.11989745236809</v>
      </c>
      <c r="I484" s="710">
        <f t="shared" si="129"/>
        <v>298.10628996376386</v>
      </c>
      <c r="J484" s="710">
        <f t="shared" si="130"/>
        <v>298.09683499620041</v>
      </c>
      <c r="K484" s="710">
        <f t="shared" si="131"/>
        <v>298.09126487930376</v>
      </c>
      <c r="L484" s="710">
        <f t="shared" si="132"/>
        <v>298.08942047458453</v>
      </c>
      <c r="N484" s="580">
        <v>410</v>
      </c>
      <c r="O484" s="710">
        <f t="shared" si="133"/>
        <v>1.5537619960247073</v>
      </c>
      <c r="P484" s="710">
        <f t="shared" si="134"/>
        <v>801.85374129049228</v>
      </c>
      <c r="Q484" s="710">
        <f t="shared" si="135"/>
        <v>788.62314736294229</v>
      </c>
      <c r="R484" s="710">
        <f t="shared" si="136"/>
        <v>779.11620729867661</v>
      </c>
      <c r="S484" s="710">
        <f t="shared" si="137"/>
        <v>773.37731898660161</v>
      </c>
      <c r="T484" s="710">
        <f t="shared" si="138"/>
        <v>771.43306782269315</v>
      </c>
    </row>
    <row r="485" spans="2:20">
      <c r="B485" s="580">
        <v>411</v>
      </c>
      <c r="C485" s="710">
        <f t="shared" si="123"/>
        <v>1.5575516594296455</v>
      </c>
      <c r="D485" s="710">
        <f t="shared" si="124"/>
        <v>1440.1311594874819</v>
      </c>
      <c r="E485" s="710">
        <f t="shared" si="125"/>
        <v>619.4807981319201</v>
      </c>
      <c r="F485" s="710">
        <f t="shared" si="126"/>
        <v>355.86204990835961</v>
      </c>
      <c r="G485" s="710">
        <f t="shared" si="127"/>
        <v>305.51551657393418</v>
      </c>
      <c r="H485" s="717">
        <f t="shared" si="128"/>
        <v>298.12100917452648</v>
      </c>
      <c r="I485" s="710">
        <f t="shared" si="129"/>
        <v>298.10730844147804</v>
      </c>
      <c r="J485" s="710">
        <f t="shared" si="130"/>
        <v>298.09778782311889</v>
      </c>
      <c r="K485" s="710">
        <f t="shared" si="131"/>
        <v>298.09217867475115</v>
      </c>
      <c r="L485" s="710">
        <f t="shared" si="132"/>
        <v>298.09032127125039</v>
      </c>
      <c r="N485" s="580">
        <v>411</v>
      </c>
      <c r="O485" s="710">
        <f t="shared" si="133"/>
        <v>1.5575516594296455</v>
      </c>
      <c r="P485" s="710">
        <f t="shared" si="134"/>
        <v>802.75182520356009</v>
      </c>
      <c r="Q485" s="710">
        <f t="shared" si="135"/>
        <v>789.53643797314885</v>
      </c>
      <c r="R485" s="710">
        <f t="shared" si="136"/>
        <v>780.04038726018689</v>
      </c>
      <c r="S485" s="710">
        <f t="shared" si="137"/>
        <v>774.3080194769808</v>
      </c>
      <c r="T485" s="710">
        <f t="shared" si="138"/>
        <v>772.36588919538781</v>
      </c>
    </row>
    <row r="486" spans="2:20">
      <c r="B486" s="580">
        <v>412</v>
      </c>
      <c r="C486" s="710">
        <f t="shared" si="123"/>
        <v>1.5613413228345838</v>
      </c>
      <c r="D486" s="710">
        <f t="shared" si="124"/>
        <v>1440.2505818138932</v>
      </c>
      <c r="E486" s="710">
        <f t="shared" si="125"/>
        <v>620.13492545541544</v>
      </c>
      <c r="F486" s="710">
        <f t="shared" si="126"/>
        <v>356.11249742302931</v>
      </c>
      <c r="G486" s="710">
        <f t="shared" si="127"/>
        <v>305.56595553125942</v>
      </c>
      <c r="H486" s="717">
        <f t="shared" si="128"/>
        <v>298.12212799784402</v>
      </c>
      <c r="I486" s="710">
        <f t="shared" si="129"/>
        <v>298.10833368701253</v>
      </c>
      <c r="J486" s="710">
        <f t="shared" si="130"/>
        <v>298.09874717888783</v>
      </c>
      <c r="K486" s="710">
        <f t="shared" si="131"/>
        <v>298.0930988551666</v>
      </c>
      <c r="L486" s="710">
        <f t="shared" si="132"/>
        <v>298.09122840450044</v>
      </c>
      <c r="N486" s="580">
        <v>412</v>
      </c>
      <c r="O486" s="710">
        <f t="shared" si="133"/>
        <v>1.5613413228345838</v>
      </c>
      <c r="P486" s="710">
        <f t="shared" si="134"/>
        <v>803.64886784400051</v>
      </c>
      <c r="Q486" s="710">
        <f t="shared" si="135"/>
        <v>790.44866967950531</v>
      </c>
      <c r="R486" s="710">
        <f t="shared" si="136"/>
        <v>780.96349569231938</v>
      </c>
      <c r="S486" s="710">
        <f t="shared" si="137"/>
        <v>775.2376408778332</v>
      </c>
      <c r="T486" s="710">
        <f t="shared" si="138"/>
        <v>773.29762901952392</v>
      </c>
    </row>
    <row r="487" spans="2:20">
      <c r="B487" s="580">
        <v>413</v>
      </c>
      <c r="C487" s="710">
        <f t="shared" si="123"/>
        <v>1.5651309862395222</v>
      </c>
      <c r="D487" s="710">
        <f t="shared" si="124"/>
        <v>1440.3695418334521</v>
      </c>
      <c r="E487" s="710">
        <f t="shared" si="125"/>
        <v>620.78795082504132</v>
      </c>
      <c r="F487" s="710">
        <f t="shared" si="126"/>
        <v>356.36318411071443</v>
      </c>
      <c r="G487" s="710">
        <f t="shared" si="127"/>
        <v>305.61657144337988</v>
      </c>
      <c r="H487" s="717">
        <f t="shared" si="128"/>
        <v>298.12325394520491</v>
      </c>
      <c r="I487" s="710">
        <f t="shared" si="129"/>
        <v>298.10936572351289</v>
      </c>
      <c r="J487" s="710">
        <f t="shared" si="130"/>
        <v>298.09971308682907</v>
      </c>
      <c r="K487" s="710">
        <f t="shared" si="131"/>
        <v>298.09402544397273</v>
      </c>
      <c r="L487" s="710">
        <f t="shared" si="132"/>
        <v>298.09214189778885</v>
      </c>
      <c r="N487" s="580">
        <v>413</v>
      </c>
      <c r="O487" s="710">
        <f t="shared" si="133"/>
        <v>1.5651309862395222</v>
      </c>
      <c r="P487" s="710">
        <f t="shared" si="134"/>
        <v>804.54487041910477</v>
      </c>
      <c r="Q487" s="710">
        <f t="shared" si="135"/>
        <v>791.35984370974506</v>
      </c>
      <c r="R487" s="710">
        <f t="shared" si="136"/>
        <v>781.88553383744591</v>
      </c>
      <c r="S487" s="710">
        <f t="shared" si="137"/>
        <v>776.16618444029621</v>
      </c>
      <c r="T487" s="710">
        <f t="shared" si="138"/>
        <v>774.22828854909017</v>
      </c>
    </row>
    <row r="488" spans="2:20">
      <c r="B488" s="580">
        <v>414</v>
      </c>
      <c r="C488" s="710">
        <f t="shared" si="123"/>
        <v>1.5689206496444605</v>
      </c>
      <c r="D488" s="710">
        <f t="shared" si="124"/>
        <v>1440.4880446950644</v>
      </c>
      <c r="E488" s="710">
        <f t="shared" si="125"/>
        <v>621.43987656683862</v>
      </c>
      <c r="F488" s="710">
        <f t="shared" si="126"/>
        <v>356.61410832345399</v>
      </c>
      <c r="G488" s="710">
        <f t="shared" si="127"/>
        <v>305.6673641839252</v>
      </c>
      <c r="H488" s="717">
        <f t="shared" si="128"/>
        <v>298.12438703946913</v>
      </c>
      <c r="I488" s="710">
        <f t="shared" si="129"/>
        <v>298.11040457410388</v>
      </c>
      <c r="J488" s="710">
        <f t="shared" si="130"/>
        <v>298.1006855702459</v>
      </c>
      <c r="K488" s="710">
        <f t="shared" si="131"/>
        <v>298.09495846457526</v>
      </c>
      <c r="L488" s="710">
        <f t="shared" si="132"/>
        <v>298.09306177455335</v>
      </c>
      <c r="N488" s="580">
        <v>414</v>
      </c>
      <c r="O488" s="710">
        <f t="shared" si="133"/>
        <v>1.5689206496444605</v>
      </c>
      <c r="P488" s="710">
        <f t="shared" si="134"/>
        <v>805.43983413476406</v>
      </c>
      <c r="Q488" s="710">
        <f t="shared" si="135"/>
        <v>792.26996129017812</v>
      </c>
      <c r="R488" s="710">
        <f t="shared" si="136"/>
        <v>782.80650293649796</v>
      </c>
      <c r="S488" s="710">
        <f t="shared" si="137"/>
        <v>777.09365141405647</v>
      </c>
      <c r="T488" s="710">
        <f t="shared" si="138"/>
        <v>775.15786903662104</v>
      </c>
    </row>
    <row r="489" spans="2:20">
      <c r="B489" s="580">
        <v>415</v>
      </c>
      <c r="C489" s="710">
        <f t="shared" si="123"/>
        <v>1.5727103130493987</v>
      </c>
      <c r="D489" s="710">
        <f t="shared" si="124"/>
        <v>1440.606095466929</v>
      </c>
      <c r="E489" s="710">
        <f t="shared" si="125"/>
        <v>622.0907050054966</v>
      </c>
      <c r="F489" s="710">
        <f t="shared" si="126"/>
        <v>356.86526841974052</v>
      </c>
      <c r="G489" s="710">
        <f t="shared" si="127"/>
        <v>305.71833362491338</v>
      </c>
      <c r="H489" s="717">
        <f t="shared" si="128"/>
        <v>298.12552730347232</v>
      </c>
      <c r="I489" s="710">
        <f t="shared" si="129"/>
        <v>298.11145026188916</v>
      </c>
      <c r="J489" s="710">
        <f t="shared" si="130"/>
        <v>298.10166465242304</v>
      </c>
      <c r="K489" s="710">
        <f t="shared" si="131"/>
        <v>298.09589794036265</v>
      </c>
      <c r="L489" s="710">
        <f t="shared" si="132"/>
        <v>298.09398805821496</v>
      </c>
      <c r="N489" s="580">
        <v>415</v>
      </c>
      <c r="O489" s="710">
        <f t="shared" si="133"/>
        <v>1.5727103130493987</v>
      </c>
      <c r="P489" s="710">
        <f t="shared" si="134"/>
        <v>806.33376019547143</v>
      </c>
      <c r="Q489" s="710">
        <f t="shared" si="135"/>
        <v>793.1790236456925</v>
      </c>
      <c r="R489" s="710">
        <f t="shared" si="136"/>
        <v>783.72640422896814</v>
      </c>
      <c r="S489" s="710">
        <f t="shared" si="137"/>
        <v>778.02004304735192</v>
      </c>
      <c r="T489" s="710">
        <f t="shared" si="138"/>
        <v>776.08637173319892</v>
      </c>
    </row>
    <row r="490" spans="2:20">
      <c r="B490" s="580">
        <v>416</v>
      </c>
      <c r="C490" s="710">
        <f t="shared" si="123"/>
        <v>1.576499976454337</v>
      </c>
      <c r="D490" s="710">
        <f t="shared" si="124"/>
        <v>1440.723699137885</v>
      </c>
      <c r="E490" s="710">
        <f t="shared" si="125"/>
        <v>622.74043846426855</v>
      </c>
      <c r="F490" s="710">
        <f t="shared" si="126"/>
        <v>357.11666276450137</v>
      </c>
      <c r="G490" s="710">
        <f t="shared" si="127"/>
        <v>305.7694796367623</v>
      </c>
      <c r="H490" s="717">
        <f t="shared" si="128"/>
        <v>298.12667476002548</v>
      </c>
      <c r="I490" s="710">
        <f t="shared" si="129"/>
        <v>298.11250280995102</v>
      </c>
      <c r="J490" s="710">
        <f t="shared" si="130"/>
        <v>298.10265035662616</v>
      </c>
      <c r="K490" s="710">
        <f t="shared" si="131"/>
        <v>298.09684389470578</v>
      </c>
      <c r="L490" s="710">
        <f t="shared" si="132"/>
        <v>298.09492077217755</v>
      </c>
      <c r="N490" s="580">
        <v>416</v>
      </c>
      <c r="O490" s="710">
        <f t="shared" si="133"/>
        <v>1.576499976454337</v>
      </c>
      <c r="P490" s="710">
        <f t="shared" si="134"/>
        <v>807.22664980432353</v>
      </c>
      <c r="Q490" s="710">
        <f t="shared" si="135"/>
        <v>794.08703199975605</v>
      </c>
      <c r="R490" s="710">
        <f t="shared" si="136"/>
        <v>784.64523895291188</v>
      </c>
      <c r="S490" s="710">
        <f t="shared" si="137"/>
        <v>778.94536058697315</v>
      </c>
      <c r="T490" s="710">
        <f t="shared" si="138"/>
        <v>777.01379788845554</v>
      </c>
    </row>
    <row r="491" spans="2:20">
      <c r="B491" s="580">
        <v>417</v>
      </c>
      <c r="C491" s="710">
        <f t="shared" si="123"/>
        <v>1.5802896398592754</v>
      </c>
      <c r="D491" s="710">
        <f t="shared" si="124"/>
        <v>1440.840860618737</v>
      </c>
      <c r="E491" s="710">
        <f t="shared" si="125"/>
        <v>623.38907926488969</v>
      </c>
      <c r="F491" s="710">
        <f t="shared" si="126"/>
        <v>357.36828972908017</v>
      </c>
      <c r="G491" s="710">
        <f t="shared" si="127"/>
        <v>305.8208020883007</v>
      </c>
      <c r="H491" s="717">
        <f t="shared" si="128"/>
        <v>298.12782943191496</v>
      </c>
      <c r="I491" s="710">
        <f t="shared" si="129"/>
        <v>298.11356224135011</v>
      </c>
      <c r="J491" s="710">
        <f t="shared" si="130"/>
        <v>298.10364270610177</v>
      </c>
      <c r="K491" s="710">
        <f t="shared" si="131"/>
        <v>298.09779635095794</v>
      </c>
      <c r="L491" s="710">
        <f t="shared" si="132"/>
        <v>298.09585993982796</v>
      </c>
      <c r="N491" s="580">
        <v>417</v>
      </c>
      <c r="O491" s="710">
        <f t="shared" si="133"/>
        <v>1.5802896398592754</v>
      </c>
      <c r="P491" s="710">
        <f t="shared" si="134"/>
        <v>808.11850416302218</v>
      </c>
      <c r="Q491" s="710">
        <f t="shared" si="135"/>
        <v>794.99398757441816</v>
      </c>
      <c r="R491" s="710">
        <f t="shared" si="136"/>
        <v>785.56300834494937</v>
      </c>
      <c r="S491" s="710">
        <f t="shared" si="137"/>
        <v>779.86960527826523</v>
      </c>
      <c r="T491" s="710">
        <f t="shared" si="138"/>
        <v>777.94014875057394</v>
      </c>
    </row>
    <row r="492" spans="2:20">
      <c r="B492" s="580">
        <v>418</v>
      </c>
      <c r="C492" s="710">
        <f t="shared" si="123"/>
        <v>1.5840793032642138</v>
      </c>
      <c r="D492" s="710">
        <f t="shared" si="124"/>
        <v>1440.9575847435574</v>
      </c>
      <c r="E492" s="710">
        <f t="shared" si="125"/>
        <v>624.03662972749669</v>
      </c>
      <c r="F492" s="710">
        <f t="shared" si="126"/>
        <v>357.62014769121805</v>
      </c>
      <c r="G492" s="710">
        <f t="shared" si="127"/>
        <v>305.87230084677975</v>
      </c>
      <c r="H492" s="717">
        <f t="shared" si="128"/>
        <v>298.12899134190201</v>
      </c>
      <c r="I492" s="710">
        <f t="shared" si="129"/>
        <v>298.11462857912551</v>
      </c>
      <c r="J492" s="710">
        <f t="shared" si="130"/>
        <v>298.104641724077</v>
      </c>
      <c r="K492" s="710">
        <f t="shared" si="131"/>
        <v>298.0987553324544</v>
      </c>
      <c r="L492" s="710">
        <f t="shared" si="132"/>
        <v>298.09680558453539</v>
      </c>
      <c r="N492" s="580">
        <v>418</v>
      </c>
      <c r="O492" s="710">
        <f t="shared" si="133"/>
        <v>1.5840793032642138</v>
      </c>
      <c r="P492" s="710">
        <f t="shared" si="134"/>
        <v>809.00932447187563</v>
      </c>
      <c r="Q492" s="710">
        <f t="shared" si="135"/>
        <v>795.89989159031131</v>
      </c>
      <c r="R492" s="710">
        <f t="shared" si="136"/>
        <v>786.47971364026694</v>
      </c>
      <c r="S492" s="710">
        <f t="shared" si="137"/>
        <v>780.79277836512927</v>
      </c>
      <c r="T492" s="710">
        <f t="shared" si="138"/>
        <v>778.86542556628967</v>
      </c>
    </row>
    <row r="493" spans="2:20">
      <c r="B493" s="580">
        <v>419</v>
      </c>
      <c r="C493" s="710">
        <f t="shared" si="123"/>
        <v>1.5878689666691521</v>
      </c>
      <c r="D493" s="710">
        <f t="shared" si="124"/>
        <v>1441.0738762709664</v>
      </c>
      <c r="E493" s="710">
        <f t="shared" si="125"/>
        <v>624.68309217054866</v>
      </c>
      <c r="F493" s="710">
        <f t="shared" si="126"/>
        <v>357.87223503503486</v>
      </c>
      <c r="G493" s="710">
        <f t="shared" si="127"/>
        <v>305.92397577788421</v>
      </c>
      <c r="H493" s="717">
        <f t="shared" si="128"/>
        <v>298.13016051272274</v>
      </c>
      <c r="I493" s="710">
        <f t="shared" si="129"/>
        <v>298.1157018462942</v>
      </c>
      <c r="J493" s="710">
        <f t="shared" si="130"/>
        <v>298.10564743375943</v>
      </c>
      <c r="K493" s="710">
        <f t="shared" si="131"/>
        <v>298.0997208625123</v>
      </c>
      <c r="L493" s="710">
        <f t="shared" si="132"/>
        <v>298.09775772965145</v>
      </c>
      <c r="N493" s="580">
        <v>419</v>
      </c>
      <c r="O493" s="710">
        <f t="shared" si="133"/>
        <v>1.5878689666691521</v>
      </c>
      <c r="P493" s="710">
        <f t="shared" si="134"/>
        <v>809.8991119298006</v>
      </c>
      <c r="Q493" s="710">
        <f t="shared" si="135"/>
        <v>796.80474526665262</v>
      </c>
      <c r="R493" s="710">
        <f t="shared" si="136"/>
        <v>787.39535607261882</v>
      </c>
      <c r="S493" s="710">
        <f t="shared" si="137"/>
        <v>781.71488109002416</v>
      </c>
      <c r="T493" s="710">
        <f t="shared" si="138"/>
        <v>779.78962958089312</v>
      </c>
    </row>
    <row r="494" spans="2:20">
      <c r="B494" s="580">
        <v>420</v>
      </c>
      <c r="C494" s="710">
        <f t="shared" si="123"/>
        <v>1.5916586300740903</v>
      </c>
      <c r="D494" s="710">
        <f t="shared" si="124"/>
        <v>1441.1897398853912</v>
      </c>
      <c r="E494" s="710">
        <f t="shared" si="125"/>
        <v>625.32846891075019</v>
      </c>
      <c r="F494" s="710">
        <f t="shared" si="126"/>
        <v>358.12455015101034</v>
      </c>
      <c r="G494" s="710">
        <f t="shared" si="127"/>
        <v>305.97582674574306</v>
      </c>
      <c r="H494" s="717">
        <f t="shared" si="128"/>
        <v>298.13133696708809</v>
      </c>
      <c r="I494" s="710">
        <f t="shared" si="129"/>
        <v>298.11678206585105</v>
      </c>
      <c r="J494" s="710">
        <f t="shared" si="130"/>
        <v>298.10665985833668</v>
      </c>
      <c r="K494" s="710">
        <f t="shared" si="131"/>
        <v>298.10069296443027</v>
      </c>
      <c r="L494" s="710">
        <f t="shared" si="132"/>
        <v>298.09871639850979</v>
      </c>
      <c r="N494" s="580">
        <v>420</v>
      </c>
      <c r="O494" s="710">
        <f t="shared" si="133"/>
        <v>1.5916586300740903</v>
      </c>
      <c r="P494" s="710">
        <f t="shared" si="134"/>
        <v>810.78786773432375</v>
      </c>
      <c r="Q494" s="710">
        <f t="shared" si="135"/>
        <v>797.7085498212457</v>
      </c>
      <c r="R494" s="710">
        <f t="shared" si="136"/>
        <v>788.30993687432874</v>
      </c>
      <c r="S494" s="710">
        <f t="shared" si="137"/>
        <v>782.63591469396829</v>
      </c>
      <c r="T494" s="710">
        <f t="shared" si="138"/>
        <v>780.71276203823072</v>
      </c>
    </row>
    <row r="495" spans="2:20">
      <c r="B495" s="580">
        <v>421</v>
      </c>
      <c r="C495" s="710">
        <f t="shared" si="123"/>
        <v>1.5954482934790286</v>
      </c>
      <c r="D495" s="710">
        <f t="shared" si="124"/>
        <v>1441.3051801983038</v>
      </c>
      <c r="E495" s="710">
        <f t="shared" si="125"/>
        <v>625.97276226297561</v>
      </c>
      <c r="F495" s="710">
        <f t="shared" si="126"/>
        <v>358.3770914359655</v>
      </c>
      <c r="G495" s="710">
        <f t="shared" si="127"/>
        <v>306.02785361294139</v>
      </c>
      <c r="H495" s="717">
        <f t="shared" si="128"/>
        <v>298.13252072768336</v>
      </c>
      <c r="I495" s="710">
        <f t="shared" si="129"/>
        <v>298.11786926076854</v>
      </c>
      <c r="J495" s="710">
        <f t="shared" si="130"/>
        <v>298.10767902097632</v>
      </c>
      <c r="K495" s="710">
        <f t="shared" si="131"/>
        <v>298.1016716614883</v>
      </c>
      <c r="L495" s="710">
        <f t="shared" si="132"/>
        <v>298.09968161442583</v>
      </c>
      <c r="N495" s="580">
        <v>421</v>
      </c>
      <c r="O495" s="710">
        <f t="shared" si="133"/>
        <v>1.5954482934790286</v>
      </c>
      <c r="P495" s="710">
        <f t="shared" si="134"/>
        <v>811.6755930815832</v>
      </c>
      <c r="Q495" s="710">
        <f t="shared" si="135"/>
        <v>798.6113064704823</v>
      </c>
      <c r="R495" s="710">
        <f t="shared" si="136"/>
        <v>789.22345727629158</v>
      </c>
      <c r="S495" s="710">
        <f t="shared" si="137"/>
        <v>783.55588041654119</v>
      </c>
      <c r="T495" s="710">
        <f t="shared" si="138"/>
        <v>781.63482418070646</v>
      </c>
    </row>
    <row r="496" spans="2:20">
      <c r="B496" s="580">
        <v>422</v>
      </c>
      <c r="C496" s="710">
        <f t="shared" si="123"/>
        <v>1.599237956883967</v>
      </c>
      <c r="D496" s="710">
        <f t="shared" si="124"/>
        <v>1441.4202017494367</v>
      </c>
      <c r="E496" s="710">
        <f t="shared" si="125"/>
        <v>626.61597454019545</v>
      </c>
      <c r="F496" s="710">
        <f t="shared" si="126"/>
        <v>358.62985729304341</v>
      </c>
      <c r="G496" s="710">
        <f t="shared" si="127"/>
        <v>306.08005624053078</v>
      </c>
      <c r="H496" s="717">
        <f t="shared" si="128"/>
        <v>298.13371181716821</v>
      </c>
      <c r="I496" s="710">
        <f t="shared" si="129"/>
        <v>298.11896345399663</v>
      </c>
      <c r="J496" s="710">
        <f t="shared" si="130"/>
        <v>298.10870494482572</v>
      </c>
      <c r="K496" s="710">
        <f t="shared" si="131"/>
        <v>298.10265697694751</v>
      </c>
      <c r="L496" s="710">
        <f t="shared" si="132"/>
        <v>298.10065340069656</v>
      </c>
      <c r="N496" s="580">
        <v>422</v>
      </c>
      <c r="O496" s="710">
        <f t="shared" si="133"/>
        <v>1.599237956883967</v>
      </c>
      <c r="P496" s="710">
        <f t="shared" si="134"/>
        <v>812.56228916633029</v>
      </c>
      <c r="Q496" s="710">
        <f t="shared" si="135"/>
        <v>799.51301642934368</v>
      </c>
      <c r="R496" s="710">
        <f t="shared" si="136"/>
        <v>790.13591850797513</v>
      </c>
      <c r="S496" s="710">
        <f t="shared" si="137"/>
        <v>784.47477949588506</v>
      </c>
      <c r="T496" s="710">
        <f t="shared" si="138"/>
        <v>782.55581724928436</v>
      </c>
    </row>
    <row r="497" spans="2:20">
      <c r="B497" s="580">
        <v>423</v>
      </c>
      <c r="C497" s="710">
        <f t="shared" si="123"/>
        <v>1.6030276202889053</v>
      </c>
      <c r="D497" s="710">
        <f t="shared" si="124"/>
        <v>1441.5348090079799</v>
      </c>
      <c r="E497" s="710">
        <f t="shared" si="125"/>
        <v>627.25810805340325</v>
      </c>
      <c r="F497" s="710">
        <f t="shared" si="126"/>
        <v>358.88284613169071</v>
      </c>
      <c r="G497" s="710">
        <f t="shared" si="127"/>
        <v>306.13243448804064</v>
      </c>
      <c r="H497" s="717">
        <f t="shared" si="128"/>
        <v>298.13491025817643</v>
      </c>
      <c r="I497" s="710">
        <f t="shared" si="129"/>
        <v>298.12006466846242</v>
      </c>
      <c r="J497" s="710">
        <f t="shared" si="130"/>
        <v>298.10973765301173</v>
      </c>
      <c r="K497" s="710">
        <f t="shared" si="131"/>
        <v>298.10364893405006</v>
      </c>
      <c r="L497" s="710">
        <f t="shared" si="132"/>
        <v>298.10163178060037</v>
      </c>
      <c r="N497" s="580">
        <v>423</v>
      </c>
      <c r="O497" s="710">
        <f t="shared" si="133"/>
        <v>1.6030276202889053</v>
      </c>
      <c r="P497" s="710">
        <f t="shared" si="134"/>
        <v>813.4479571819312</v>
      </c>
      <c r="Q497" s="710">
        <f t="shared" si="135"/>
        <v>800.41368091140237</v>
      </c>
      <c r="R497" s="710">
        <f t="shared" si="136"/>
        <v>791.04732179742155</v>
      </c>
      <c r="S497" s="710">
        <f t="shared" si="137"/>
        <v>785.39261316870659</v>
      </c>
      <c r="T497" s="710">
        <f t="shared" si="138"/>
        <v>783.47574248348917</v>
      </c>
    </row>
    <row r="498" spans="2:20">
      <c r="B498" s="580">
        <v>424</v>
      </c>
      <c r="C498" s="710">
        <f t="shared" si="123"/>
        <v>1.6068172836938435</v>
      </c>
      <c r="D498" s="710">
        <f t="shared" si="124"/>
        <v>1441.6490063737565</v>
      </c>
      <c r="E498" s="710">
        <f t="shared" si="125"/>
        <v>627.89916511154581</v>
      </c>
      <c r="F498" s="710">
        <f t="shared" si="126"/>
        <v>359.13605636763839</v>
      </c>
      <c r="G498" s="710">
        <f t="shared" si="127"/>
        <v>306.18498821348908</v>
      </c>
      <c r="H498" s="717">
        <f t="shared" si="128"/>
        <v>298.1361160733158</v>
      </c>
      <c r="I498" s="710">
        <f t="shared" si="129"/>
        <v>298.12117292707012</v>
      </c>
      <c r="J498" s="710">
        <f t="shared" si="130"/>
        <v>298.11077716864037</v>
      </c>
      <c r="K498" s="710">
        <f t="shared" si="131"/>
        <v>298.10464755601851</v>
      </c>
      <c r="L498" s="710">
        <f t="shared" si="132"/>
        <v>298.10261677739692</v>
      </c>
      <c r="N498" s="580">
        <v>424</v>
      </c>
      <c r="O498" s="710">
        <f t="shared" si="133"/>
        <v>1.6068172836938435</v>
      </c>
      <c r="P498" s="710">
        <f t="shared" si="134"/>
        <v>814.33259832036822</v>
      </c>
      <c r="Q498" s="710">
        <f t="shared" si="135"/>
        <v>801.31330112882392</v>
      </c>
      <c r="R498" s="710">
        <f t="shared" si="136"/>
        <v>791.95766837124938</v>
      </c>
      <c r="S498" s="710">
        <f t="shared" si="137"/>
        <v>786.30938267027852</v>
      </c>
      <c r="T498" s="710">
        <f t="shared" si="138"/>
        <v>784.39460112140875</v>
      </c>
    </row>
    <row r="499" spans="2:20">
      <c r="B499" s="580">
        <v>425</v>
      </c>
      <c r="C499" s="710">
        <f t="shared" si="123"/>
        <v>1.6106069470987818</v>
      </c>
      <c r="D499" s="710">
        <f t="shared" si="124"/>
        <v>1441.7627981783792</v>
      </c>
      <c r="E499" s="710">
        <f t="shared" si="125"/>
        <v>628.53914802145323</v>
      </c>
      <c r="F499" s="710">
        <f t="shared" si="126"/>
        <v>359.38948642288301</v>
      </c>
      <c r="G499" s="710">
        <f t="shared" si="127"/>
        <v>306.2377172733938</v>
      </c>
      <c r="H499" s="717">
        <f t="shared" si="128"/>
        <v>298.13732928516782</v>
      </c>
      <c r="I499" s="710">
        <f t="shared" si="129"/>
        <v>298.12228825270074</v>
      </c>
      <c r="J499" s="710">
        <f t="shared" si="130"/>
        <v>298.11182351479687</v>
      </c>
      <c r="K499" s="710">
        <f t="shared" si="131"/>
        <v>298.10565286605606</v>
      </c>
      <c r="L499" s="710">
        <f t="shared" si="132"/>
        <v>298.10360841432652</v>
      </c>
      <c r="N499" s="580">
        <v>425</v>
      </c>
      <c r="O499" s="710">
        <f t="shared" si="133"/>
        <v>1.6106069470987818</v>
      </c>
      <c r="P499" s="710">
        <f t="shared" si="134"/>
        <v>815.21621377224176</v>
      </c>
      <c r="Q499" s="710">
        <f t="shared" si="135"/>
        <v>802.21187829236851</v>
      </c>
      <c r="R499" s="710">
        <f t="shared" si="136"/>
        <v>792.86695945465488</v>
      </c>
      <c r="S499" s="710">
        <f t="shared" si="137"/>
        <v>787.22508923444161</v>
      </c>
      <c r="T499" s="710">
        <f t="shared" si="138"/>
        <v>785.31239439969534</v>
      </c>
    </row>
    <row r="500" spans="2:20">
      <c r="B500" s="580">
        <v>426</v>
      </c>
      <c r="C500" s="710">
        <f t="shared" si="123"/>
        <v>1.6143966105037202</v>
      </c>
      <c r="D500" s="710">
        <f t="shared" si="124"/>
        <v>1441.8761886863858</v>
      </c>
      <c r="E500" s="710">
        <f t="shared" si="125"/>
        <v>629.17805908777154</v>
      </c>
      <c r="F500" s="710">
        <f t="shared" si="126"/>
        <v>359.64313472566766</v>
      </c>
      <c r="G500" s="710">
        <f t="shared" si="127"/>
        <v>306.290621522783</v>
      </c>
      <c r="H500" s="717">
        <f t="shared" si="128"/>
        <v>298.13854991628762</v>
      </c>
      <c r="I500" s="710">
        <f t="shared" si="129"/>
        <v>298.12341066821182</v>
      </c>
      <c r="J500" s="710">
        <f t="shared" si="130"/>
        <v>298.11287671454528</v>
      </c>
      <c r="K500" s="710">
        <f t="shared" si="131"/>
        <v>298.10666488734603</v>
      </c>
      <c r="L500" s="710">
        <f t="shared" si="132"/>
        <v>298.10460671461038</v>
      </c>
      <c r="N500" s="580">
        <v>426</v>
      </c>
      <c r="O500" s="710">
        <f t="shared" si="133"/>
        <v>1.6143966105037202</v>
      </c>
      <c r="P500" s="710">
        <f t="shared" si="134"/>
        <v>816.09880472677185</v>
      </c>
      <c r="Q500" s="710">
        <f t="shared" si="135"/>
        <v>803.10941361139248</v>
      </c>
      <c r="R500" s="710">
        <f t="shared" si="136"/>
        <v>793.77519627141373</v>
      </c>
      <c r="S500" s="710">
        <f t="shared" si="137"/>
        <v>788.13973409360585</v>
      </c>
      <c r="T500" s="710">
        <f t="shared" si="138"/>
        <v>786.22912355356732</v>
      </c>
    </row>
    <row r="501" spans="2:20">
      <c r="B501" s="580">
        <v>427</v>
      </c>
      <c r="C501" s="710">
        <f t="shared" si="123"/>
        <v>1.6181862739086585</v>
      </c>
      <c r="D501" s="710">
        <f t="shared" si="124"/>
        <v>1441.989182096358</v>
      </c>
      <c r="E501" s="710">
        <f t="shared" si="125"/>
        <v>629.81590061289569</v>
      </c>
      <c r="F501" s="710">
        <f t="shared" si="126"/>
        <v>359.89699971046315</v>
      </c>
      <c r="G501" s="710">
        <f t="shared" si="127"/>
        <v>306.34370081520592</v>
      </c>
      <c r="H501" s="717">
        <f t="shared" si="128"/>
        <v>298.13977798920376</v>
      </c>
      <c r="I501" s="710">
        <f t="shared" si="129"/>
        <v>298.12454019643747</v>
      </c>
      <c r="J501" s="710">
        <f t="shared" si="130"/>
        <v>298.11393679092816</v>
      </c>
      <c r="K501" s="710">
        <f t="shared" si="131"/>
        <v>298.10768364305181</v>
      </c>
      <c r="L501" s="710">
        <f t="shared" si="132"/>
        <v>298.10561170145002</v>
      </c>
      <c r="N501" s="580">
        <v>427</v>
      </c>
      <c r="O501" s="710">
        <f t="shared" si="133"/>
        <v>1.6181862739086585</v>
      </c>
      <c r="P501" s="710">
        <f t="shared" si="134"/>
        <v>816.98037237179972</v>
      </c>
      <c r="Q501" s="710">
        <f t="shared" si="135"/>
        <v>804.00590829384998</v>
      </c>
      <c r="R501" s="710">
        <f t="shared" si="136"/>
        <v>794.68238004388286</v>
      </c>
      <c r="S501" s="710">
        <f t="shared" si="137"/>
        <v>789.05331847875232</v>
      </c>
      <c r="T501" s="710">
        <f t="shared" si="138"/>
        <v>787.14478981681111</v>
      </c>
    </row>
    <row r="502" spans="2:20">
      <c r="B502" s="580">
        <v>428</v>
      </c>
      <c r="C502" s="710">
        <f t="shared" si="123"/>
        <v>1.6219759373135969</v>
      </c>
      <c r="D502" s="710">
        <f t="shared" si="124"/>
        <v>1442.1017825420188</v>
      </c>
      <c r="E502" s="710">
        <f t="shared" si="125"/>
        <v>630.45267489690582</v>
      </c>
      <c r="F502" s="710">
        <f t="shared" si="126"/>
        <v>360.1510798179487</v>
      </c>
      <c r="G502" s="710">
        <f t="shared" si="127"/>
        <v>306.39695500274394</v>
      </c>
      <c r="H502" s="717">
        <f t="shared" si="128"/>
        <v>298.14101352641813</v>
      </c>
      <c r="I502" s="710">
        <f t="shared" si="129"/>
        <v>298.12567686018792</v>
      </c>
      <c r="J502" s="710">
        <f t="shared" si="130"/>
        <v>298.11500376696677</v>
      </c>
      <c r="K502" s="710">
        <f t="shared" si="131"/>
        <v>298.10870915631648</v>
      </c>
      <c r="L502" s="710">
        <f t="shared" si="132"/>
        <v>298.10662339802724</v>
      </c>
      <c r="N502" s="580">
        <v>428</v>
      </c>
      <c r="O502" s="710">
        <f t="shared" si="133"/>
        <v>1.6219759373135969</v>
      </c>
      <c r="P502" s="710">
        <f t="shared" si="134"/>
        <v>817.86091789378941</v>
      </c>
      <c r="Q502" s="710">
        <f t="shared" si="135"/>
        <v>804.90136354629442</v>
      </c>
      <c r="R502" s="710">
        <f t="shared" si="136"/>
        <v>795.58851199300182</v>
      </c>
      <c r="S502" s="710">
        <f t="shared" si="137"/>
        <v>789.96584361943496</v>
      </c>
      <c r="T502" s="710">
        <f t="shared" si="138"/>
        <v>788.05939442178237</v>
      </c>
    </row>
    <row r="503" spans="2:20">
      <c r="B503" s="580">
        <v>429</v>
      </c>
      <c r="C503" s="710">
        <f t="shared" si="123"/>
        <v>1.625765600718535</v>
      </c>
      <c r="D503" s="710">
        <f t="shared" si="124"/>
        <v>1442.2139940933127</v>
      </c>
      <c r="E503" s="710">
        <f t="shared" si="125"/>
        <v>631.08838423750274</v>
      </c>
      <c r="F503" s="710">
        <f t="shared" si="126"/>
        <v>360.40537349499311</v>
      </c>
      <c r="G503" s="710">
        <f t="shared" si="127"/>
        <v>306.45038393602118</v>
      </c>
      <c r="H503" s="717">
        <f t="shared" si="128"/>
        <v>298.14225655040559</v>
      </c>
      <c r="I503" s="710">
        <f t="shared" si="129"/>
        <v>298.12682068224967</v>
      </c>
      <c r="J503" s="710">
        <f t="shared" si="130"/>
        <v>298.11607766566027</v>
      </c>
      <c r="K503" s="710">
        <f t="shared" si="131"/>
        <v>298.10974145026273</v>
      </c>
      <c r="L503" s="710">
        <f t="shared" si="132"/>
        <v>298.10764182750381</v>
      </c>
      <c r="N503" s="580">
        <v>429</v>
      </c>
      <c r="O503" s="710">
        <f t="shared" si="133"/>
        <v>1.625765600718535</v>
      </c>
      <c r="P503" s="710">
        <f t="shared" si="134"/>
        <v>818.74044247782888</v>
      </c>
      <c r="Q503" s="710">
        <f t="shared" si="135"/>
        <v>805.79578057388062</v>
      </c>
      <c r="R503" s="710">
        <f t="shared" si="136"/>
        <v>796.49359333829443</v>
      </c>
      <c r="S503" s="710">
        <f t="shared" si="137"/>
        <v>790.87731074378212</v>
      </c>
      <c r="T503" s="710">
        <f t="shared" si="138"/>
        <v>788.97293859940817</v>
      </c>
    </row>
    <row r="504" spans="2:20">
      <c r="B504" s="580">
        <v>430</v>
      </c>
      <c r="C504" s="710">
        <f t="shared" si="123"/>
        <v>1.6295552641234734</v>
      </c>
      <c r="D504" s="710">
        <f t="shared" si="124"/>
        <v>1442.3258207574684</v>
      </c>
      <c r="E504" s="710">
        <f t="shared" si="125"/>
        <v>631.72303092994662</v>
      </c>
      <c r="F504" s="710">
        <f t="shared" si="126"/>
        <v>360.65987919463578</v>
      </c>
      <c r="G504" s="710">
        <f t="shared" si="127"/>
        <v>306.50398746421507</v>
      </c>
      <c r="H504" s="717">
        <f t="shared" si="128"/>
        <v>298.14350708361405</v>
      </c>
      <c r="I504" s="710">
        <f t="shared" si="129"/>
        <v>298.12797168538481</v>
      </c>
      <c r="J504" s="710">
        <f t="shared" si="130"/>
        <v>298.1171585099861</v>
      </c>
      <c r="K504" s="710">
        <f t="shared" si="131"/>
        <v>298.11078054799259</v>
      </c>
      <c r="L504" s="710">
        <f t="shared" si="132"/>
        <v>298.10866701302132</v>
      </c>
      <c r="N504" s="580">
        <v>430</v>
      </c>
      <c r="O504" s="710">
        <f t="shared" si="133"/>
        <v>1.6295552641234734</v>
      </c>
      <c r="P504" s="710">
        <f t="shared" si="134"/>
        <v>819.61894730763277</v>
      </c>
      <c r="Q504" s="710">
        <f t="shared" si="135"/>
        <v>806.68916058036586</v>
      </c>
      <c r="R504" s="710">
        <f t="shared" si="136"/>
        <v>797.39762529787095</v>
      </c>
      <c r="S504" s="710">
        <f t="shared" si="137"/>
        <v>791.78772107849795</v>
      </c>
      <c r="T504" s="710">
        <f t="shared" si="138"/>
        <v>789.88542357918834</v>
      </c>
    </row>
    <row r="505" spans="2:20">
      <c r="B505" s="580">
        <v>431</v>
      </c>
      <c r="C505" s="710">
        <f t="shared" si="123"/>
        <v>1.6333449275284118</v>
      </c>
      <c r="D505" s="710">
        <f t="shared" si="124"/>
        <v>1442.4372664800417</v>
      </c>
      <c r="E505" s="710">
        <f t="shared" si="125"/>
        <v>632.35661726699584</v>
      </c>
      <c r="F505" s="710">
        <f t="shared" si="126"/>
        <v>360.91459537606744</v>
      </c>
      <c r="G505" s="710">
        <f t="shared" si="127"/>
        <v>306.55776543506704</v>
      </c>
      <c r="H505" s="717">
        <f t="shared" si="128"/>
        <v>298.14476514846405</v>
      </c>
      <c r="I505" s="710">
        <f t="shared" si="129"/>
        <v>298.12912989233121</v>
      </c>
      <c r="J505" s="710">
        <f t="shared" si="130"/>
        <v>298.11824632289938</v>
      </c>
      <c r="K505" s="710">
        <f t="shared" si="131"/>
        <v>298.11182647258715</v>
      </c>
      <c r="L505" s="710">
        <f t="shared" si="132"/>
        <v>298.10969897770093</v>
      </c>
      <c r="N505" s="580">
        <v>431</v>
      </c>
      <c r="O505" s="710">
        <f t="shared" si="133"/>
        <v>1.6333449275284118</v>
      </c>
      <c r="P505" s="710">
        <f t="shared" si="134"/>
        <v>820.49643356554259</v>
      </c>
      <c r="Q505" s="710">
        <f t="shared" si="135"/>
        <v>807.58150476811204</v>
      </c>
      <c r="R505" s="710">
        <f t="shared" si="136"/>
        <v>798.30060908842881</v>
      </c>
      <c r="S505" s="710">
        <f t="shared" si="137"/>
        <v>792.69707584886476</v>
      </c>
      <c r="T505" s="710">
        <f t="shared" si="138"/>
        <v>790.79685058919688</v>
      </c>
    </row>
    <row r="506" spans="2:20">
      <c r="B506" s="580">
        <v>432</v>
      </c>
      <c r="C506" s="710">
        <f t="shared" si="123"/>
        <v>1.6371345909333501</v>
      </c>
      <c r="D506" s="710">
        <f t="shared" si="124"/>
        <v>1442.5483351459418</v>
      </c>
      <c r="E506" s="710">
        <f t="shared" si="125"/>
        <v>632.98914553884799</v>
      </c>
      <c r="F506" s="710">
        <f t="shared" si="126"/>
        <v>361.16952050461134</v>
      </c>
      <c r="G506" s="710">
        <f t="shared" si="127"/>
        <v>306.61171769489289</v>
      </c>
      <c r="H506" s="717">
        <f t="shared" si="128"/>
        <v>298.1460307673488</v>
      </c>
      <c r="I506" s="710">
        <f t="shared" si="129"/>
        <v>298.13029532580219</v>
      </c>
      <c r="J506" s="710">
        <f t="shared" si="130"/>
        <v>298.11934112733292</v>
      </c>
      <c r="K506" s="710">
        <f t="shared" si="131"/>
        <v>298.11287924710649</v>
      </c>
      <c r="L506" s="710">
        <f t="shared" si="132"/>
        <v>298.11073774464313</v>
      </c>
      <c r="N506" s="580">
        <v>432</v>
      </c>
      <c r="O506" s="710">
        <f t="shared" si="133"/>
        <v>1.6371345909333501</v>
      </c>
      <c r="P506" s="710">
        <f t="shared" si="134"/>
        <v>821.37290243252949</v>
      </c>
      <c r="Q506" s="710">
        <f t="shared" si="135"/>
        <v>808.47281433808666</v>
      </c>
      <c r="R506" s="710">
        <f t="shared" si="136"/>
        <v>799.20254592525521</v>
      </c>
      <c r="S506" s="710">
        <f t="shared" si="137"/>
        <v>793.60537627874373</v>
      </c>
      <c r="T506" s="710">
        <f t="shared" si="138"/>
        <v>791.7072208560844</v>
      </c>
    </row>
    <row r="507" spans="2:20">
      <c r="B507" s="580">
        <v>433</v>
      </c>
      <c r="C507" s="710">
        <f t="shared" si="123"/>
        <v>1.6409242543382883</v>
      </c>
      <c r="D507" s="710">
        <f t="shared" si="124"/>
        <v>1442.6590305804407</v>
      </c>
      <c r="E507" s="710">
        <f t="shared" si="125"/>
        <v>633.62061803308188</v>
      </c>
      <c r="F507" s="710">
        <f t="shared" si="126"/>
        <v>361.4246530517039</v>
      </c>
      <c r="G507" s="710">
        <f t="shared" si="127"/>
        <v>306.66584408859376</v>
      </c>
      <c r="H507" s="717">
        <f t="shared" si="128"/>
        <v>298.14730396263394</v>
      </c>
      <c r="I507" s="710">
        <f t="shared" si="129"/>
        <v>298.13146800848642</v>
      </c>
      <c r="J507" s="710">
        <f t="shared" si="130"/>
        <v>298.12044294619682</v>
      </c>
      <c r="K507" s="710">
        <f t="shared" si="131"/>
        <v>298.11393889458941</v>
      </c>
      <c r="L507" s="710">
        <f t="shared" si="132"/>
        <v>298.1117833369276</v>
      </c>
      <c r="N507" s="580">
        <v>433</v>
      </c>
      <c r="O507" s="710">
        <f t="shared" si="133"/>
        <v>1.6409242543382883</v>
      </c>
      <c r="P507" s="710">
        <f t="shared" si="134"/>
        <v>822.24835508819524</v>
      </c>
      <c r="Q507" s="710">
        <f t="shared" si="135"/>
        <v>809.3630904898647</v>
      </c>
      <c r="R507" s="710">
        <f t="shared" si="136"/>
        <v>800.10343702222792</v>
      </c>
      <c r="S507" s="710">
        <f t="shared" si="137"/>
        <v>794.5126235905775</v>
      </c>
      <c r="T507" s="710">
        <f t="shared" si="138"/>
        <v>792.61653560507887</v>
      </c>
    </row>
    <row r="508" spans="2:20">
      <c r="B508" s="580">
        <v>434</v>
      </c>
      <c r="C508" s="710">
        <f t="shared" si="123"/>
        <v>1.6447139177432266</v>
      </c>
      <c r="D508" s="710">
        <f t="shared" si="124"/>
        <v>1442.769356550165</v>
      </c>
      <c r="E508" s="710">
        <f t="shared" si="125"/>
        <v>634.25103703460059</v>
      </c>
      <c r="F508" s="710">
        <f t="shared" si="126"/>
        <v>361.67999149487582</v>
      </c>
      <c r="G508" s="710">
        <f t="shared" si="127"/>
        <v>306.72014445966619</v>
      </c>
      <c r="H508" s="717">
        <f t="shared" si="128"/>
        <v>298.14858475665727</v>
      </c>
      <c r="I508" s="710">
        <f t="shared" si="129"/>
        <v>298.1326479630477</v>
      </c>
      <c r="J508" s="710">
        <f t="shared" si="130"/>
        <v>298.12155180237846</v>
      </c>
      <c r="K508" s="710">
        <f t="shared" si="131"/>
        <v>298.11500543805312</v>
      </c>
      <c r="L508" s="710">
        <f t="shared" si="132"/>
        <v>298.11283577761293</v>
      </c>
      <c r="N508" s="580">
        <v>434</v>
      </c>
      <c r="O508" s="710">
        <f t="shared" si="133"/>
        <v>1.6447139177432266</v>
      </c>
      <c r="P508" s="710">
        <f t="shared" si="134"/>
        <v>823.12279271077375</v>
      </c>
      <c r="Q508" s="710">
        <f t="shared" si="135"/>
        <v>810.25233442163074</v>
      </c>
      <c r="R508" s="710">
        <f t="shared" si="136"/>
        <v>801.00328359181765</v>
      </c>
      <c r="S508" s="710">
        <f t="shared" si="137"/>
        <v>795.41881900539124</v>
      </c>
      <c r="T508" s="710">
        <f t="shared" si="138"/>
        <v>793.52479605998803</v>
      </c>
    </row>
    <row r="509" spans="2:20">
      <c r="B509" s="580">
        <v>435</v>
      </c>
      <c r="C509" s="710">
        <f t="shared" si="123"/>
        <v>1.648503581148165</v>
      </c>
      <c r="D509" s="710">
        <f t="shared" si="124"/>
        <v>1442.8793167640708</v>
      </c>
      <c r="E509" s="710">
        <f t="shared" si="125"/>
        <v>634.88040482557619</v>
      </c>
      <c r="F509" s="710">
        <f t="shared" si="126"/>
        <v>361.93553431773285</v>
      </c>
      <c r="G509" s="710">
        <f t="shared" si="127"/>
        <v>306.77461865021257</v>
      </c>
      <c r="H509" s="717">
        <f t="shared" si="128"/>
        <v>298.14987317172881</v>
      </c>
      <c r="I509" s="710">
        <f t="shared" si="129"/>
        <v>298.13383521212455</v>
      </c>
      <c r="J509" s="710">
        <f t="shared" si="130"/>
        <v>298.12266771874226</v>
      </c>
      <c r="K509" s="710">
        <f t="shared" si="131"/>
        <v>298.11607890049311</v>
      </c>
      <c r="L509" s="710">
        <f t="shared" si="132"/>
        <v>298.11389508973633</v>
      </c>
      <c r="N509" s="580">
        <v>435</v>
      </c>
      <c r="O509" s="710">
        <f t="shared" si="133"/>
        <v>1.648503581148165</v>
      </c>
      <c r="P509" s="710">
        <f t="shared" si="134"/>
        <v>823.99621647713298</v>
      </c>
      <c r="Q509" s="710">
        <f t="shared" si="135"/>
        <v>811.14054733017986</v>
      </c>
      <c r="R509" s="710">
        <f t="shared" si="136"/>
        <v>801.90208684508912</v>
      </c>
      <c r="S509" s="710">
        <f t="shared" si="137"/>
        <v>796.32396374279415</v>
      </c>
      <c r="T509" s="710">
        <f t="shared" si="138"/>
        <v>794.43200344320041</v>
      </c>
    </row>
    <row r="510" spans="2:20">
      <c r="B510" s="580">
        <v>436</v>
      </c>
      <c r="C510" s="710">
        <f t="shared" si="123"/>
        <v>1.6522932445531033</v>
      </c>
      <c r="D510" s="710">
        <f t="shared" si="124"/>
        <v>1442.9889148744026</v>
      </c>
      <c r="E510" s="710">
        <f t="shared" si="125"/>
        <v>635.50872368539547</v>
      </c>
      <c r="F510" s="710">
        <f t="shared" si="126"/>
        <v>362.1912800099368</v>
      </c>
      <c r="G510" s="710">
        <f t="shared" si="127"/>
        <v>306.8292665009518</v>
      </c>
      <c r="H510" s="717">
        <f t="shared" si="128"/>
        <v>298.15116923013039</v>
      </c>
      <c r="I510" s="710">
        <f t="shared" si="129"/>
        <v>298.13502977833048</v>
      </c>
      <c r="J510" s="710">
        <f t="shared" si="130"/>
        <v>298.12379071812933</v>
      </c>
      <c r="K510" s="710">
        <f t="shared" si="131"/>
        <v>298.1171593048831</v>
      </c>
      <c r="L510" s="710">
        <f t="shared" si="132"/>
        <v>298.11496129631354</v>
      </c>
      <c r="N510" s="580">
        <v>436</v>
      </c>
      <c r="O510" s="710">
        <f t="shared" si="133"/>
        <v>1.6522932445531033</v>
      </c>
      <c r="P510" s="710">
        <f t="shared" si="134"/>
        <v>824.8686275627764</v>
      </c>
      <c r="Q510" s="710">
        <f t="shared" si="135"/>
        <v>812.02773041091939</v>
      </c>
      <c r="R510" s="710">
        <f t="shared" si="136"/>
        <v>802.79984799170302</v>
      </c>
      <c r="S510" s="710">
        <f t="shared" si="137"/>
        <v>797.22805902098139</v>
      </c>
      <c r="T510" s="710">
        <f t="shared" si="138"/>
        <v>795.33815897568741</v>
      </c>
    </row>
    <row r="511" spans="2:20">
      <c r="B511" s="580">
        <v>437</v>
      </c>
      <c r="C511" s="710">
        <f t="shared" si="123"/>
        <v>1.6560829079580417</v>
      </c>
      <c r="D511" s="710">
        <f t="shared" si="124"/>
        <v>1443.0981544776359</v>
      </c>
      <c r="E511" s="710">
        <f t="shared" si="125"/>
        <v>636.13599589060721</v>
      </c>
      <c r="F511" s="710">
        <f t="shared" si="126"/>
        <v>362.44722706718625</v>
      </c>
      <c r="G511" s="710">
        <f t="shared" si="127"/>
        <v>306.88408785122925</v>
      </c>
      <c r="H511" s="717">
        <f t="shared" si="128"/>
        <v>298.15247295411575</v>
      </c>
      <c r="I511" s="710">
        <f t="shared" si="129"/>
        <v>298.13623168425346</v>
      </c>
      <c r="J511" s="710">
        <f t="shared" si="130"/>
        <v>298.12492082335757</v>
      </c>
      <c r="K511" s="710">
        <f t="shared" si="131"/>
        <v>298.11824667417437</v>
      </c>
      <c r="L511" s="710">
        <f t="shared" si="132"/>
        <v>298.11603442033885</v>
      </c>
      <c r="N511" s="580">
        <v>437</v>
      </c>
      <c r="O511" s="710">
        <f t="shared" si="133"/>
        <v>1.6560829079580417</v>
      </c>
      <c r="P511" s="710">
        <f t="shared" si="134"/>
        <v>825.74002714184451</v>
      </c>
      <c r="Q511" s="710">
        <f t="shared" si="135"/>
        <v>812.91388485787115</v>
      </c>
      <c r="R511" s="710">
        <f t="shared" si="136"/>
        <v>803.69656823991716</v>
      </c>
      <c r="S511" s="710">
        <f t="shared" si="137"/>
        <v>798.13110605673626</v>
      </c>
      <c r="T511" s="710">
        <f t="shared" si="138"/>
        <v>796.24326387700455</v>
      </c>
    </row>
    <row r="512" spans="2:20">
      <c r="B512" s="580">
        <v>438</v>
      </c>
      <c r="C512" s="710">
        <f t="shared" si="123"/>
        <v>1.6598725713629798</v>
      </c>
      <c r="D512" s="710">
        <f t="shared" si="124"/>
        <v>1443.2070391154041</v>
      </c>
      <c r="E512" s="710">
        <f t="shared" si="125"/>
        <v>636.76222371487017</v>
      </c>
      <c r="F512" s="710">
        <f t="shared" si="126"/>
        <v>362.70337399119762</v>
      </c>
      <c r="G512" s="710">
        <f t="shared" si="127"/>
        <v>306.93908253902737</v>
      </c>
      <c r="H512" s="717">
        <f t="shared" si="128"/>
        <v>298.1537843659101</v>
      </c>
      <c r="I512" s="710">
        <f t="shared" si="129"/>
        <v>298.13744095245585</v>
      </c>
      <c r="J512" s="710">
        <f t="shared" si="130"/>
        <v>298.12605805722109</v>
      </c>
      <c r="K512" s="710">
        <f t="shared" si="131"/>
        <v>298.11934103129624</v>
      </c>
      <c r="L512" s="710">
        <f t="shared" si="132"/>
        <v>298.11711448478417</v>
      </c>
      <c r="N512" s="580">
        <v>438</v>
      </c>
      <c r="O512" s="710">
        <f t="shared" si="133"/>
        <v>1.6598725713629798</v>
      </c>
      <c r="P512" s="710">
        <f t="shared" si="134"/>
        <v>826.61041638711652</v>
      </c>
      <c r="Q512" s="710">
        <f t="shared" si="135"/>
        <v>813.79901186367204</v>
      </c>
      <c r="R512" s="710">
        <f t="shared" si="136"/>
        <v>804.59224879658882</v>
      </c>
      <c r="S512" s="710">
        <f t="shared" si="137"/>
        <v>799.03310606543073</v>
      </c>
      <c r="T512" s="710">
        <f t="shared" si="138"/>
        <v>797.14731936529381</v>
      </c>
    </row>
    <row r="513" spans="2:20">
      <c r="B513" s="580">
        <v>439</v>
      </c>
      <c r="C513" s="710">
        <f t="shared" si="123"/>
        <v>1.6636622347679182</v>
      </c>
      <c r="D513" s="710">
        <f t="shared" si="124"/>
        <v>1443.3155722754086</v>
      </c>
      <c r="E513" s="710">
        <f t="shared" si="125"/>
        <v>637.38740942890286</v>
      </c>
      <c r="F513" s="710">
        <f t="shared" si="126"/>
        <v>362.95971928968595</v>
      </c>
      <c r="G513" s="710">
        <f t="shared" si="127"/>
        <v>306.99425040097577</v>
      </c>
      <c r="H513" s="717">
        <f t="shared" si="128"/>
        <v>298.15510348771022</v>
      </c>
      <c r="I513" s="710">
        <f t="shared" si="129"/>
        <v>298.13865760547407</v>
      </c>
      <c r="J513" s="710">
        <f t="shared" si="130"/>
        <v>298.12720244249039</v>
      </c>
      <c r="K513" s="710">
        <f t="shared" si="131"/>
        <v>298.12044239915519</v>
      </c>
      <c r="L513" s="710">
        <f t="shared" si="132"/>
        <v>298.11820151259968</v>
      </c>
      <c r="N513" s="580">
        <v>439</v>
      </c>
      <c r="O513" s="710">
        <f t="shared" si="133"/>
        <v>1.6636622347679182</v>
      </c>
      <c r="P513" s="710">
        <f t="shared" si="134"/>
        <v>827.47979647001182</v>
      </c>
      <c r="Q513" s="710">
        <f t="shared" si="135"/>
        <v>814.68311261957638</v>
      </c>
      <c r="R513" s="710">
        <f t="shared" si="136"/>
        <v>805.48689086717604</v>
      </c>
      <c r="S513" s="710">
        <f t="shared" si="137"/>
        <v>799.93406026102775</v>
      </c>
      <c r="T513" s="710">
        <f t="shared" si="138"/>
        <v>798.05032665728447</v>
      </c>
    </row>
    <row r="514" spans="2:20">
      <c r="B514" s="580">
        <v>440</v>
      </c>
      <c r="C514" s="710">
        <f t="shared" si="123"/>
        <v>1.6674518981728566</v>
      </c>
      <c r="D514" s="710">
        <f t="shared" si="124"/>
        <v>1443.4237573923158</v>
      </c>
      <c r="E514" s="710">
        <f t="shared" si="125"/>
        <v>638.01155530043377</v>
      </c>
      <c r="F514" s="710">
        <f t="shared" si="126"/>
        <v>363.21626147634561</v>
      </c>
      <c r="G514" s="710">
        <f t="shared" si="127"/>
        <v>307.04959127236123</v>
      </c>
      <c r="H514" s="717">
        <f t="shared" si="128"/>
        <v>298.1564303416842</v>
      </c>
      <c r="I514" s="710">
        <f t="shared" si="129"/>
        <v>298.13988166581879</v>
      </c>
      <c r="J514" s="710">
        <f t="shared" si="130"/>
        <v>298.12835400191193</v>
      </c>
      <c r="K514" s="710">
        <f t="shared" si="131"/>
        <v>298.12155080063513</v>
      </c>
      <c r="L514" s="710">
        <f t="shared" si="132"/>
        <v>298.11929552671307</v>
      </c>
      <c r="N514" s="580">
        <v>440</v>
      </c>
      <c r="O514" s="710">
        <f t="shared" si="133"/>
        <v>1.6674518981728566</v>
      </c>
      <c r="P514" s="710">
        <f t="shared" si="134"/>
        <v>828.34816856059149</v>
      </c>
      <c r="Q514" s="710">
        <f t="shared" si="135"/>
        <v>815.56618831545745</v>
      </c>
      <c r="R514" s="710">
        <f t="shared" si="136"/>
        <v>806.38049565573897</v>
      </c>
      <c r="S514" s="710">
        <f t="shared" si="137"/>
        <v>800.83396985608272</v>
      </c>
      <c r="T514" s="710">
        <f t="shared" si="138"/>
        <v>798.9522869682952</v>
      </c>
    </row>
    <row r="515" spans="2:20">
      <c r="B515" s="580">
        <v>441</v>
      </c>
      <c r="C515" s="710">
        <f t="shared" si="123"/>
        <v>1.6712415615777949</v>
      </c>
      <c r="D515" s="710">
        <f t="shared" si="124"/>
        <v>1443.5315978486367</v>
      </c>
      <c r="E515" s="710">
        <f t="shared" si="125"/>
        <v>638.63466359415349</v>
      </c>
      <c r="F515" s="710">
        <f t="shared" si="126"/>
        <v>363.47299907083146</v>
      </c>
      <c r="G515" s="710">
        <f t="shared" si="127"/>
        <v>307.10510498713819</v>
      </c>
      <c r="H515" s="717">
        <f t="shared" si="128"/>
        <v>298.15776494997118</v>
      </c>
      <c r="I515" s="710">
        <f t="shared" si="129"/>
        <v>298.14111315597438</v>
      </c>
      <c r="J515" s="710">
        <f t="shared" si="130"/>
        <v>298.12951275820797</v>
      </c>
      <c r="K515" s="710">
        <f t="shared" si="131"/>
        <v>298.12266625859701</v>
      </c>
      <c r="L515" s="710">
        <f t="shared" si="132"/>
        <v>298.12039655002951</v>
      </c>
      <c r="N515" s="580">
        <v>441</v>
      </c>
      <c r="O515" s="710">
        <f t="shared" si="133"/>
        <v>1.6712415615777949</v>
      </c>
      <c r="P515" s="710">
        <f t="shared" si="134"/>
        <v>829.21553382756042</v>
      </c>
      <c r="Q515" s="710">
        <f t="shared" si="135"/>
        <v>816.4482401398086</v>
      </c>
      <c r="R515" s="710">
        <f t="shared" si="136"/>
        <v>807.27306436494166</v>
      </c>
      <c r="S515" s="710">
        <f t="shared" si="137"/>
        <v>801.7328360617455</v>
      </c>
      <c r="T515" s="710">
        <f t="shared" si="138"/>
        <v>799.85320151223539</v>
      </c>
    </row>
    <row r="516" spans="2:20">
      <c r="B516" s="580">
        <v>442</v>
      </c>
      <c r="C516" s="710">
        <f t="shared" si="123"/>
        <v>1.675031224982733</v>
      </c>
      <c r="D516" s="710">
        <f t="shared" si="124"/>
        <v>1443.6390969755928</v>
      </c>
      <c r="E516" s="710">
        <f t="shared" si="125"/>
        <v>639.25673657166726</v>
      </c>
      <c r="F516" s="710">
        <f t="shared" si="126"/>
        <v>363.7299305987396</v>
      </c>
      <c r="G516" s="710">
        <f t="shared" si="127"/>
        <v>307.16079137793872</v>
      </c>
      <c r="H516" s="717">
        <f t="shared" si="128"/>
        <v>298.15910733468138</v>
      </c>
      <c r="I516" s="710">
        <f t="shared" si="129"/>
        <v>298.14235209839893</v>
      </c>
      <c r="J516" s="710">
        <f t="shared" si="130"/>
        <v>298.13067873407647</v>
      </c>
      <c r="K516" s="710">
        <f t="shared" si="131"/>
        <v>298.12378879587845</v>
      </c>
      <c r="L516" s="710">
        <f t="shared" si="132"/>
        <v>298.12150460543148</v>
      </c>
      <c r="N516" s="580">
        <v>442</v>
      </c>
      <c r="O516" s="710">
        <f t="shared" si="133"/>
        <v>1.675031224982733</v>
      </c>
      <c r="P516" s="710">
        <f t="shared" si="134"/>
        <v>830.08189343826791</v>
      </c>
      <c r="Q516" s="710">
        <f t="shared" si="135"/>
        <v>817.32926927974552</v>
      </c>
      <c r="R516" s="710">
        <f t="shared" si="136"/>
        <v>808.16459819605416</v>
      </c>
      <c r="S516" s="710">
        <f t="shared" si="137"/>
        <v>802.63066008776104</v>
      </c>
      <c r="T516" s="710">
        <f t="shared" si="138"/>
        <v>800.75307150160745</v>
      </c>
    </row>
    <row r="517" spans="2:20">
      <c r="B517" s="580">
        <v>443</v>
      </c>
      <c r="C517" s="710">
        <f t="shared" si="123"/>
        <v>1.6788208883876714</v>
      </c>
      <c r="D517" s="710">
        <f t="shared" si="124"/>
        <v>1443.7462580539675</v>
      </c>
      <c r="E517" s="710">
        <f t="shared" si="125"/>
        <v>639.87777649144948</v>
      </c>
      <c r="F517" s="710">
        <f t="shared" si="126"/>
        <v>363.98705459158816</v>
      </c>
      <c r="G517" s="710">
        <f t="shared" si="127"/>
        <v>307.21665027608248</v>
      </c>
      <c r="H517" s="717">
        <f t="shared" si="128"/>
        <v>298.16045751789579</v>
      </c>
      <c r="I517" s="710">
        <f t="shared" si="129"/>
        <v>298.14359851552405</v>
      </c>
      <c r="J517" s="710">
        <f t="shared" si="130"/>
        <v>298.1318519521908</v>
      </c>
      <c r="K517" s="710">
        <f t="shared" si="131"/>
        <v>298.12491843529403</v>
      </c>
      <c r="L517" s="710">
        <f t="shared" si="132"/>
        <v>298.12261971577851</v>
      </c>
      <c r="N517" s="580">
        <v>443</v>
      </c>
      <c r="O517" s="710">
        <f t="shared" si="133"/>
        <v>1.6788208883876714</v>
      </c>
      <c r="P517" s="710">
        <f t="shared" si="134"/>
        <v>830.94724855871016</v>
      </c>
      <c r="Q517" s="710">
        <f t="shared" si="135"/>
        <v>818.20927692100747</v>
      </c>
      <c r="R517" s="710">
        <f t="shared" si="136"/>
        <v>809.05509834895327</v>
      </c>
      <c r="S517" s="710">
        <f t="shared" si="137"/>
        <v>803.52744314247207</v>
      </c>
      <c r="T517" s="710">
        <f t="shared" si="138"/>
        <v>801.65189814750738</v>
      </c>
    </row>
    <row r="518" spans="2:20">
      <c r="B518" s="580">
        <v>444</v>
      </c>
      <c r="C518" s="710">
        <f t="shared" si="123"/>
        <v>1.6826105517926098</v>
      </c>
      <c r="D518" s="710">
        <f t="shared" si="124"/>
        <v>1443.8530843149426</v>
      </c>
      <c r="E518" s="710">
        <f t="shared" si="125"/>
        <v>640.49778560879793</v>
      </c>
      <c r="F518" s="710">
        <f t="shared" si="126"/>
        <v>364.2443695867982</v>
      </c>
      <c r="G518" s="710">
        <f t="shared" si="127"/>
        <v>307.27268151158665</v>
      </c>
      <c r="H518" s="717">
        <f t="shared" si="128"/>
        <v>298.1618155216662</v>
      </c>
      <c r="I518" s="710">
        <f t="shared" si="129"/>
        <v>298.14485242975468</v>
      </c>
      <c r="J518" s="710">
        <f t="shared" si="130"/>
        <v>298.13303243519977</v>
      </c>
      <c r="K518" s="710">
        <f t="shared" si="131"/>
        <v>298.12605519963461</v>
      </c>
      <c r="L518" s="710">
        <f t="shared" si="132"/>
        <v>298.12374190390693</v>
      </c>
      <c r="N518" s="580">
        <v>444</v>
      </c>
      <c r="O518" s="710">
        <f t="shared" si="133"/>
        <v>1.6826105517926098</v>
      </c>
      <c r="P518" s="710">
        <f t="shared" si="134"/>
        <v>831.81160035353139</v>
      </c>
      <c r="Q518" s="710">
        <f t="shared" si="135"/>
        <v>819.0882642479587</v>
      </c>
      <c r="R518" s="710">
        <f t="shared" si="136"/>
        <v>809.94456602212495</v>
      </c>
      <c r="S518" s="710">
        <f t="shared" si="137"/>
        <v>804.42318643282056</v>
      </c>
      <c r="T518" s="710">
        <f t="shared" si="138"/>
        <v>802.54968265962714</v>
      </c>
    </row>
    <row r="519" spans="2:20">
      <c r="B519" s="580">
        <v>445</v>
      </c>
      <c r="C519" s="710">
        <f t="shared" si="123"/>
        <v>1.6864002151975481</v>
      </c>
      <c r="D519" s="710">
        <f t="shared" si="124"/>
        <v>1443.9595789409209</v>
      </c>
      <c r="E519" s="710">
        <f t="shared" si="125"/>
        <v>641.11676617579099</v>
      </c>
      <c r="F519" s="710">
        <f t="shared" si="126"/>
        <v>364.50187412767474</v>
      </c>
      <c r="G519" s="710">
        <f t="shared" si="127"/>
        <v>307.32888491317618</v>
      </c>
      <c r="H519" s="717">
        <f t="shared" si="128"/>
        <v>298.16318136801482</v>
      </c>
      <c r="I519" s="710">
        <f t="shared" si="129"/>
        <v>298.14611386346888</v>
      </c>
      <c r="J519" s="710">
        <f t="shared" si="130"/>
        <v>298.1342202057271</v>
      </c>
      <c r="K519" s="710">
        <f t="shared" si="131"/>
        <v>298.12719911166738</v>
      </c>
      <c r="L519" s="710">
        <f t="shared" si="132"/>
        <v>298.12487119262994</v>
      </c>
      <c r="N519" s="580">
        <v>445</v>
      </c>
      <c r="O519" s="710">
        <f t="shared" si="133"/>
        <v>1.6864002151975481</v>
      </c>
      <c r="P519" s="710">
        <f t="shared" si="134"/>
        <v>832.67494998602558</v>
      </c>
      <c r="Q519" s="710">
        <f t="shared" si="135"/>
        <v>819.96623244359046</v>
      </c>
      <c r="R519" s="710">
        <f t="shared" si="136"/>
        <v>810.83300241266534</v>
      </c>
      <c r="S519" s="710">
        <f t="shared" si="137"/>
        <v>805.31789116434868</v>
      </c>
      <c r="T519" s="710">
        <f t="shared" si="138"/>
        <v>803.44642624625646</v>
      </c>
    </row>
    <row r="520" spans="2:20">
      <c r="B520" s="580">
        <v>446</v>
      </c>
      <c r="C520" s="710">
        <f t="shared" si="123"/>
        <v>1.6901898786024865</v>
      </c>
      <c r="D520" s="710">
        <f t="shared" si="124"/>
        <v>1444.0657450663355</v>
      </c>
      <c r="E520" s="710">
        <f t="shared" si="125"/>
        <v>641.73472044124412</v>
      </c>
      <c r="F520" s="710">
        <f t="shared" si="126"/>
        <v>364.7595667633874</v>
      </c>
      <c r="G520" s="710">
        <f t="shared" si="127"/>
        <v>307.38526030829348</v>
      </c>
      <c r="H520" s="717">
        <f t="shared" si="128"/>
        <v>298.16455507893437</v>
      </c>
      <c r="I520" s="710">
        <f t="shared" si="129"/>
        <v>298.14738283901772</v>
      </c>
      <c r="J520" s="710">
        <f t="shared" si="130"/>
        <v>298.13541528637148</v>
      </c>
      <c r="K520" s="710">
        <f t="shared" si="131"/>
        <v>298.12835019413563</v>
      </c>
      <c r="L520" s="710">
        <f t="shared" si="132"/>
        <v>298.12600760473703</v>
      </c>
      <c r="N520" s="580">
        <v>446</v>
      </c>
      <c r="O520" s="710">
        <f t="shared" si="133"/>
        <v>1.6901898786024865</v>
      </c>
      <c r="P520" s="710">
        <f t="shared" si="134"/>
        <v>833.53729861813747</v>
      </c>
      <c r="Q520" s="710">
        <f t="shared" si="135"/>
        <v>820.84318268952234</v>
      </c>
      <c r="R520" s="710">
        <f t="shared" si="136"/>
        <v>811.7204087162828</v>
      </c>
      <c r="S520" s="710">
        <f t="shared" si="137"/>
        <v>806.21155854120093</v>
      </c>
      <c r="T520" s="710">
        <f t="shared" si="138"/>
        <v>804.34213011428403</v>
      </c>
    </row>
    <row r="521" spans="2:20">
      <c r="B521" s="580">
        <v>447</v>
      </c>
      <c r="C521" s="710">
        <f t="shared" si="123"/>
        <v>1.6939795420074246</v>
      </c>
      <c r="D521" s="710">
        <f t="shared" si="124"/>
        <v>1444.1715857784441</v>
      </c>
      <c r="E521" s="710">
        <f t="shared" si="125"/>
        <v>642.35165065066815</v>
      </c>
      <c r="F521" s="710">
        <f t="shared" si="126"/>
        <v>365.01744604895157</v>
      </c>
      <c r="G521" s="710">
        <f t="shared" si="127"/>
        <v>307.44180752310837</v>
      </c>
      <c r="H521" s="717">
        <f t="shared" si="128"/>
        <v>298.16593667638767</v>
      </c>
      <c r="I521" s="710">
        <f t="shared" si="129"/>
        <v>298.14865937872514</v>
      </c>
      <c r="J521" s="710">
        <f t="shared" si="130"/>
        <v>298.13661769970633</v>
      </c>
      <c r="K521" s="710">
        <f t="shared" si="131"/>
        <v>298.12950846975849</v>
      </c>
      <c r="L521" s="710">
        <f t="shared" si="132"/>
        <v>298.12715116299404</v>
      </c>
      <c r="N521" s="580">
        <v>447</v>
      </c>
      <c r="O521" s="710">
        <f t="shared" si="133"/>
        <v>1.6939795420074246</v>
      </c>
      <c r="P521" s="710">
        <f t="shared" si="134"/>
        <v>834.39864741046529</v>
      </c>
      <c r="Q521" s="710">
        <f t="shared" si="135"/>
        <v>821.71911616600403</v>
      </c>
      <c r="R521" s="710">
        <f t="shared" si="136"/>
        <v>812.60678612729907</v>
      </c>
      <c r="S521" s="710">
        <f t="shared" si="137"/>
        <v>807.10418976612596</v>
      </c>
      <c r="T521" s="710">
        <f t="shared" si="138"/>
        <v>805.23679546919891</v>
      </c>
    </row>
    <row r="522" spans="2:20">
      <c r="B522" s="580">
        <v>448</v>
      </c>
      <c r="C522" s="710">
        <f t="shared" si="123"/>
        <v>1.697769205412363</v>
      </c>
      <c r="D522" s="710">
        <f t="shared" si="124"/>
        <v>1444.2771041181115</v>
      </c>
      <c r="E522" s="710">
        <f t="shared" si="125"/>
        <v>642.96755904622853</v>
      </c>
      <c r="F522" s="710">
        <f t="shared" si="126"/>
        <v>365.27551054520899</v>
      </c>
      <c r="G522" s="710">
        <f t="shared" si="127"/>
        <v>307.4985263825277</v>
      </c>
      <c r="H522" s="717">
        <f t="shared" si="128"/>
        <v>298.16732618230776</v>
      </c>
      <c r="I522" s="710">
        <f t="shared" si="129"/>
        <v>298.14994350488769</v>
      </c>
      <c r="J522" s="710">
        <f t="shared" si="130"/>
        <v>298.13782746827968</v>
      </c>
      <c r="K522" s="710">
        <f t="shared" si="131"/>
        <v>298.13067396123085</v>
      </c>
      <c r="L522" s="710">
        <f t="shared" si="132"/>
        <v>298.12830189014289</v>
      </c>
      <c r="N522" s="580">
        <v>448</v>
      </c>
      <c r="O522" s="710">
        <f t="shared" si="133"/>
        <v>1.697769205412363</v>
      </c>
      <c r="P522" s="710">
        <f t="shared" si="134"/>
        <v>835.25899752226121</v>
      </c>
      <c r="Q522" s="710">
        <f t="shared" si="135"/>
        <v>822.59403405191654</v>
      </c>
      <c r="R522" s="710">
        <f t="shared" si="136"/>
        <v>813.49213583865173</v>
      </c>
      <c r="S522" s="710">
        <f t="shared" si="137"/>
        <v>807.99578604047747</v>
      </c>
      <c r="T522" s="710">
        <f t="shared" si="138"/>
        <v>806.13042351509273</v>
      </c>
    </row>
    <row r="523" spans="2:20">
      <c r="B523" s="580">
        <v>449</v>
      </c>
      <c r="C523" s="710">
        <f t="shared" ref="C523:C586" si="139">$C$73*B523</f>
        <v>1.7015588688173013</v>
      </c>
      <c r="D523" s="710">
        <f t="shared" ref="D523:D586" si="140">(1-2*FoAb-2*FoAb*BiCombAb)*D522+2*FoAb*E522+2*FoAb*BiCombAb*Tcomb</f>
        <v>1444.3823030805777</v>
      </c>
      <c r="E523" s="710">
        <f t="shared" ref="E523:E586" si="141">FoAb*D522+(1-2*FoAb)*E522+FoAb*F522</f>
        <v>643.58244786670571</v>
      </c>
      <c r="F523" s="710">
        <f t="shared" ref="F523:F586" si="142">FoAb*E522+(1-2*FoAb)*F522+FoAb*G522</f>
        <v>365.53375881880896</v>
      </c>
      <c r="G523" s="710">
        <f t="shared" ref="G523:G586" si="143">FoAb*F522+(1-2*FoAb)*G522+FoAb*H522</f>
        <v>307.55541671020558</v>
      </c>
      <c r="H523" s="717">
        <f t="shared" ref="H523:H586" si="144">_FoN1*G522+(1-_FoN1-_FoN2)*H522+_FoN2*I522</f>
        <v>298.16872361859765</v>
      </c>
      <c r="I523" s="710">
        <f t="shared" ref="I523:I586" si="145">FoCase*H522+(1-2*FoCase)*I522+FoCase*J522</f>
        <v>298.15123523977434</v>
      </c>
      <c r="J523" s="710">
        <f t="shared" ref="J523:J586" si="146">FoCase*I522+(1-2*FoCase)*J522+FoCase*K522</f>
        <v>298.13904461461379</v>
      </c>
      <c r="K523" s="710">
        <f t="shared" ref="K523:K586" si="147">FoCase*J522+(1-2*FoCase)*K522+FoCase*L522</f>
        <v>298.13184669122313</v>
      </c>
      <c r="L523" s="710">
        <f t="shared" ref="L523:L586" si="148">(1-2*FoCase-2*FoCase*BiAtmCase)*L522+2*FoCase*K522+2*FoCase*BiAtmCase*Tatm</f>
        <v>298.12945980890146</v>
      </c>
      <c r="N523" s="580">
        <v>449</v>
      </c>
      <c r="O523" s="710">
        <f t="shared" ref="O523:O586" si="149">$O$73*N523</f>
        <v>1.7015588688173013</v>
      </c>
      <c r="P523" s="710">
        <f t="shared" ref="P523:P586" si="150">(1-2*FoCase-2*FoCase*BiCombCase)*P522+2*FoCase*Q522+2*FoCase*BiCombCase*Tcomb</f>
        <v>836.11835011143341</v>
      </c>
      <c r="Q523" s="710">
        <f t="shared" ref="Q523:Q586" si="151">FoCase*P522+(1-2*FoCase)*Q522+FoCase*R522</f>
        <v>823.46793752477424</v>
      </c>
      <c r="R523" s="710">
        <f t="shared" ref="R523:R586" si="152">FoCase*Q522+(1-2*FoCase)*R522+FoCase*S522</f>
        <v>814.37645904189446</v>
      </c>
      <c r="S523" s="710">
        <f t="shared" ref="S523:S586" si="153">FoCase*R522+(1-2*FoCase)*S522+FoCase*T522</f>
        <v>808.88634856421675</v>
      </c>
      <c r="T523" s="710">
        <f t="shared" ref="T523:T586" si="154">(1-2*FoCase-2*FoCase*BiAtmCase)*T522+2*FoCase*S522+2*FoCase*BiAtmCase*Tatm</f>
        <v>807.02301545466094</v>
      </c>
    </row>
    <row r="524" spans="2:20">
      <c r="B524" s="580">
        <v>450</v>
      </c>
      <c r="C524" s="710">
        <f t="shared" si="139"/>
        <v>1.7053485322222397</v>
      </c>
      <c r="D524" s="710">
        <f t="shared" si="140"/>
        <v>1444.4871856162133</v>
      </c>
      <c r="E524" s="710">
        <f t="shared" si="141"/>
        <v>644.19631934745632</v>
      </c>
      <c r="F524" s="710">
        <f t="shared" si="142"/>
        <v>365.79218944218894</v>
      </c>
      <c r="G524" s="710">
        <f t="shared" si="143"/>
        <v>307.61247832855247</v>
      </c>
      <c r="H524" s="717">
        <f t="shared" si="144"/>
        <v>298.17012900713007</v>
      </c>
      <c r="I524" s="710">
        <f t="shared" si="145"/>
        <v>298.15253460562656</v>
      </c>
      <c r="J524" s="710">
        <f t="shared" si="146"/>
        <v>298.1402691612052</v>
      </c>
      <c r="K524" s="710">
        <f t="shared" si="147"/>
        <v>298.133026682381</v>
      </c>
      <c r="L524" s="710">
        <f t="shared" si="148"/>
        <v>298.13062494196339</v>
      </c>
      <c r="N524" s="580">
        <v>450</v>
      </c>
      <c r="O524" s="710">
        <f t="shared" si="149"/>
        <v>1.7053485322222397</v>
      </c>
      <c r="P524" s="710">
        <f t="shared" si="150"/>
        <v>836.97670633454743</v>
      </c>
      <c r="Q524" s="710">
        <f t="shared" si="151"/>
        <v>824.34082776072603</v>
      </c>
      <c r="R524" s="710">
        <f t="shared" si="152"/>
        <v>815.2597569272001</v>
      </c>
      <c r="S524" s="710">
        <f t="shared" si="153"/>
        <v>809.77587853591331</v>
      </c>
      <c r="T524" s="710">
        <f t="shared" si="154"/>
        <v>807.91457248920472</v>
      </c>
    </row>
    <row r="525" spans="2:20">
      <c r="B525" s="580">
        <v>451</v>
      </c>
      <c r="C525" s="710">
        <f t="shared" si="139"/>
        <v>1.7091381956271778</v>
      </c>
      <c r="D525" s="710">
        <f t="shared" si="140"/>
        <v>1444.5917546312635</v>
      </c>
      <c r="E525" s="710">
        <f t="shared" si="141"/>
        <v>644.80917572037515</v>
      </c>
      <c r="F525" s="710">
        <f t="shared" si="142"/>
        <v>366.05080099355581</v>
      </c>
      <c r="G525" s="710">
        <f t="shared" si="143"/>
        <v>307.66971105874546</v>
      </c>
      <c r="H525" s="717">
        <f t="shared" si="144"/>
        <v>298.17154236974756</v>
      </c>
      <c r="I525" s="710">
        <f t="shared" si="145"/>
        <v>298.15384162465784</v>
      </c>
      <c r="J525" s="710">
        <f t="shared" si="146"/>
        <v>298.14150113052449</v>
      </c>
      <c r="K525" s="710">
        <f t="shared" si="147"/>
        <v>298.1342139573253</v>
      </c>
      <c r="L525" s="710">
        <f t="shared" si="148"/>
        <v>298.13179731199767</v>
      </c>
      <c r="N525" s="580">
        <v>451</v>
      </c>
      <c r="O525" s="710">
        <f t="shared" si="149"/>
        <v>1.7091381956271778</v>
      </c>
      <c r="P525" s="710">
        <f t="shared" si="150"/>
        <v>837.83406734682796</v>
      </c>
      <c r="Q525" s="710">
        <f t="shared" si="151"/>
        <v>825.21270593455756</v>
      </c>
      <c r="R525" s="710">
        <f t="shared" si="152"/>
        <v>816.14203068336099</v>
      </c>
      <c r="S525" s="710">
        <f t="shared" si="153"/>
        <v>810.66437715274731</v>
      </c>
      <c r="T525" s="710">
        <f t="shared" si="154"/>
        <v>808.80509581863237</v>
      </c>
    </row>
    <row r="526" spans="2:20">
      <c r="B526" s="580">
        <v>452</v>
      </c>
      <c r="C526" s="710">
        <f t="shared" si="139"/>
        <v>1.7129278590321162</v>
      </c>
      <c r="D526" s="710">
        <f t="shared" si="140"/>
        <v>1444.6960129885772</v>
      </c>
      <c r="E526" s="710">
        <f t="shared" si="141"/>
        <v>645.42101921385836</v>
      </c>
      <c r="F526" s="710">
        <f t="shared" si="142"/>
        <v>366.30959205686662</v>
      </c>
      <c r="G526" s="710">
        <f t="shared" si="143"/>
        <v>307.72711472073757</v>
      </c>
      <c r="H526" s="717">
        <f t="shared" si="144"/>
        <v>298.172963728262</v>
      </c>
      <c r="I526" s="710">
        <f t="shared" si="145"/>
        <v>298.15515631905384</v>
      </c>
      <c r="J526" s="710">
        <f t="shared" si="146"/>
        <v>298.14274054501595</v>
      </c>
      <c r="K526" s="710">
        <f t="shared" si="147"/>
        <v>298.13540853865186</v>
      </c>
      <c r="L526" s="710">
        <f t="shared" si="148"/>
        <v>298.13297694164868</v>
      </c>
      <c r="N526" s="580">
        <v>452</v>
      </c>
      <c r="O526" s="710">
        <f t="shared" si="149"/>
        <v>1.7129278590321162</v>
      </c>
      <c r="P526" s="710">
        <f t="shared" si="150"/>
        <v>838.6904343021605</v>
      </c>
      <c r="Q526" s="710">
        <f t="shared" si="151"/>
        <v>826.08357321969197</v>
      </c>
      <c r="R526" s="710">
        <f t="shared" si="152"/>
        <v>817.02328149779134</v>
      </c>
      <c r="S526" s="710">
        <f t="shared" si="153"/>
        <v>811.55184561051101</v>
      </c>
      <c r="T526" s="710">
        <f t="shared" si="154"/>
        <v>809.69458664146066</v>
      </c>
    </row>
    <row r="527" spans="2:20">
      <c r="B527" s="580">
        <v>453</v>
      </c>
      <c r="C527" s="710">
        <f t="shared" si="139"/>
        <v>1.7167175224370546</v>
      </c>
      <c r="D527" s="710">
        <f t="shared" si="140"/>
        <v>1444.7999635083256</v>
      </c>
      <c r="E527" s="710">
        <f t="shared" si="141"/>
        <v>646.03185205276736</v>
      </c>
      <c r="F527" s="710">
        <f t="shared" si="142"/>
        <v>366.56856122180943</v>
      </c>
      <c r="G527" s="710">
        <f t="shared" si="143"/>
        <v>307.78468913326742</v>
      </c>
      <c r="H527" s="717">
        <f t="shared" si="144"/>
        <v>298.17439310445485</v>
      </c>
      <c r="I527" s="710">
        <f t="shared" si="145"/>
        <v>298.15647871097195</v>
      </c>
      <c r="J527" s="710">
        <f t="shared" si="146"/>
        <v>298.14398742709773</v>
      </c>
      <c r="K527" s="710">
        <f t="shared" si="147"/>
        <v>298.13661044893132</v>
      </c>
      <c r="L527" s="710">
        <f t="shared" si="148"/>
        <v>298.13416385353611</v>
      </c>
      <c r="N527" s="580">
        <v>453</v>
      </c>
      <c r="O527" s="710">
        <f t="shared" si="149"/>
        <v>1.7167175224370546</v>
      </c>
      <c r="P527" s="710">
        <f t="shared" si="150"/>
        <v>839.54580835309218</v>
      </c>
      <c r="Q527" s="710">
        <f t="shared" si="151"/>
        <v>826.95343078819212</v>
      </c>
      <c r="R527" s="710">
        <f t="shared" si="152"/>
        <v>817.903510556529</v>
      </c>
      <c r="S527" s="710">
        <f t="shared" si="153"/>
        <v>812.4382851036097</v>
      </c>
      <c r="T527" s="710">
        <f t="shared" si="154"/>
        <v>810.58304615481723</v>
      </c>
    </row>
    <row r="528" spans="2:20">
      <c r="B528" s="580">
        <v>454</v>
      </c>
      <c r="C528" s="710">
        <f t="shared" si="139"/>
        <v>1.7205071858419929</v>
      </c>
      <c r="D528" s="710">
        <f t="shared" si="140"/>
        <v>1444.9036089687077</v>
      </c>
      <c r="E528" s="710">
        <f t="shared" si="141"/>
        <v>646.64167645839382</v>
      </c>
      <c r="F528" s="710">
        <f t="shared" si="142"/>
        <v>366.82770708378462</v>
      </c>
      <c r="G528" s="710">
        <f t="shared" si="143"/>
        <v>307.84243411386876</v>
      </c>
      <c r="H528" s="717">
        <f t="shared" si="144"/>
        <v>298.17583052007666</v>
      </c>
      <c r="I528" s="710">
        <f t="shared" si="145"/>
        <v>298.15780882254126</v>
      </c>
      <c r="J528" s="710">
        <f t="shared" si="146"/>
        <v>298.14524179916134</v>
      </c>
      <c r="K528" s="710">
        <f t="shared" si="147"/>
        <v>298.13781971070881</v>
      </c>
      <c r="L528" s="710">
        <f t="shared" si="148"/>
        <v>298.13535807025454</v>
      </c>
      <c r="N528" s="580">
        <v>454</v>
      </c>
      <c r="O528" s="710">
        <f t="shared" si="149"/>
        <v>1.7205071858419929</v>
      </c>
      <c r="P528" s="710">
        <f t="shared" si="150"/>
        <v>840.40019065083425</v>
      </c>
      <c r="Q528" s="710">
        <f t="shared" si="151"/>
        <v>827.82227981076187</v>
      </c>
      <c r="R528" s="710">
        <f t="shared" si="152"/>
        <v>818.78271904423605</v>
      </c>
      <c r="S528" s="710">
        <f t="shared" si="153"/>
        <v>813.32369682506419</v>
      </c>
      <c r="T528" s="710">
        <f t="shared" si="154"/>
        <v>811.47047555444135</v>
      </c>
    </row>
    <row r="529" spans="2:20">
      <c r="B529" s="580">
        <v>455</v>
      </c>
      <c r="C529" s="710">
        <f t="shared" si="139"/>
        <v>1.7242968492469313</v>
      </c>
      <c r="D529" s="710">
        <f t="shared" si="140"/>
        <v>1445.0069521066453</v>
      </c>
      <c r="E529" s="710">
        <f t="shared" si="141"/>
        <v>647.25049464842562</v>
      </c>
      <c r="F529" s="710">
        <f t="shared" si="142"/>
        <v>367.08702824388536</v>
      </c>
      <c r="G529" s="710">
        <f t="shared" si="143"/>
        <v>307.90034947888</v>
      </c>
      <c r="H529" s="717">
        <f t="shared" si="144"/>
        <v>298.17727599684724</v>
      </c>
      <c r="I529" s="710">
        <f t="shared" si="145"/>
        <v>298.15914667586242</v>
      </c>
      <c r="J529" s="710">
        <f t="shared" si="146"/>
        <v>298.14650368357161</v>
      </c>
      <c r="K529" s="710">
        <f t="shared" si="147"/>
        <v>298.13903634650404</v>
      </c>
      <c r="L529" s="710">
        <f t="shared" si="148"/>
        <v>298.1365596143732</v>
      </c>
      <c r="N529" s="580">
        <v>455</v>
      </c>
      <c r="O529" s="710">
        <f t="shared" si="149"/>
        <v>1.7242968492469313</v>
      </c>
      <c r="P529" s="710">
        <f t="shared" si="150"/>
        <v>841.253582345263</v>
      </c>
      <c r="Q529" s="710">
        <f t="shared" si="151"/>
        <v>828.69012145674753</v>
      </c>
      <c r="R529" s="710">
        <f t="shared" si="152"/>
        <v>819.66090814420158</v>
      </c>
      <c r="S529" s="710">
        <f t="shared" si="153"/>
        <v>814.20808196651205</v>
      </c>
      <c r="T529" s="710">
        <f t="shared" si="154"/>
        <v>812.35687603468602</v>
      </c>
    </row>
    <row r="530" spans="2:20">
      <c r="B530" s="580">
        <v>456</v>
      </c>
      <c r="C530" s="710">
        <f t="shared" si="139"/>
        <v>1.7280865126518694</v>
      </c>
      <c r="D530" s="710">
        <f t="shared" si="140"/>
        <v>1445.1099956184644</v>
      </c>
      <c r="E530" s="710">
        <f t="shared" si="141"/>
        <v>647.85830883691335</v>
      </c>
      <c r="F530" s="710">
        <f t="shared" si="142"/>
        <v>367.34652330887906</v>
      </c>
      <c r="G530" s="710">
        <f t="shared" si="143"/>
        <v>307.95843504345368</v>
      </c>
      <c r="H530" s="717">
        <f t="shared" si="144"/>
        <v>298.17872955645527</v>
      </c>
      <c r="I530" s="710">
        <f t="shared" si="145"/>
        <v>298.16049229300745</v>
      </c>
      <c r="J530" s="710">
        <f t="shared" si="146"/>
        <v>298.14777310266652</v>
      </c>
      <c r="K530" s="710">
        <f t="shared" si="147"/>
        <v>298.14026037881081</v>
      </c>
      <c r="L530" s="710">
        <f t="shared" si="148"/>
        <v>298.13776850843618</v>
      </c>
      <c r="N530" s="580">
        <v>456</v>
      </c>
      <c r="O530" s="710">
        <f t="shared" si="149"/>
        <v>1.7280865126518694</v>
      </c>
      <c r="P530" s="710">
        <f t="shared" si="150"/>
        <v>842.10598458492166</v>
      </c>
      <c r="Q530" s="710">
        <f t="shared" si="151"/>
        <v>829.55695689413994</v>
      </c>
      <c r="R530" s="710">
        <f t="shared" si="152"/>
        <v>820.53807903834229</v>
      </c>
      <c r="S530" s="710">
        <f t="shared" si="153"/>
        <v>815.09144171820913</v>
      </c>
      <c r="T530" s="710">
        <f t="shared" si="154"/>
        <v>813.24224878851942</v>
      </c>
    </row>
    <row r="531" spans="2:20">
      <c r="B531" s="580">
        <v>457</v>
      </c>
      <c r="C531" s="710">
        <f t="shared" si="139"/>
        <v>1.7318761760568078</v>
      </c>
      <c r="D531" s="710">
        <f t="shared" si="140"/>
        <v>1445.212742160566</v>
      </c>
      <c r="E531" s="710">
        <f t="shared" si="141"/>
        <v>648.46512123423793</v>
      </c>
      <c r="F531" s="710">
        <f t="shared" si="142"/>
        <v>367.60619089118831</v>
      </c>
      <c r="G531" s="710">
        <f t="shared" si="143"/>
        <v>308.01669062156589</v>
      </c>
      <c r="H531" s="717">
        <f t="shared" si="144"/>
        <v>298.18019122055841</v>
      </c>
      <c r="I531" s="710">
        <f t="shared" si="145"/>
        <v>298.16184569601967</v>
      </c>
      <c r="J531" s="710">
        <f t="shared" si="146"/>
        <v>298.14905007875717</v>
      </c>
      <c r="K531" s="710">
        <f t="shared" si="147"/>
        <v>298.14149183009704</v>
      </c>
      <c r="L531" s="710">
        <f t="shared" si="148"/>
        <v>298.13898477496178</v>
      </c>
      <c r="N531" s="580">
        <v>457</v>
      </c>
      <c r="O531" s="710">
        <f t="shared" si="149"/>
        <v>1.7318761760568078</v>
      </c>
      <c r="P531" s="710">
        <f t="shared" si="150"/>
        <v>842.9573985170216</v>
      </c>
      <c r="Q531" s="710">
        <f t="shared" si="151"/>
        <v>830.42278728957558</v>
      </c>
      <c r="R531" s="710">
        <f t="shared" si="152"/>
        <v>821.41423290720479</v>
      </c>
      <c r="S531" s="710">
        <f t="shared" si="153"/>
        <v>815.9737772690313</v>
      </c>
      <c r="T531" s="710">
        <f t="shared" si="154"/>
        <v>814.12659500752682</v>
      </c>
    </row>
    <row r="532" spans="2:20">
      <c r="B532" s="580">
        <v>458</v>
      </c>
      <c r="C532" s="710">
        <f t="shared" si="139"/>
        <v>1.7356658394617461</v>
      </c>
      <c r="D532" s="710">
        <f t="shared" si="140"/>
        <v>1445.3151943500868</v>
      </c>
      <c r="E532" s="710">
        <f t="shared" si="141"/>
        <v>649.07093404707871</v>
      </c>
      <c r="F532" s="710">
        <f t="shared" si="142"/>
        <v>367.8660296088716</v>
      </c>
      <c r="G532" s="710">
        <f t="shared" si="143"/>
        <v>308.07511602602551</v>
      </c>
      <c r="H532" s="717">
        <f t="shared" si="144"/>
        <v>298.18166101078288</v>
      </c>
      <c r="I532" s="710">
        <f t="shared" si="145"/>
        <v>298.16320690691327</v>
      </c>
      <c r="J532" s="710">
        <f t="shared" si="146"/>
        <v>298.15033463412732</v>
      </c>
      <c r="K532" s="710">
        <f t="shared" si="147"/>
        <v>298.14273072280457</v>
      </c>
      <c r="L532" s="710">
        <f t="shared" si="148"/>
        <v>298.14020843644261</v>
      </c>
      <c r="N532" s="580">
        <v>458</v>
      </c>
      <c r="O532" s="710">
        <f t="shared" si="149"/>
        <v>1.7356658394617461</v>
      </c>
      <c r="P532" s="710">
        <f t="shared" si="150"/>
        <v>843.80782528744419</v>
      </c>
      <c r="Q532" s="710">
        <f t="shared" si="151"/>
        <v>831.28761380833828</v>
      </c>
      <c r="R532" s="710">
        <f t="shared" si="152"/>
        <v>822.28937092996694</v>
      </c>
      <c r="S532" s="710">
        <f t="shared" si="153"/>
        <v>816.85508980647603</v>
      </c>
      <c r="T532" s="710">
        <f t="shared" si="154"/>
        <v>815.00991588191152</v>
      </c>
    </row>
    <row r="533" spans="2:20">
      <c r="B533" s="580">
        <v>459</v>
      </c>
      <c r="C533" s="710">
        <f t="shared" si="139"/>
        <v>1.7394555028666845</v>
      </c>
      <c r="D533" s="710">
        <f t="shared" si="140"/>
        <v>1445.4173547655464</v>
      </c>
      <c r="E533" s="710">
        <f t="shared" si="141"/>
        <v>649.67574947838307</v>
      </c>
      <c r="F533" s="710">
        <f t="shared" si="142"/>
        <v>368.12603808560476</v>
      </c>
      <c r="G533" s="710">
        <f t="shared" si="143"/>
        <v>308.13371106848371</v>
      </c>
      <c r="H533" s="717">
        <f t="shared" si="144"/>
        <v>298.18313894872352</v>
      </c>
      <c r="I533" s="710">
        <f t="shared" si="145"/>
        <v>298.16457594767371</v>
      </c>
      <c r="J533" s="710">
        <f t="shared" si="146"/>
        <v>298.15162679103344</v>
      </c>
      <c r="K533" s="710">
        <f t="shared" si="147"/>
        <v>298.14397707934887</v>
      </c>
      <c r="L533" s="710">
        <f t="shared" si="148"/>
        <v>298.14143951534544</v>
      </c>
      <c r="N533" s="580">
        <v>459</v>
      </c>
      <c r="O533" s="710">
        <f t="shared" si="149"/>
        <v>1.7394555028666845</v>
      </c>
      <c r="P533" s="710">
        <f t="shared" si="150"/>
        <v>844.65726604074223</v>
      </c>
      <c r="Q533" s="710">
        <f t="shared" si="151"/>
        <v>832.15143761436093</v>
      </c>
      <c r="R533" s="710">
        <f t="shared" si="152"/>
        <v>823.16349428443914</v>
      </c>
      <c r="S533" s="710">
        <f t="shared" si="153"/>
        <v>817.73538051666378</v>
      </c>
      <c r="T533" s="710">
        <f t="shared" si="154"/>
        <v>815.89221260049726</v>
      </c>
    </row>
    <row r="534" spans="2:20">
      <c r="B534" s="580">
        <v>460</v>
      </c>
      <c r="C534" s="710">
        <f t="shared" si="139"/>
        <v>1.7432451662716226</v>
      </c>
      <c r="D534" s="710">
        <f t="shared" si="140"/>
        <v>1445.5192259474852</v>
      </c>
      <c r="E534" s="710">
        <f t="shared" si="141"/>
        <v>650.27956972733625</v>
      </c>
      <c r="F534" s="710">
        <f t="shared" si="142"/>
        <v>368.38621495066167</v>
      </c>
      <c r="G534" s="710">
        <f t="shared" si="143"/>
        <v>308.1924755594431</v>
      </c>
      <c r="H534" s="717">
        <f t="shared" si="144"/>
        <v>298.18462505594374</v>
      </c>
      <c r="I534" s="710">
        <f t="shared" si="145"/>
        <v>298.16595284025681</v>
      </c>
      <c r="J534" s="710">
        <f t="shared" si="146"/>
        <v>298.15292657170448</v>
      </c>
      <c r="K534" s="710">
        <f t="shared" si="147"/>
        <v>298.14523092211903</v>
      </c>
      <c r="L534" s="710">
        <f t="shared" si="148"/>
        <v>298.14267803411087</v>
      </c>
      <c r="N534" s="580">
        <v>460</v>
      </c>
      <c r="O534" s="710">
        <f t="shared" si="149"/>
        <v>1.7432451662716226</v>
      </c>
      <c r="P534" s="710">
        <f t="shared" si="150"/>
        <v>845.50572192014158</v>
      </c>
      <c r="Q534" s="710">
        <f t="shared" si="151"/>
        <v>833.01425987022662</v>
      </c>
      <c r="R534" s="710">
        <f t="shared" si="152"/>
        <v>824.03660414706644</v>
      </c>
      <c r="S534" s="710">
        <f t="shared" si="153"/>
        <v>818.6146505843401</v>
      </c>
      <c r="T534" s="710">
        <f t="shared" si="154"/>
        <v>816.77348635072906</v>
      </c>
    </row>
    <row r="535" spans="2:20">
      <c r="B535" s="580">
        <v>461</v>
      </c>
      <c r="C535" s="710">
        <f t="shared" si="139"/>
        <v>1.747034829676561</v>
      </c>
      <c r="D535" s="710">
        <f t="shared" si="140"/>
        <v>1445.6208103990914</v>
      </c>
      <c r="E535" s="710">
        <f t="shared" si="141"/>
        <v>650.88239698933205</v>
      </c>
      <c r="F535" s="710">
        <f t="shared" si="142"/>
        <v>368.64655883889566</v>
      </c>
      <c r="G535" s="710">
        <f t="shared" si="143"/>
        <v>308.25140930826711</v>
      </c>
      <c r="H535" s="717">
        <f t="shared" si="144"/>
        <v>298.18611935397513</v>
      </c>
      <c r="I535" s="710">
        <f t="shared" si="145"/>
        <v>298.16733760658929</v>
      </c>
      <c r="J535" s="710">
        <f t="shared" si="146"/>
        <v>298.15423399834179</v>
      </c>
      <c r="K535" s="710">
        <f t="shared" si="147"/>
        <v>298.14649227347752</v>
      </c>
      <c r="L535" s="710">
        <f t="shared" si="148"/>
        <v>298.14392401515323</v>
      </c>
      <c r="N535" s="580">
        <v>461</v>
      </c>
      <c r="O535" s="710">
        <f t="shared" si="149"/>
        <v>1.747034829676561</v>
      </c>
      <c r="P535" s="710">
        <f t="shared" si="150"/>
        <v>846.35319406754229</v>
      </c>
      <c r="Q535" s="710">
        <f t="shared" si="151"/>
        <v>833.87608173717058</v>
      </c>
      <c r="R535" s="710">
        <f t="shared" si="152"/>
        <v>824.90870169292998</v>
      </c>
      <c r="S535" s="710">
        <f t="shared" si="153"/>
        <v>819.49290119287662</v>
      </c>
      <c r="T535" s="710">
        <f t="shared" si="154"/>
        <v>817.65373831867521</v>
      </c>
    </row>
    <row r="536" spans="2:20">
      <c r="B536" s="580">
        <v>462</v>
      </c>
      <c r="C536" s="710">
        <f t="shared" si="139"/>
        <v>1.7508244930814993</v>
      </c>
      <c r="D536" s="710">
        <f t="shared" si="140"/>
        <v>1445.7221105868168</v>
      </c>
      <c r="E536" s="710">
        <f t="shared" si="141"/>
        <v>651.4842334559446</v>
      </c>
      <c r="F536" s="710">
        <f t="shared" si="142"/>
        <v>368.90706839072044</v>
      </c>
      <c r="G536" s="710">
        <f t="shared" si="143"/>
        <v>308.31051212318897</v>
      </c>
      <c r="H536" s="717">
        <f t="shared" si="144"/>
        <v>298.18762186431752</v>
      </c>
      <c r="I536" s="710">
        <f t="shared" si="145"/>
        <v>298.16873026856831</v>
      </c>
      <c r="J536" s="710">
        <f t="shared" si="146"/>
        <v>298.15554909311879</v>
      </c>
      <c r="K536" s="710">
        <f t="shared" si="147"/>
        <v>298.14776115576001</v>
      </c>
      <c r="L536" s="710">
        <f t="shared" si="148"/>
        <v>298.14517748086047</v>
      </c>
      <c r="N536" s="580">
        <v>462</v>
      </c>
      <c r="O536" s="710">
        <f t="shared" si="149"/>
        <v>1.7508244930814993</v>
      </c>
      <c r="P536" s="710">
        <f t="shared" si="150"/>
        <v>847.19968362352063</v>
      </c>
      <c r="Q536" s="710">
        <f t="shared" si="151"/>
        <v>834.73690437508219</v>
      </c>
      <c r="R536" s="710">
        <f t="shared" si="152"/>
        <v>825.77978809574802</v>
      </c>
      <c r="S536" s="710">
        <f t="shared" si="153"/>
        <v>820.370133524273</v>
      </c>
      <c r="T536" s="710">
        <f t="shared" si="154"/>
        <v>818.53296968902919</v>
      </c>
    </row>
    <row r="537" spans="2:20">
      <c r="B537" s="580">
        <v>463</v>
      </c>
      <c r="C537" s="710">
        <f t="shared" si="139"/>
        <v>1.7546141564864377</v>
      </c>
      <c r="D537" s="710">
        <f t="shared" si="140"/>
        <v>1445.8231289409832</v>
      </c>
      <c r="E537" s="710">
        <f t="shared" si="141"/>
        <v>652.08508131490066</v>
      </c>
      <c r="F537" s="710">
        <f t="shared" si="142"/>
        <v>369.16774225209122</v>
      </c>
      <c r="G537" s="710">
        <f t="shared" si="143"/>
        <v>308.36978381132104</v>
      </c>
      <c r="H537" s="717">
        <f t="shared" si="144"/>
        <v>298.18913260843874</v>
      </c>
      <c r="I537" s="710">
        <f t="shared" si="145"/>
        <v>298.17013084806132</v>
      </c>
      <c r="J537" s="710">
        <f t="shared" si="146"/>
        <v>298.15687187818088</v>
      </c>
      <c r="K537" s="710">
        <f t="shared" si="147"/>
        <v>298.14903759127509</v>
      </c>
      <c r="L537" s="710">
        <f t="shared" si="148"/>
        <v>298.14643845359376</v>
      </c>
      <c r="N537" s="580">
        <v>463</v>
      </c>
      <c r="O537" s="710">
        <f t="shared" si="149"/>
        <v>1.7546141564864377</v>
      </c>
      <c r="P537" s="710">
        <f t="shared" si="150"/>
        <v>848.04519172733046</v>
      </c>
      <c r="Q537" s="710">
        <f t="shared" si="151"/>
        <v>835.59672894250525</v>
      </c>
      <c r="R537" s="710">
        <f t="shared" si="152"/>
        <v>826.64986452787844</v>
      </c>
      <c r="S537" s="710">
        <f t="shared" si="153"/>
        <v>821.24634875915831</v>
      </c>
      <c r="T537" s="710">
        <f t="shared" si="154"/>
        <v>819.41118164511056</v>
      </c>
    </row>
    <row r="538" spans="2:20">
      <c r="B538" s="580">
        <v>464</v>
      </c>
      <c r="C538" s="710">
        <f t="shared" si="139"/>
        <v>1.7584038198913761</v>
      </c>
      <c r="D538" s="710">
        <f t="shared" si="140"/>
        <v>1445.9238678563775</v>
      </c>
      <c r="E538" s="710">
        <f t="shared" si="141"/>
        <v>652.68494275005287</v>
      </c>
      <c r="F538" s="710">
        <f t="shared" si="142"/>
        <v>369.42857907448587</v>
      </c>
      <c r="G538" s="710">
        <f t="shared" si="143"/>
        <v>308.42922417866367</v>
      </c>
      <c r="H538" s="717">
        <f t="shared" si="144"/>
        <v>298.19065160777467</v>
      </c>
      <c r="I538" s="710">
        <f t="shared" si="145"/>
        <v>298.1715393669059</v>
      </c>
      <c r="J538" s="710">
        <f t="shared" si="146"/>
        <v>298.15820237564543</v>
      </c>
      <c r="K538" s="710">
        <f t="shared" si="147"/>
        <v>298.15032160230436</v>
      </c>
      <c r="L538" s="710">
        <f t="shared" si="148"/>
        <v>298.14770695568762</v>
      </c>
      <c r="N538" s="580">
        <v>464</v>
      </c>
      <c r="O538" s="710">
        <f t="shared" si="149"/>
        <v>1.7584038198913761</v>
      </c>
      <c r="P538" s="710">
        <f t="shared" si="150"/>
        <v>848.88971951690485</v>
      </c>
      <c r="Q538" s="710">
        <f t="shared" si="151"/>
        <v>836.45555659664058</v>
      </c>
      <c r="R538" s="710">
        <f t="shared" si="152"/>
        <v>827.51893216031954</v>
      </c>
      <c r="S538" s="710">
        <f t="shared" si="153"/>
        <v>822.12154807679326</v>
      </c>
      <c r="T538" s="710">
        <f t="shared" si="154"/>
        <v>820.2883753688667</v>
      </c>
    </row>
    <row r="539" spans="2:20">
      <c r="B539" s="580">
        <v>465</v>
      </c>
      <c r="C539" s="710">
        <f t="shared" si="139"/>
        <v>1.7621934832963142</v>
      </c>
      <c r="D539" s="710">
        <f t="shared" si="140"/>
        <v>1446.024329692837</v>
      </c>
      <c r="E539" s="710">
        <f t="shared" si="141"/>
        <v>653.28381994135327</v>
      </c>
      <c r="F539" s="710">
        <f t="shared" si="142"/>
        <v>369.68957751488625</v>
      </c>
      <c r="G539" s="710">
        <f t="shared" si="143"/>
        <v>308.48883303011473</v>
      </c>
      <c r="H539" s="717">
        <f t="shared" si="144"/>
        <v>298.19217888372896</v>
      </c>
      <c r="I539" s="710">
        <f t="shared" si="145"/>
        <v>298.17295584690982</v>
      </c>
      <c r="J539" s="710">
        <f t="shared" si="146"/>
        <v>298.15954060760146</v>
      </c>
      <c r="K539" s="710">
        <f t="shared" si="147"/>
        <v>298.15161321110207</v>
      </c>
      <c r="L539" s="710">
        <f t="shared" si="148"/>
        <v>298.14898300944964</v>
      </c>
      <c r="N539" s="580">
        <v>465</v>
      </c>
      <c r="O539" s="710">
        <f t="shared" si="149"/>
        <v>1.7621934832963142</v>
      </c>
      <c r="P539" s="710">
        <f t="shared" si="150"/>
        <v>849.73326812885728</v>
      </c>
      <c r="Q539" s="710">
        <f t="shared" si="151"/>
        <v>837.31338849334747</v>
      </c>
      <c r="R539" s="710">
        <f t="shared" si="152"/>
        <v>828.38699216271198</v>
      </c>
      <c r="S539" s="710">
        <f t="shared" si="153"/>
        <v>822.9957326550707</v>
      </c>
      <c r="T539" s="710">
        <f t="shared" si="154"/>
        <v>821.16455204087526</v>
      </c>
    </row>
    <row r="540" spans="2:20">
      <c r="B540" s="580">
        <v>466</v>
      </c>
      <c r="C540" s="710">
        <f t="shared" si="139"/>
        <v>1.7659831467012526</v>
      </c>
      <c r="D540" s="710">
        <f t="shared" si="140"/>
        <v>1446.1245167758266</v>
      </c>
      <c r="E540" s="710">
        <f t="shared" si="141"/>
        <v>653.8817150648282</v>
      </c>
      <c r="F540" s="710">
        <f t="shared" si="142"/>
        <v>369.95073623575917</v>
      </c>
      <c r="G540" s="710">
        <f t="shared" si="143"/>
        <v>308.54861016947814</v>
      </c>
      <c r="H540" s="717">
        <f t="shared" si="144"/>
        <v>298.19371445767297</v>
      </c>
      <c r="I540" s="710">
        <f t="shared" si="145"/>
        <v>298.17438030985062</v>
      </c>
      <c r="J540" s="710">
        <f t="shared" si="146"/>
        <v>298.16088659610944</v>
      </c>
      <c r="K540" s="710">
        <f t="shared" si="147"/>
        <v>298.15291243989503</v>
      </c>
      <c r="L540" s="710">
        <f t="shared" si="148"/>
        <v>298.15026663716014</v>
      </c>
      <c r="N540" s="580">
        <v>466</v>
      </c>
      <c r="O540" s="710">
        <f t="shared" si="149"/>
        <v>1.7659831467012526</v>
      </c>
      <c r="P540" s="710">
        <f t="shared" si="150"/>
        <v>850.57583869848361</v>
      </c>
      <c r="Q540" s="710">
        <f t="shared" si="151"/>
        <v>838.17022578714489</v>
      </c>
      <c r="R540" s="710">
        <f t="shared" si="152"/>
        <v>829.25404570334058</v>
      </c>
      <c r="S540" s="710">
        <f t="shared" si="153"/>
        <v>823.86890367051808</v>
      </c>
      <c r="T540" s="710">
        <f t="shared" si="154"/>
        <v>822.03971284034458</v>
      </c>
    </row>
    <row r="541" spans="2:20">
      <c r="B541" s="580">
        <v>467</v>
      </c>
      <c r="C541" s="710">
        <f t="shared" si="139"/>
        <v>1.7697728101061909</v>
      </c>
      <c r="D541" s="710">
        <f t="shared" si="140"/>
        <v>1446.2244313970032</v>
      </c>
      <c r="E541" s="710">
        <f t="shared" si="141"/>
        <v>654.47863029255336</v>
      </c>
      <c r="F541" s="710">
        <f t="shared" si="142"/>
        <v>370.21205390503786</v>
      </c>
      <c r="G541" s="710">
        <f t="shared" si="143"/>
        <v>308.60855539947306</v>
      </c>
      <c r="H541" s="717">
        <f t="shared" si="144"/>
        <v>298.19525835094549</v>
      </c>
      <c r="I541" s="710">
        <f t="shared" si="145"/>
        <v>298.17581277747558</v>
      </c>
      <c r="J541" s="710">
        <f t="shared" si="146"/>
        <v>298.16224036320131</v>
      </c>
      <c r="K541" s="710">
        <f t="shared" si="147"/>
        <v>298.1542193108823</v>
      </c>
      <c r="L541" s="710">
        <f t="shared" si="148"/>
        <v>298.15155786107238</v>
      </c>
      <c r="N541" s="580">
        <v>467</v>
      </c>
      <c r="O541" s="710">
        <f t="shared" si="149"/>
        <v>1.7697728101061909</v>
      </c>
      <c r="P541" s="710">
        <f t="shared" si="150"/>
        <v>851.41743235976321</v>
      </c>
      <c r="Q541" s="710">
        <f t="shared" si="151"/>
        <v>839.02606963121332</v>
      </c>
      <c r="R541" s="710">
        <f t="shared" si="152"/>
        <v>830.12009394913514</v>
      </c>
      <c r="S541" s="710">
        <f t="shared" si="153"/>
        <v>824.74106229829874</v>
      </c>
      <c r="T541" s="710">
        <f t="shared" si="154"/>
        <v>822.91385894511575</v>
      </c>
    </row>
    <row r="542" spans="2:20">
      <c r="B542" s="580">
        <v>468</v>
      </c>
      <c r="C542" s="710">
        <f t="shared" si="139"/>
        <v>1.7735624735111293</v>
      </c>
      <c r="D542" s="710">
        <f t="shared" si="140"/>
        <v>1446.3240758147729</v>
      </c>
      <c r="E542" s="710">
        <f t="shared" si="141"/>
        <v>655.07456779262998</v>
      </c>
      <c r="F542" s="710">
        <f t="shared" si="142"/>
        <v>370.4735291961029</v>
      </c>
      <c r="G542" s="710">
        <f t="shared" si="143"/>
        <v>308.66866852174275</v>
      </c>
      <c r="H542" s="717">
        <f t="shared" si="144"/>
        <v>298.19681058485293</v>
      </c>
      <c r="I542" s="710">
        <f t="shared" si="145"/>
        <v>298.17725327150174</v>
      </c>
      <c r="J542" s="710">
        <f t="shared" si="146"/>
        <v>298.16360193088019</v>
      </c>
      <c r="K542" s="710">
        <f t="shared" si="147"/>
        <v>298.15553384623536</v>
      </c>
      <c r="L542" s="710">
        <f t="shared" si="148"/>
        <v>298.15285670341183</v>
      </c>
      <c r="N542" s="580">
        <v>468</v>
      </c>
      <c r="O542" s="710">
        <f t="shared" si="149"/>
        <v>1.7735624735111293</v>
      </c>
      <c r="P542" s="710">
        <f t="shared" si="150"/>
        <v>852.25805024536078</v>
      </c>
      <c r="Q542" s="710">
        <f t="shared" si="151"/>
        <v>839.88092117739609</v>
      </c>
      <c r="R542" s="710">
        <f t="shared" si="152"/>
        <v>830.9851380656728</v>
      </c>
      <c r="S542" s="710">
        <f t="shared" si="153"/>
        <v>825.61220971221314</v>
      </c>
      <c r="T542" s="710">
        <f t="shared" si="154"/>
        <v>823.78699153166463</v>
      </c>
    </row>
    <row r="543" spans="2:20">
      <c r="B543" s="580">
        <v>469</v>
      </c>
      <c r="C543" s="710">
        <f t="shared" si="139"/>
        <v>1.7773521369160674</v>
      </c>
      <c r="D543" s="710">
        <f t="shared" si="140"/>
        <v>1446.4234522548381</v>
      </c>
      <c r="E543" s="710">
        <f t="shared" si="141"/>
        <v>655.6695297291617</v>
      </c>
      <c r="F543" s="710">
        <f t="shared" si="142"/>
        <v>370.7351607877639</v>
      </c>
      <c r="G543" s="710">
        <f t="shared" si="143"/>
        <v>308.72894933686348</v>
      </c>
      <c r="H543" s="717">
        <f t="shared" si="144"/>
        <v>298.19837118066891</v>
      </c>
      <c r="I543" s="710">
        <f t="shared" si="145"/>
        <v>298.17870181361553</v>
      </c>
      <c r="J543" s="710">
        <f t="shared" si="146"/>
        <v>298.16497132112033</v>
      </c>
      <c r="K543" s="710">
        <f t="shared" si="147"/>
        <v>298.15685606809762</v>
      </c>
      <c r="L543" s="710">
        <f t="shared" si="148"/>
        <v>298.15416318637671</v>
      </c>
      <c r="N543" s="580">
        <v>469</v>
      </c>
      <c r="O543" s="710">
        <f t="shared" si="149"/>
        <v>1.7773521369160674</v>
      </c>
      <c r="P543" s="710">
        <f t="shared" si="150"/>
        <v>853.09769348662769</v>
      </c>
      <c r="Q543" s="710">
        <f t="shared" si="151"/>
        <v>840.73478157620104</v>
      </c>
      <c r="R543" s="710">
        <f t="shared" si="152"/>
        <v>831.8491792171792</v>
      </c>
      <c r="S543" s="710">
        <f t="shared" si="153"/>
        <v>826.48234708470136</v>
      </c>
      <c r="T543" s="710">
        <f t="shared" si="154"/>
        <v>824.65911177510259</v>
      </c>
    </row>
    <row r="544" spans="2:20">
      <c r="B544" s="580">
        <v>470</v>
      </c>
      <c r="C544" s="710">
        <f t="shared" si="139"/>
        <v>1.7811418003210058</v>
      </c>
      <c r="D544" s="710">
        <f t="shared" si="140"/>
        <v>1446.522562910736</v>
      </c>
      <c r="E544" s="710">
        <f t="shared" si="141"/>
        <v>656.26351826223129</v>
      </c>
      <c r="F544" s="710">
        <f t="shared" si="142"/>
        <v>370.99694736424038</v>
      </c>
      <c r="G544" s="710">
        <f t="shared" si="143"/>
        <v>308.78939764435353</v>
      </c>
      <c r="H544" s="717">
        <f t="shared" si="144"/>
        <v>298.19994015963437</v>
      </c>
      <c r="I544" s="710">
        <f t="shared" si="145"/>
        <v>298.18015842547265</v>
      </c>
      <c r="J544" s="710">
        <f t="shared" si="146"/>
        <v>298.16634855586676</v>
      </c>
      <c r="K544" s="710">
        <f t="shared" si="147"/>
        <v>298.15818599858437</v>
      </c>
      <c r="L544" s="710">
        <f t="shared" si="148"/>
        <v>298.1554773321372</v>
      </c>
      <c r="N544" s="580">
        <v>470</v>
      </c>
      <c r="O544" s="710">
        <f t="shared" si="149"/>
        <v>1.7811418003210058</v>
      </c>
      <c r="P544" s="710">
        <f t="shared" si="150"/>
        <v>853.93636321360361</v>
      </c>
      <c r="Q544" s="710">
        <f t="shared" si="151"/>
        <v>841.58765197680214</v>
      </c>
      <c r="R544" s="710">
        <f t="shared" si="152"/>
        <v>832.71221856653017</v>
      </c>
      <c r="S544" s="710">
        <f t="shared" si="153"/>
        <v>827.35147558684378</v>
      </c>
      <c r="T544" s="710">
        <f t="shared" si="154"/>
        <v>825.5302208491787</v>
      </c>
    </row>
    <row r="545" spans="2:20">
      <c r="B545" s="580">
        <v>471</v>
      </c>
      <c r="C545" s="710">
        <f t="shared" si="139"/>
        <v>1.7849314637259441</v>
      </c>
      <c r="D545" s="710">
        <f t="shared" si="140"/>
        <v>1446.6214099443662</v>
      </c>
      <c r="E545" s="710">
        <f t="shared" si="141"/>
        <v>656.85653554787939</v>
      </c>
      <c r="F545" s="710">
        <f t="shared" si="142"/>
        <v>371.25888761514346</v>
      </c>
      <c r="G545" s="710">
        <f t="shared" si="143"/>
        <v>308.85001324268171</v>
      </c>
      <c r="H545" s="717">
        <f t="shared" si="144"/>
        <v>298.20151754295716</v>
      </c>
      <c r="I545" s="710">
        <f t="shared" si="145"/>
        <v>298.18162312869816</v>
      </c>
      <c r="J545" s="710">
        <f t="shared" si="146"/>
        <v>298.16773365703546</v>
      </c>
      <c r="K545" s="710">
        <f t="shared" si="147"/>
        <v>298.15952365978268</v>
      </c>
      <c r="L545" s="710">
        <f t="shared" si="148"/>
        <v>298.15679916283574</v>
      </c>
      <c r="N545" s="580">
        <v>471</v>
      </c>
      <c r="O545" s="710">
        <f t="shared" si="149"/>
        <v>1.7849314637259441</v>
      </c>
      <c r="P545" s="710">
        <f t="shared" si="150"/>
        <v>854.77406055501808</v>
      </c>
      <c r="Q545" s="710">
        <f t="shared" si="151"/>
        <v>842.43953352704102</v>
      </c>
      <c r="R545" s="710">
        <f t="shared" si="152"/>
        <v>833.57425727525299</v>
      </c>
      <c r="S545" s="710">
        <f t="shared" si="153"/>
        <v>828.21959638836302</v>
      </c>
      <c r="T545" s="710">
        <f t="shared" si="154"/>
        <v>826.40031992628121</v>
      </c>
    </row>
    <row r="546" spans="2:20">
      <c r="B546" s="580">
        <v>472</v>
      </c>
      <c r="C546" s="710">
        <f t="shared" si="139"/>
        <v>1.7887211271308825</v>
      </c>
      <c r="D546" s="710">
        <f t="shared" si="140"/>
        <v>1446.7199954865114</v>
      </c>
      <c r="E546" s="710">
        <f t="shared" si="141"/>
        <v>657.44858373808279</v>
      </c>
      <c r="F546" s="710">
        <f t="shared" si="142"/>
        <v>371.52098023545688</v>
      </c>
      <c r="G546" s="710">
        <f t="shared" si="143"/>
        <v>308.91079592927633</v>
      </c>
      <c r="H546" s="717">
        <f t="shared" si="144"/>
        <v>298.20310335181222</v>
      </c>
      <c r="I546" s="710">
        <f t="shared" si="145"/>
        <v>298.18309594488608</v>
      </c>
      <c r="J546" s="710">
        <f t="shared" si="146"/>
        <v>298.16912664651295</v>
      </c>
      <c r="K546" s="710">
        <f t="shared" si="147"/>
        <v>298.1608690737512</v>
      </c>
      <c r="L546" s="710">
        <f t="shared" si="148"/>
        <v>298.15812870058647</v>
      </c>
      <c r="N546" s="580">
        <v>472</v>
      </c>
      <c r="O546" s="710">
        <f t="shared" si="149"/>
        <v>1.7887211271308825</v>
      </c>
      <c r="P546" s="710">
        <f t="shared" si="150"/>
        <v>855.61078663829187</v>
      </c>
      <c r="Q546" s="710">
        <f t="shared" si="151"/>
        <v>843.29042737342843</v>
      </c>
      <c r="R546" s="710">
        <f t="shared" si="152"/>
        <v>834.43529650352866</v>
      </c>
      <c r="S546" s="710">
        <f t="shared" si="153"/>
        <v>829.0867106576253</v>
      </c>
      <c r="T546" s="710">
        <f t="shared" si="154"/>
        <v>827.269410177439</v>
      </c>
    </row>
    <row r="547" spans="2:20">
      <c r="B547" s="580">
        <v>473</v>
      </c>
      <c r="C547" s="710">
        <f t="shared" si="139"/>
        <v>1.7925107905358209</v>
      </c>
      <c r="D547" s="710">
        <f t="shared" si="140"/>
        <v>1446.8183216373488</v>
      </c>
      <c r="E547" s="710">
        <f t="shared" si="141"/>
        <v>658.03966498073351</v>
      </c>
      <c r="F547" s="710">
        <f t="shared" si="142"/>
        <v>371.78322392551871</v>
      </c>
      <c r="G547" s="710">
        <f t="shared" si="143"/>
        <v>308.97174550053381</v>
      </c>
      <c r="H547" s="717">
        <f t="shared" si="144"/>
        <v>298.2046976073413</v>
      </c>
      <c r="I547" s="710">
        <f t="shared" si="145"/>
        <v>298.18457689559932</v>
      </c>
      <c r="J547" s="710">
        <f t="shared" si="146"/>
        <v>298.17052754615622</v>
      </c>
      <c r="K547" s="710">
        <f t="shared" si="147"/>
        <v>298.16222226251995</v>
      </c>
      <c r="L547" s="710">
        <f t="shared" si="148"/>
        <v>298.15946596747546</v>
      </c>
      <c r="N547" s="580">
        <v>473</v>
      </c>
      <c r="O547" s="710">
        <f t="shared" si="149"/>
        <v>1.7925107905358209</v>
      </c>
      <c r="P547" s="710">
        <f t="shared" si="150"/>
        <v>856.44654258953858</v>
      </c>
      <c r="Q547" s="710">
        <f t="shared" si="151"/>
        <v>844.14033466114552</v>
      </c>
      <c r="R547" s="710">
        <f t="shared" si="152"/>
        <v>835.29533741019281</v>
      </c>
      <c r="S547" s="710">
        <f t="shared" si="153"/>
        <v>829.95281956164263</v>
      </c>
      <c r="T547" s="710">
        <f t="shared" si="154"/>
        <v>828.1374927723233</v>
      </c>
    </row>
    <row r="548" spans="2:20">
      <c r="B548" s="580">
        <v>474</v>
      </c>
      <c r="C548" s="710">
        <f t="shared" si="139"/>
        <v>1.796300453940759</v>
      </c>
      <c r="D548" s="710">
        <f t="shared" si="140"/>
        <v>1446.9163904669524</v>
      </c>
      <c r="E548" s="710">
        <f t="shared" si="141"/>
        <v>658.62978141961935</v>
      </c>
      <c r="F548" s="710">
        <f t="shared" si="142"/>
        <v>372.04561739100268</v>
      </c>
      <c r="G548" s="710">
        <f t="shared" si="143"/>
        <v>309.03286175182728</v>
      </c>
      <c r="H548" s="717">
        <f t="shared" si="144"/>
        <v>298.20630033065294</v>
      </c>
      <c r="I548" s="710">
        <f t="shared" si="145"/>
        <v>298.18606600236978</v>
      </c>
      <c r="J548" s="710">
        <f t="shared" si="146"/>
        <v>298.17193637779269</v>
      </c>
      <c r="K548" s="710">
        <f t="shared" si="147"/>
        <v>298.16358324809033</v>
      </c>
      <c r="L548" s="710">
        <f t="shared" si="148"/>
        <v>298.1608109855602</v>
      </c>
      <c r="N548" s="580">
        <v>474</v>
      </c>
      <c r="O548" s="710">
        <f t="shared" si="149"/>
        <v>1.796300453940759</v>
      </c>
      <c r="P548" s="710">
        <f t="shared" si="150"/>
        <v>857.28132953356624</v>
      </c>
      <c r="Q548" s="710">
        <f t="shared" si="151"/>
        <v>844.98925653404604</v>
      </c>
      <c r="R548" s="710">
        <f t="shared" si="152"/>
        <v>836.1543811527373</v>
      </c>
      <c r="S548" s="710">
        <f t="shared" si="153"/>
        <v>830.81792426607353</v>
      </c>
      <c r="T548" s="710">
        <f t="shared" si="154"/>
        <v>829.00456887924895</v>
      </c>
    </row>
    <row r="549" spans="2:20">
      <c r="B549" s="580">
        <v>475</v>
      </c>
      <c r="C549" s="710">
        <f t="shared" si="139"/>
        <v>1.8000901173456973</v>
      </c>
      <c r="D549" s="710">
        <f t="shared" si="140"/>
        <v>1447.0142040157875</v>
      </c>
      <c r="E549" s="710">
        <f t="shared" si="141"/>
        <v>659.21893519440414</v>
      </c>
      <c r="F549" s="710">
        <f t="shared" si="142"/>
        <v>372.30815934289944</v>
      </c>
      <c r="G549" s="710">
        <f t="shared" si="143"/>
        <v>309.09414447751544</v>
      </c>
      <c r="H549" s="717">
        <f t="shared" si="144"/>
        <v>298.20791154282222</v>
      </c>
      <c r="I549" s="710">
        <f t="shared" si="145"/>
        <v>298.18756328669792</v>
      </c>
      <c r="J549" s="710">
        <f t="shared" si="146"/>
        <v>298.17335316321976</v>
      </c>
      <c r="K549" s="710">
        <f t="shared" si="147"/>
        <v>298.16495205243473</v>
      </c>
      <c r="L549" s="710">
        <f t="shared" si="148"/>
        <v>298.16216377686982</v>
      </c>
      <c r="N549" s="580">
        <v>475</v>
      </c>
      <c r="O549" s="710">
        <f t="shared" si="149"/>
        <v>1.8000901173456973</v>
      </c>
      <c r="P549" s="710">
        <f t="shared" si="150"/>
        <v>858.11514859387842</v>
      </c>
      <c r="Q549" s="710">
        <f t="shared" si="151"/>
        <v>845.83719413465747</v>
      </c>
      <c r="R549" s="710">
        <f t="shared" si="152"/>
        <v>837.01242888731213</v>
      </c>
      <c r="S549" s="710">
        <f t="shared" si="153"/>
        <v>831.6820259352254</v>
      </c>
      <c r="T549" s="710">
        <f t="shared" si="154"/>
        <v>829.87063966517633</v>
      </c>
    </row>
    <row r="550" spans="2:20">
      <c r="B550" s="580">
        <v>476</v>
      </c>
      <c r="C550" s="710">
        <f t="shared" si="139"/>
        <v>1.8038797807506357</v>
      </c>
      <c r="D550" s="710">
        <f t="shared" si="140"/>
        <v>1447.1117642951961</v>
      </c>
      <c r="E550" s="710">
        <f t="shared" si="141"/>
        <v>659.80712844060872</v>
      </c>
      <c r="F550" s="710">
        <f t="shared" si="142"/>
        <v>372.57084849749828</v>
      </c>
      <c r="G550" s="710">
        <f t="shared" si="143"/>
        <v>309.15559347095109</v>
      </c>
      <c r="H550" s="717">
        <f t="shared" si="144"/>
        <v>298.20953126489076</v>
      </c>
      <c r="I550" s="710">
        <f t="shared" si="145"/>
        <v>298.18906877005264</v>
      </c>
      <c r="J550" s="710">
        <f t="shared" si="146"/>
        <v>298.17477792420505</v>
      </c>
      <c r="K550" s="710">
        <f t="shared" si="147"/>
        <v>298.16632869749662</v>
      </c>
      <c r="L550" s="710">
        <f t="shared" si="148"/>
        <v>298.16352436340458</v>
      </c>
      <c r="N550" s="580">
        <v>476</v>
      </c>
      <c r="O550" s="710">
        <f t="shared" si="149"/>
        <v>1.8038797807506357</v>
      </c>
      <c r="P550" s="710">
        <f t="shared" si="150"/>
        <v>858.94800089267653</v>
      </c>
      <c r="Q550" s="710">
        <f t="shared" si="151"/>
        <v>846.68414860418238</v>
      </c>
      <c r="R550" s="710">
        <f t="shared" si="152"/>
        <v>837.86948176872693</v>
      </c>
      <c r="S550" s="710">
        <f t="shared" si="153"/>
        <v>832.54512573205511</v>
      </c>
      <c r="T550" s="710">
        <f t="shared" si="154"/>
        <v>830.73570629571304</v>
      </c>
    </row>
    <row r="551" spans="2:20">
      <c r="B551" s="580">
        <v>477</v>
      </c>
      <c r="C551" s="710">
        <f t="shared" si="139"/>
        <v>1.8076694441555741</v>
      </c>
      <c r="D551" s="710">
        <f t="shared" si="140"/>
        <v>1447.2090732878744</v>
      </c>
      <c r="E551" s="710">
        <f t="shared" si="141"/>
        <v>660.39436328959312</v>
      </c>
      <c r="F551" s="710">
        <f t="shared" si="142"/>
        <v>372.83368357636834</v>
      </c>
      <c r="G551" s="710">
        <f t="shared" si="143"/>
        <v>309.21720852448937</v>
      </c>
      <c r="H551" s="717">
        <f t="shared" si="144"/>
        <v>298.21115951786663</v>
      </c>
      <c r="I551" s="710">
        <f t="shared" si="145"/>
        <v>298.19058247387136</v>
      </c>
      <c r="J551" s="710">
        <f t="shared" si="146"/>
        <v>298.17621068248604</v>
      </c>
      <c r="K551" s="710">
        <f t="shared" si="147"/>
        <v>298.16771320519024</v>
      </c>
      <c r="L551" s="710">
        <f t="shared" si="148"/>
        <v>298.16489276713588</v>
      </c>
      <c r="N551" s="580">
        <v>477</v>
      </c>
      <c r="O551" s="710">
        <f t="shared" si="149"/>
        <v>1.8076694441555741</v>
      </c>
      <c r="P551" s="710">
        <f t="shared" si="150"/>
        <v>859.77988755086051</v>
      </c>
      <c r="Q551" s="710">
        <f t="shared" si="151"/>
        <v>847.53012108250039</v>
      </c>
      <c r="R551" s="710">
        <f t="shared" si="152"/>
        <v>838.72554095045223</v>
      </c>
      <c r="S551" s="710">
        <f t="shared" si="153"/>
        <v>833.40722481817181</v>
      </c>
      <c r="T551" s="710">
        <f t="shared" si="154"/>
        <v>831.59976993511486</v>
      </c>
    </row>
    <row r="552" spans="2:20">
      <c r="B552" s="580">
        <v>478</v>
      </c>
      <c r="C552" s="710">
        <f t="shared" si="139"/>
        <v>1.8114591075605124</v>
      </c>
      <c r="D552" s="710">
        <f t="shared" si="140"/>
        <v>1447.3061329483432</v>
      </c>
      <c r="E552" s="710">
        <f t="shared" si="141"/>
        <v>660.98064186853844</v>
      </c>
      <c r="F552" s="710">
        <f t="shared" si="142"/>
        <v>373.09666330634053</v>
      </c>
      <c r="G552" s="710">
        <f t="shared" si="143"/>
        <v>309.27898942949662</v>
      </c>
      <c r="H552" s="717">
        <f t="shared" si="144"/>
        <v>298.2127963227241</v>
      </c>
      <c r="I552" s="710">
        <f t="shared" si="145"/>
        <v>298.19210441955983</v>
      </c>
      <c r="J552" s="710">
        <f t="shared" si="146"/>
        <v>298.17765145976995</v>
      </c>
      <c r="K552" s="710">
        <f t="shared" si="147"/>
        <v>298.16910559740052</v>
      </c>
      <c r="L552" s="710">
        <f t="shared" si="148"/>
        <v>298.16626901000615</v>
      </c>
      <c r="N552" s="580">
        <v>478</v>
      </c>
      <c r="O552" s="710">
        <f t="shared" si="149"/>
        <v>1.8114591075605124</v>
      </c>
      <c r="P552" s="710">
        <f t="shared" si="150"/>
        <v>860.61080968803083</v>
      </c>
      <c r="Q552" s="710">
        <f t="shared" si="151"/>
        <v>848.37511270816947</v>
      </c>
      <c r="R552" s="710">
        <f t="shared" si="152"/>
        <v>839.58060758462125</v>
      </c>
      <c r="S552" s="710">
        <f t="shared" si="153"/>
        <v>834.26832435383744</v>
      </c>
      <c r="T552" s="710">
        <f t="shared" si="154"/>
        <v>832.46283174628786</v>
      </c>
    </row>
    <row r="553" spans="2:20">
      <c r="B553" s="580">
        <v>479</v>
      </c>
      <c r="C553" s="710">
        <f t="shared" si="139"/>
        <v>1.8152487709654506</v>
      </c>
      <c r="D553" s="710">
        <f t="shared" si="140"/>
        <v>1447.4029452034092</v>
      </c>
      <c r="E553" s="710">
        <f t="shared" si="141"/>
        <v>661.56596630042998</v>
      </c>
      <c r="F553" s="710">
        <f t="shared" si="142"/>
        <v>373.3597864194889</v>
      </c>
      <c r="G553" s="710">
        <f t="shared" si="143"/>
        <v>309.34093597635871</v>
      </c>
      <c r="H553" s="717">
        <f t="shared" si="144"/>
        <v>298.21444170040365</v>
      </c>
      <c r="I553" s="710">
        <f t="shared" si="145"/>
        <v>298.19363462849185</v>
      </c>
      <c r="J553" s="710">
        <f t="shared" si="146"/>
        <v>298.17910027773365</v>
      </c>
      <c r="K553" s="710">
        <f t="shared" si="147"/>
        <v>298.17050589598284</v>
      </c>
      <c r="L553" s="710">
        <f t="shared" si="148"/>
        <v>298.16765311392857</v>
      </c>
      <c r="N553" s="580">
        <v>479</v>
      </c>
      <c r="O553" s="710">
        <f t="shared" si="149"/>
        <v>1.8152487709654506</v>
      </c>
      <c r="P553" s="710">
        <f t="shared" si="150"/>
        <v>861.4407684224899</v>
      </c>
      <c r="Q553" s="710">
        <f t="shared" si="151"/>
        <v>849.21912461842726</v>
      </c>
      <c r="R553" s="710">
        <f t="shared" si="152"/>
        <v>840.43468282203128</v>
      </c>
      <c r="S553" s="710">
        <f t="shared" si="153"/>
        <v>835.12842549796881</v>
      </c>
      <c r="T553" s="710">
        <f t="shared" si="154"/>
        <v>833.32489289078967</v>
      </c>
    </row>
    <row r="554" spans="2:20">
      <c r="B554" s="580">
        <v>480</v>
      </c>
      <c r="C554" s="710">
        <f t="shared" si="139"/>
        <v>1.8190384343703889</v>
      </c>
      <c r="D554" s="710">
        <f t="shared" si="140"/>
        <v>1447.4995119526188</v>
      </c>
      <c r="E554" s="710">
        <f t="shared" si="141"/>
        <v>662.15033870404068</v>
      </c>
      <c r="F554" s="710">
        <f t="shared" si="142"/>
        <v>373.6230516531121</v>
      </c>
      <c r="G554" s="710">
        <f t="shared" si="143"/>
        <v>309.40304795448952</v>
      </c>
      <c r="H554" s="717">
        <f t="shared" si="144"/>
        <v>298.2160956718119</v>
      </c>
      <c r="I554" s="710">
        <f t="shared" si="145"/>
        <v>298.19517312200929</v>
      </c>
      <c r="J554" s="710">
        <f t="shared" si="146"/>
        <v>298.18055715802336</v>
      </c>
      <c r="K554" s="710">
        <f t="shared" si="147"/>
        <v>298.17191412276298</v>
      </c>
      <c r="L554" s="710">
        <f t="shared" si="148"/>
        <v>298.16904510078717</v>
      </c>
      <c r="N554" s="580">
        <v>480</v>
      </c>
      <c r="O554" s="710">
        <f t="shared" si="149"/>
        <v>1.8190384343703889</v>
      </c>
      <c r="P554" s="710">
        <f t="shared" si="150"/>
        <v>862.26976487124318</v>
      </c>
      <c r="Q554" s="710">
        <f t="shared" si="151"/>
        <v>850.06215794919342</v>
      </c>
      <c r="R554" s="710">
        <f t="shared" si="152"/>
        <v>841.28776781214538</v>
      </c>
      <c r="S554" s="710">
        <f t="shared" si="153"/>
        <v>835.98752940813893</v>
      </c>
      <c r="T554" s="710">
        <f t="shared" si="154"/>
        <v>834.18595452883153</v>
      </c>
    </row>
    <row r="555" spans="2:20">
      <c r="B555" s="580">
        <v>481</v>
      </c>
      <c r="C555" s="710">
        <f t="shared" si="139"/>
        <v>1.8228280977753273</v>
      </c>
      <c r="D555" s="710">
        <f t="shared" si="140"/>
        <v>1447.5958350687044</v>
      </c>
      <c r="E555" s="710">
        <f t="shared" si="141"/>
        <v>662.73376119391526</v>
      </c>
      <c r="F555" s="710">
        <f t="shared" si="142"/>
        <v>373.88645774971542</v>
      </c>
      <c r="G555" s="710">
        <f t="shared" si="143"/>
        <v>309.46532515233912</v>
      </c>
      <c r="H555" s="717">
        <f t="shared" si="144"/>
        <v>298.21775825782129</v>
      </c>
      <c r="I555" s="710">
        <f t="shared" si="145"/>
        <v>298.19671992142196</v>
      </c>
      <c r="J555" s="710">
        <f t="shared" si="146"/>
        <v>298.18202212225492</v>
      </c>
      <c r="K555" s="710">
        <f t="shared" si="147"/>
        <v>298.17333029953704</v>
      </c>
      <c r="L555" s="710">
        <f t="shared" si="148"/>
        <v>298.17044499243633</v>
      </c>
      <c r="N555" s="580">
        <v>481</v>
      </c>
      <c r="O555" s="710">
        <f t="shared" si="149"/>
        <v>1.8228280977753273</v>
      </c>
      <c r="P555" s="710">
        <f t="shared" si="150"/>
        <v>863.09780015000149</v>
      </c>
      <c r="Q555" s="710">
        <f t="shared" si="151"/>
        <v>850.90421383506987</v>
      </c>
      <c r="R555" s="710">
        <f t="shared" si="152"/>
        <v>842.13986370309397</v>
      </c>
      <c r="S555" s="710">
        <f t="shared" si="153"/>
        <v>836.84563724057898</v>
      </c>
      <c r="T555" s="710">
        <f t="shared" si="154"/>
        <v>835.04601781927897</v>
      </c>
    </row>
    <row r="556" spans="2:20">
      <c r="B556" s="580">
        <v>482</v>
      </c>
      <c r="C556" s="710">
        <f t="shared" si="139"/>
        <v>1.8266177611802656</v>
      </c>
      <c r="D556" s="710">
        <f t="shared" si="140"/>
        <v>1447.691916398024</v>
      </c>
      <c r="E556" s="710">
        <f t="shared" si="141"/>
        <v>663.31623588035472</v>
      </c>
      <c r="F556" s="710">
        <f t="shared" si="142"/>
        <v>374.15000345699212</v>
      </c>
      <c r="G556" s="710">
        <f t="shared" si="143"/>
        <v>309.52776735740241</v>
      </c>
      <c r="H556" s="717">
        <f t="shared" si="144"/>
        <v>298.21942947927022</v>
      </c>
      <c r="I556" s="710">
        <f t="shared" si="145"/>
        <v>298.19827504800742</v>
      </c>
      <c r="J556" s="710">
        <f t="shared" si="146"/>
        <v>298.18349519201314</v>
      </c>
      <c r="K556" s="710">
        <f t="shared" si="147"/>
        <v>298.17475444807121</v>
      </c>
      <c r="L556" s="710">
        <f t="shared" si="148"/>
        <v>298.17185281070084</v>
      </c>
      <c r="N556" s="580">
        <v>482</v>
      </c>
      <c r="O556" s="710">
        <f t="shared" si="149"/>
        <v>1.8266177611802656</v>
      </c>
      <c r="P556" s="710">
        <f t="shared" si="150"/>
        <v>863.92487537318186</v>
      </c>
      <c r="Q556" s="710">
        <f t="shared" si="151"/>
        <v>851.7452934093435</v>
      </c>
      <c r="R556" s="710">
        <f t="shared" si="152"/>
        <v>842.9909716416762</v>
      </c>
      <c r="S556" s="710">
        <f t="shared" si="153"/>
        <v>837.7027501501791</v>
      </c>
      <c r="T556" s="710">
        <f t="shared" si="154"/>
        <v>835.9050839196542</v>
      </c>
    </row>
    <row r="557" spans="2:20">
      <c r="B557" s="580">
        <v>483</v>
      </c>
      <c r="C557" s="710">
        <f t="shared" si="139"/>
        <v>1.8304074245852038</v>
      </c>
      <c r="D557" s="710">
        <f t="shared" si="140"/>
        <v>1447.7877577609911</v>
      </c>
      <c r="E557" s="710">
        <f t="shared" si="141"/>
        <v>663.89776486940116</v>
      </c>
      <c r="F557" s="710">
        <f t="shared" si="142"/>
        <v>374.41368752780522</v>
      </c>
      <c r="G557" s="710">
        <f t="shared" si="143"/>
        <v>309.59037435622719</v>
      </c>
      <c r="H557" s="717">
        <f t="shared" si="144"/>
        <v>298.22110935696287</v>
      </c>
      <c r="I557" s="710">
        <f t="shared" si="145"/>
        <v>298.1998385230109</v>
      </c>
      <c r="J557" s="710">
        <f t="shared" si="146"/>
        <v>298.18497638885202</v>
      </c>
      <c r="K557" s="710">
        <f t="shared" si="147"/>
        <v>298.17618659010151</v>
      </c>
      <c r="L557" s="710">
        <f t="shared" si="148"/>
        <v>298.17326857737584</v>
      </c>
      <c r="N557" s="580">
        <v>483</v>
      </c>
      <c r="O557" s="710">
        <f t="shared" si="149"/>
        <v>1.8304074245852038</v>
      </c>
      <c r="P557" s="710">
        <f t="shared" si="150"/>
        <v>864.75099165390918</v>
      </c>
      <c r="Q557" s="710">
        <f t="shared" si="151"/>
        <v>852.58539780398723</v>
      </c>
      <c r="R557" s="710">
        <f t="shared" si="152"/>
        <v>843.84109277336165</v>
      </c>
      <c r="S557" s="710">
        <f t="shared" si="153"/>
        <v>838.55886929049063</v>
      </c>
      <c r="T557" s="710">
        <f t="shared" si="154"/>
        <v>836.76315398613735</v>
      </c>
    </row>
    <row r="558" spans="2:20">
      <c r="B558" s="580">
        <v>484</v>
      </c>
      <c r="C558" s="710">
        <f t="shared" si="139"/>
        <v>1.8341970879901421</v>
      </c>
      <c r="D558" s="710">
        <f t="shared" si="140"/>
        <v>1447.8833609525007</v>
      </c>
      <c r="E558" s="710">
        <f t="shared" si="141"/>
        <v>664.47835026282348</v>
      </c>
      <c r="F558" s="710">
        <f t="shared" si="142"/>
        <v>374.67750872016927</v>
      </c>
      <c r="G558" s="710">
        <f t="shared" si="143"/>
        <v>309.65314593442247</v>
      </c>
      <c r="H558" s="717">
        <f t="shared" si="144"/>
        <v>298.22279791166886</v>
      </c>
      <c r="I558" s="710">
        <f t="shared" si="145"/>
        <v>298.20141036764505</v>
      </c>
      <c r="J558" s="710">
        <f t="shared" si="146"/>
        <v>298.18646573429442</v>
      </c>
      <c r="K558" s="710">
        <f t="shared" si="147"/>
        <v>298.17762674733376</v>
      </c>
      <c r="L558" s="710">
        <f t="shared" si="148"/>
        <v>298.17469231422643</v>
      </c>
      <c r="N558" s="580">
        <v>484</v>
      </c>
      <c r="O558" s="710">
        <f t="shared" si="149"/>
        <v>1.8341970879901421</v>
      </c>
      <c r="P558" s="710">
        <f t="shared" si="150"/>
        <v>865.57615010401798</v>
      </c>
      <c r="Q558" s="710">
        <f t="shared" si="151"/>
        <v>853.42452814966111</v>
      </c>
      <c r="R558" s="710">
        <f t="shared" si="152"/>
        <v>844.69022824229171</v>
      </c>
      <c r="S558" s="710">
        <f t="shared" si="153"/>
        <v>839.41399581372764</v>
      </c>
      <c r="T558" s="710">
        <f t="shared" si="154"/>
        <v>837.62022917356796</v>
      </c>
    </row>
    <row r="559" spans="2:20">
      <c r="B559" s="580">
        <v>485</v>
      </c>
      <c r="C559" s="710">
        <f t="shared" si="139"/>
        <v>1.8379867513950805</v>
      </c>
      <c r="D559" s="710">
        <f t="shared" si="140"/>
        <v>1447.9787277423447</v>
      </c>
      <c r="E559" s="710">
        <f t="shared" si="141"/>
        <v>665.05799415810418</v>
      </c>
      <c r="F559" s="710">
        <f t="shared" si="142"/>
        <v>374.94146579723218</v>
      </c>
      <c r="G559" s="710">
        <f t="shared" si="143"/>
        <v>309.71608187666675</v>
      </c>
      <c r="H559" s="717">
        <f t="shared" si="144"/>
        <v>298.2244951641236</v>
      </c>
      <c r="I559" s="710">
        <f t="shared" si="145"/>
        <v>298.2029906030902</v>
      </c>
      <c r="J559" s="710">
        <f t="shared" si="146"/>
        <v>298.18796324983208</v>
      </c>
      <c r="K559" s="710">
        <f t="shared" si="147"/>
        <v>298.17907494144356</v>
      </c>
      <c r="L559" s="710">
        <f t="shared" si="148"/>
        <v>298.17612404298779</v>
      </c>
      <c r="N559" s="580">
        <v>485</v>
      </c>
      <c r="O559" s="710">
        <f t="shared" si="149"/>
        <v>1.8379867513950805</v>
      </c>
      <c r="P559" s="710">
        <f t="shared" si="150"/>
        <v>866.40035183405314</v>
      </c>
      <c r="Q559" s="710">
        <f t="shared" si="151"/>
        <v>854.26268557571473</v>
      </c>
      <c r="R559" s="710">
        <f t="shared" si="152"/>
        <v>845.53837919128125</v>
      </c>
      <c r="S559" s="710">
        <f t="shared" si="153"/>
        <v>840.26813087076812</v>
      </c>
      <c r="T559" s="710">
        <f t="shared" si="154"/>
        <v>838.47631063544657</v>
      </c>
    </row>
    <row r="560" spans="2:20">
      <c r="B560" s="580">
        <v>486</v>
      </c>
      <c r="C560" s="710">
        <f t="shared" si="139"/>
        <v>1.8417764148000189</v>
      </c>
      <c r="D560" s="710">
        <f t="shared" si="140"/>
        <v>1448.0738598756234</v>
      </c>
      <c r="E560" s="710">
        <f t="shared" si="141"/>
        <v>665.63669864842473</v>
      </c>
      <c r="F560" s="710">
        <f t="shared" si="142"/>
        <v>375.20555752725704</v>
      </c>
      <c r="G560" s="710">
        <f t="shared" si="143"/>
        <v>309.77918196671607</v>
      </c>
      <c r="H560" s="717">
        <f t="shared" si="144"/>
        <v>298.22620113502785</v>
      </c>
      <c r="I560" s="710">
        <f t="shared" si="145"/>
        <v>298.20457925049368</v>
      </c>
      <c r="J560" s="710">
        <f t="shared" si="146"/>
        <v>298.1894689569254</v>
      </c>
      <c r="K560" s="710">
        <f t="shared" si="147"/>
        <v>298.18053119407591</v>
      </c>
      <c r="L560" s="710">
        <f t="shared" si="148"/>
        <v>298.17756378536484</v>
      </c>
      <c r="N560" s="580">
        <v>486</v>
      </c>
      <c r="O560" s="710">
        <f t="shared" si="149"/>
        <v>1.8417764148000189</v>
      </c>
      <c r="P560" s="710">
        <f t="shared" si="150"/>
        <v>867.22359795327247</v>
      </c>
      <c r="Q560" s="710">
        <f t="shared" si="151"/>
        <v>855.0998712101881</v>
      </c>
      <c r="R560" s="710">
        <f t="shared" si="152"/>
        <v>846.38554676182014</v>
      </c>
      <c r="S560" s="710">
        <f t="shared" si="153"/>
        <v>841.12127561115551</v>
      </c>
      <c r="T560" s="710">
        <f t="shared" si="154"/>
        <v>839.3313995239364</v>
      </c>
    </row>
    <row r="561" spans="2:20">
      <c r="B561" s="580">
        <v>487</v>
      </c>
      <c r="C561" s="710">
        <f t="shared" si="139"/>
        <v>1.8455660782049572</v>
      </c>
      <c r="D561" s="710">
        <f t="shared" si="140"/>
        <v>1448.1687590731474</v>
      </c>
      <c r="E561" s="710">
        <f t="shared" si="141"/>
        <v>666.21446582265389</v>
      </c>
      <c r="F561" s="710">
        <f t="shared" si="142"/>
        <v>375.4697826836038</v>
      </c>
      <c r="G561" s="710">
        <f t="shared" si="143"/>
        <v>309.84244598741219</v>
      </c>
      <c r="H561" s="717">
        <f t="shared" si="144"/>
        <v>298.22791584504762</v>
      </c>
      <c r="I561" s="710">
        <f t="shared" si="145"/>
        <v>298.20617633097027</v>
      </c>
      <c r="J561" s="710">
        <f t="shared" si="146"/>
        <v>298.19098287700325</v>
      </c>
      <c r="K561" s="710">
        <f t="shared" si="147"/>
        <v>298.18199552684536</v>
      </c>
      <c r="L561" s="710">
        <f t="shared" si="148"/>
        <v>298.17901156303213</v>
      </c>
      <c r="N561" s="580">
        <v>487</v>
      </c>
      <c r="O561" s="710">
        <f t="shared" si="149"/>
        <v>1.8455660782049572</v>
      </c>
      <c r="P561" s="710">
        <f t="shared" si="150"/>
        <v>868.04588956964756</v>
      </c>
      <c r="Q561" s="710">
        <f t="shared" si="151"/>
        <v>855.93608617981329</v>
      </c>
      <c r="R561" s="710">
        <f t="shared" si="152"/>
        <v>847.23173209407469</v>
      </c>
      <c r="S561" s="710">
        <f t="shared" si="153"/>
        <v>841.97343118310062</v>
      </c>
      <c r="T561" s="710">
        <f t="shared" si="154"/>
        <v>840.18549698986476</v>
      </c>
    </row>
    <row r="562" spans="2:20">
      <c r="B562" s="580">
        <v>488</v>
      </c>
      <c r="C562" s="710">
        <f t="shared" si="139"/>
        <v>1.8493557416098954</v>
      </c>
      <c r="D562" s="710">
        <f t="shared" si="140"/>
        <v>1448.2634270318345</v>
      </c>
      <c r="E562" s="710">
        <f t="shared" si="141"/>
        <v>666.79129776533455</v>
      </c>
      <c r="F562" s="710">
        <f t="shared" si="142"/>
        <v>375.7341400447113</v>
      </c>
      <c r="G562" s="710">
        <f t="shared" si="143"/>
        <v>309.90587372069086</v>
      </c>
      <c r="H562" s="717">
        <f t="shared" si="144"/>
        <v>298.22963931481422</v>
      </c>
      <c r="I562" s="710">
        <f t="shared" si="145"/>
        <v>298.20778186560159</v>
      </c>
      <c r="J562" s="710">
        <f t="shared" si="146"/>
        <v>298.19250503146304</v>
      </c>
      <c r="K562" s="710">
        <f t="shared" si="147"/>
        <v>298.18346796133557</v>
      </c>
      <c r="L562" s="710">
        <f t="shared" si="148"/>
        <v>298.18046739763395</v>
      </c>
      <c r="N562" s="580">
        <v>488</v>
      </c>
      <c r="O562" s="710">
        <f t="shared" si="149"/>
        <v>1.8493557416098954</v>
      </c>
      <c r="P562" s="710">
        <f t="shared" si="150"/>
        <v>868.86722778986507</v>
      </c>
      <c r="Q562" s="710">
        <f t="shared" si="151"/>
        <v>856.77133161001598</v>
      </c>
      <c r="R562" s="710">
        <f t="shared" si="152"/>
        <v>848.07693632688927</v>
      </c>
      <c r="S562" s="710">
        <f t="shared" si="153"/>
        <v>842.82459873348296</v>
      </c>
      <c r="T562" s="710">
        <f t="shared" si="154"/>
        <v>841.03860418272473</v>
      </c>
    </row>
    <row r="563" spans="2:20">
      <c r="B563" s="580">
        <v>489</v>
      </c>
      <c r="C563" s="710">
        <f t="shared" si="139"/>
        <v>1.8531454050148337</v>
      </c>
      <c r="D563" s="710">
        <f t="shared" si="140"/>
        <v>1448.3578654250996</v>
      </c>
      <c r="E563" s="710">
        <f t="shared" si="141"/>
        <v>667.36719655667184</v>
      </c>
      <c r="F563" s="710">
        <f t="shared" si="142"/>
        <v>375.99862839407933</v>
      </c>
      <c r="G563" s="710">
        <f t="shared" si="143"/>
        <v>309.96946494758959</v>
      </c>
      <c r="H563" s="717">
        <f t="shared" si="144"/>
        <v>298.23137156492413</v>
      </c>
      <c r="I563" s="710">
        <f t="shared" si="145"/>
        <v>298.20939587543637</v>
      </c>
      <c r="J563" s="710">
        <f t="shared" si="146"/>
        <v>298.19403544167045</v>
      </c>
      <c r="K563" s="710">
        <f t="shared" si="147"/>
        <v>298.18494851909941</v>
      </c>
      <c r="L563" s="710">
        <f t="shared" si="148"/>
        <v>298.1819313107838</v>
      </c>
      <c r="N563" s="580">
        <v>489</v>
      </c>
      <c r="O563" s="710">
        <f t="shared" si="149"/>
        <v>1.8531454050148337</v>
      </c>
      <c r="P563" s="710">
        <f t="shared" si="150"/>
        <v>869.68761371932885</v>
      </c>
      <c r="Q563" s="710">
        <f t="shared" si="151"/>
        <v>857.60560862491695</v>
      </c>
      <c r="R563" s="710">
        <f t="shared" si="152"/>
        <v>848.921160597788</v>
      </c>
      <c r="S563" s="710">
        <f t="shared" si="153"/>
        <v>843.67477940785238</v>
      </c>
      <c r="T563" s="710">
        <f t="shared" si="154"/>
        <v>841.89072225067628</v>
      </c>
    </row>
    <row r="564" spans="2:20">
      <c r="B564" s="580">
        <v>490</v>
      </c>
      <c r="C564" s="710">
        <f t="shared" si="139"/>
        <v>1.8569350684197721</v>
      </c>
      <c r="D564" s="710">
        <f t="shared" si="140"/>
        <v>1448.4520759032375</v>
      </c>
      <c r="E564" s="710">
        <f t="shared" si="141"/>
        <v>667.94216427252206</v>
      </c>
      <c r="F564" s="710">
        <f t="shared" si="142"/>
        <v>376.26324652025028</v>
      </c>
      <c r="G564" s="710">
        <f t="shared" si="143"/>
        <v>310.03321944825586</v>
      </c>
      <c r="H564" s="717">
        <f t="shared" si="144"/>
        <v>298.23311261593886</v>
      </c>
      <c r="I564" s="710">
        <f t="shared" si="145"/>
        <v>298.21101838149002</v>
      </c>
      <c r="J564" s="710">
        <f t="shared" si="146"/>
        <v>298.19557412895927</v>
      </c>
      <c r="K564" s="710">
        <f t="shared" si="147"/>
        <v>298.18643722165865</v>
      </c>
      <c r="L564" s="710">
        <f t="shared" si="148"/>
        <v>298.18340332406439</v>
      </c>
      <c r="N564" s="580">
        <v>490</v>
      </c>
      <c r="O564" s="710">
        <f t="shared" si="149"/>
        <v>1.8569350684197721</v>
      </c>
      <c r="P564" s="710">
        <f t="shared" si="150"/>
        <v>870.50704846216115</v>
      </c>
      <c r="Q564" s="710">
        <f t="shared" si="151"/>
        <v>858.43891834733381</v>
      </c>
      <c r="R564" s="710">
        <f t="shared" si="152"/>
        <v>849.76440604297602</v>
      </c>
      <c r="S564" s="710">
        <f t="shared" si="153"/>
        <v>844.52397435043031</v>
      </c>
      <c r="T564" s="710">
        <f t="shared" si="154"/>
        <v>842.74185234054892</v>
      </c>
    </row>
    <row r="565" spans="2:20">
      <c r="B565" s="580">
        <v>491</v>
      </c>
      <c r="C565" s="710">
        <f t="shared" si="139"/>
        <v>1.8607247318247104</v>
      </c>
      <c r="D565" s="710">
        <f t="shared" si="140"/>
        <v>1448.5460600938</v>
      </c>
      <c r="E565" s="710">
        <f t="shared" si="141"/>
        <v>668.51620298438149</v>
      </c>
      <c r="F565" s="710">
        <f t="shared" si="142"/>
        <v>376.5279932167914</v>
      </c>
      <c r="G565" s="710">
        <f t="shared" si="143"/>
        <v>310.09713700195493</v>
      </c>
      <c r="H565" s="717">
        <f t="shared" si="144"/>
        <v>298.23486248838486</v>
      </c>
      <c r="I565" s="710">
        <f t="shared" si="145"/>
        <v>298.21264940474481</v>
      </c>
      <c r="J565" s="710">
        <f t="shared" si="146"/>
        <v>298.19712111463127</v>
      </c>
      <c r="K565" s="710">
        <f t="shared" si="147"/>
        <v>298.18793409050397</v>
      </c>
      <c r="L565" s="710">
        <f t="shared" si="148"/>
        <v>298.18488345902773</v>
      </c>
      <c r="N565" s="580">
        <v>491</v>
      </c>
      <c r="O565" s="710">
        <f t="shared" si="149"/>
        <v>1.8607247318247104</v>
      </c>
      <c r="P565" s="710">
        <f t="shared" si="150"/>
        <v>871.32553312120365</v>
      </c>
      <c r="Q565" s="710">
        <f t="shared" si="151"/>
        <v>859.27126189878243</v>
      </c>
      <c r="R565" s="710">
        <f t="shared" si="152"/>
        <v>850.6066737973407</v>
      </c>
      <c r="S565" s="710">
        <f t="shared" si="153"/>
        <v>845.37218470411165</v>
      </c>
      <c r="T565" s="710">
        <f t="shared" si="154"/>
        <v>843.59199559784145</v>
      </c>
    </row>
    <row r="566" spans="2:20">
      <c r="B566" s="580">
        <v>492</v>
      </c>
      <c r="C566" s="710">
        <f t="shared" si="139"/>
        <v>1.8645143952296486</v>
      </c>
      <c r="D566" s="710">
        <f t="shared" si="140"/>
        <v>1448.6398196019657</v>
      </c>
      <c r="E566" s="710">
        <f t="shared" si="141"/>
        <v>669.08931475937561</v>
      </c>
      <c r="F566" s="710">
        <f t="shared" si="142"/>
        <v>376.79286728227675</v>
      </c>
      <c r="G566" s="710">
        <f t="shared" si="143"/>
        <v>310.1612173870779</v>
      </c>
      <c r="H566" s="717">
        <f t="shared" si="144"/>
        <v>298.23662120275338</v>
      </c>
      <c r="I566" s="710">
        <f t="shared" si="145"/>
        <v>298.21428896614952</v>
      </c>
      <c r="J566" s="710">
        <f t="shared" si="146"/>
        <v>298.19867641995626</v>
      </c>
      <c r="K566" s="710">
        <f t="shared" si="147"/>
        <v>298.18943914709473</v>
      </c>
      <c r="L566" s="710">
        <f t="shared" si="148"/>
        <v>298.18637173719475</v>
      </c>
      <c r="N566" s="580">
        <v>492</v>
      </c>
      <c r="O566" s="710">
        <f t="shared" si="149"/>
        <v>1.8645143952296486</v>
      </c>
      <c r="P566" s="710">
        <f t="shared" si="150"/>
        <v>872.14306879801973</v>
      </c>
      <c r="Q566" s="710">
        <f t="shared" si="151"/>
        <v>860.10264039947776</v>
      </c>
      <c r="R566" s="710">
        <f t="shared" si="152"/>
        <v>851.44796499445431</v>
      </c>
      <c r="S566" s="710">
        <f t="shared" si="153"/>
        <v>846.2194116104663</v>
      </c>
      <c r="T566" s="710">
        <f t="shared" si="154"/>
        <v>844.44115316672548</v>
      </c>
    </row>
    <row r="567" spans="2:20">
      <c r="B567" s="580">
        <v>493</v>
      </c>
      <c r="C567" s="710">
        <f t="shared" si="139"/>
        <v>1.8683040586345869</v>
      </c>
      <c r="D567" s="710">
        <f t="shared" si="140"/>
        <v>1448.7333560109046</v>
      </c>
      <c r="E567" s="710">
        <f t="shared" si="141"/>
        <v>669.66150166024943</v>
      </c>
      <c r="F567" s="710">
        <f t="shared" si="142"/>
        <v>377.05786752026933</v>
      </c>
      <c r="G567" s="710">
        <f t="shared" si="143"/>
        <v>310.22546038114967</v>
      </c>
      <c r="H567" s="717">
        <f t="shared" si="144"/>
        <v>298.23838877950044</v>
      </c>
      <c r="I567" s="710">
        <f t="shared" si="145"/>
        <v>298.21593708661953</v>
      </c>
      <c r="J567" s="710">
        <f t="shared" si="146"/>
        <v>298.20024006617177</v>
      </c>
      <c r="K567" s="710">
        <f t="shared" si="147"/>
        <v>298.19095241285891</v>
      </c>
      <c r="L567" s="710">
        <f t="shared" si="148"/>
        <v>298.1878681800552</v>
      </c>
      <c r="N567" s="580">
        <v>493</v>
      </c>
      <c r="O567" s="710">
        <f t="shared" si="149"/>
        <v>1.8683040586345869</v>
      </c>
      <c r="P567" s="710">
        <f t="shared" si="150"/>
        <v>872.9596565928955</v>
      </c>
      <c r="Q567" s="710">
        <f t="shared" si="151"/>
        <v>860.93305496833659</v>
      </c>
      <c r="R567" s="710">
        <f t="shared" si="152"/>
        <v>852.2882807665743</v>
      </c>
      <c r="S567" s="710">
        <f t="shared" si="153"/>
        <v>847.06565620974038</v>
      </c>
      <c r="T567" s="710">
        <f t="shared" si="154"/>
        <v>845.28932619004536</v>
      </c>
    </row>
    <row r="568" spans="2:20">
      <c r="B568" s="580">
        <v>494</v>
      </c>
      <c r="C568" s="710">
        <f t="shared" si="139"/>
        <v>1.8720937220395253</v>
      </c>
      <c r="D568" s="710">
        <f t="shared" si="140"/>
        <v>1448.8266708821361</v>
      </c>
      <c r="E568" s="710">
        <f t="shared" si="141"/>
        <v>670.23276574535714</v>
      </c>
      <c r="F568" s="710">
        <f t="shared" si="142"/>
        <v>377.32299273930312</v>
      </c>
      <c r="G568" s="710">
        <f t="shared" si="143"/>
        <v>310.28986576083651</v>
      </c>
      <c r="H568" s="717">
        <f t="shared" si="144"/>
        <v>298.24016523904675</v>
      </c>
      <c r="I568" s="710">
        <f t="shared" si="145"/>
        <v>298.21759378703655</v>
      </c>
      <c r="J568" s="710">
        <f t="shared" si="146"/>
        <v>298.20181207448314</v>
      </c>
      <c r="K568" s="710">
        <f t="shared" si="147"/>
        <v>298.19247390919293</v>
      </c>
      <c r="L568" s="710">
        <f t="shared" si="148"/>
        <v>298.18937280906755</v>
      </c>
      <c r="N568" s="580">
        <v>494</v>
      </c>
      <c r="O568" s="710">
        <f t="shared" si="149"/>
        <v>1.8720937220395253</v>
      </c>
      <c r="P568" s="710">
        <f t="shared" si="150"/>
        <v>873.77529760484128</v>
      </c>
      <c r="Q568" s="710">
        <f t="shared" si="151"/>
        <v>861.76250672297817</v>
      </c>
      <c r="R568" s="710">
        <f t="shared" si="152"/>
        <v>853.12762224464541</v>
      </c>
      <c r="S568" s="710">
        <f t="shared" si="153"/>
        <v>847.9109196408582</v>
      </c>
      <c r="T568" s="710">
        <f t="shared" si="154"/>
        <v>846.13651580932071</v>
      </c>
    </row>
    <row r="569" spans="2:20">
      <c r="B569" s="580">
        <v>495</v>
      </c>
      <c r="C569" s="710">
        <f t="shared" si="139"/>
        <v>1.8758833854444636</v>
      </c>
      <c r="D569" s="710">
        <f t="shared" si="140"/>
        <v>1448.9197657558809</v>
      </c>
      <c r="E569" s="710">
        <f t="shared" si="141"/>
        <v>670.80310906865338</v>
      </c>
      <c r="F569" s="710">
        <f t="shared" si="142"/>
        <v>377.58824175286514</v>
      </c>
      <c r="G569" s="710">
        <f t="shared" si="143"/>
        <v>310.35443330195415</v>
      </c>
      <c r="H569" s="717">
        <f t="shared" si="144"/>
        <v>298.24195060177755</v>
      </c>
      <c r="I569" s="710">
        <f t="shared" si="145"/>
        <v>298.21925908824852</v>
      </c>
      <c r="J569" s="710">
        <f t="shared" si="146"/>
        <v>298.20339246606301</v>
      </c>
      <c r="K569" s="710">
        <f t="shared" si="147"/>
        <v>298.19400365746151</v>
      </c>
      <c r="L569" s="710">
        <f t="shared" si="148"/>
        <v>298.19088564565897</v>
      </c>
      <c r="N569" s="580">
        <v>495</v>
      </c>
      <c r="O569" s="710">
        <f t="shared" si="149"/>
        <v>1.8758833854444636</v>
      </c>
      <c r="P569" s="710">
        <f t="shared" si="150"/>
        <v>874.5899929315932</v>
      </c>
      <c r="Q569" s="710">
        <f t="shared" si="151"/>
        <v>862.59099677972574</v>
      </c>
      <c r="R569" s="710">
        <f t="shared" si="152"/>
        <v>853.96599055830143</v>
      </c>
      <c r="S569" s="710">
        <f t="shared" si="153"/>
        <v>848.75520304142333</v>
      </c>
      <c r="T569" s="710">
        <f t="shared" si="154"/>
        <v>846.98272316474765</v>
      </c>
    </row>
    <row r="570" spans="2:20">
      <c r="B570" s="580">
        <v>496</v>
      </c>
      <c r="C570" s="710">
        <f t="shared" si="139"/>
        <v>1.879673048849402</v>
      </c>
      <c r="D570" s="710">
        <f t="shared" si="140"/>
        <v>1449.0126421514071</v>
      </c>
      <c r="E570" s="710">
        <f t="shared" si="141"/>
        <v>671.37253367968435</v>
      </c>
      <c r="F570" s="710">
        <f t="shared" si="142"/>
        <v>377.85361337937803</v>
      </c>
      <c r="G570" s="710">
        <f t="shared" si="143"/>
        <v>310.41916277947541</v>
      </c>
      <c r="H570" s="717">
        <f t="shared" si="144"/>
        <v>298.24374488804261</v>
      </c>
      <c r="I570" s="710">
        <f t="shared" si="145"/>
        <v>298.22093301106963</v>
      </c>
      <c r="J570" s="710">
        <f t="shared" si="146"/>
        <v>298.2049812620516</v>
      </c>
      <c r="K570" s="710">
        <f t="shared" si="147"/>
        <v>298.19554167899764</v>
      </c>
      <c r="L570" s="710">
        <f t="shared" si="148"/>
        <v>298.19240671122503</v>
      </c>
      <c r="N570" s="580">
        <v>496</v>
      </c>
      <c r="O570" s="710">
        <f t="shared" si="149"/>
        <v>1.879673048849402</v>
      </c>
      <c r="P570" s="710">
        <f t="shared" si="150"/>
        <v>875.40374366961453</v>
      </c>
      <c r="Q570" s="710">
        <f t="shared" si="151"/>
        <v>863.41852625360843</v>
      </c>
      <c r="R570" s="710">
        <f t="shared" si="152"/>
        <v>854.80338683586604</v>
      </c>
      <c r="S570" s="710">
        <f t="shared" si="153"/>
        <v>849.59850754772049</v>
      </c>
      <c r="T570" s="710">
        <f t="shared" si="154"/>
        <v>847.82794939520022</v>
      </c>
    </row>
    <row r="571" spans="2:20">
      <c r="B571" s="580">
        <v>497</v>
      </c>
      <c r="C571" s="710">
        <f t="shared" si="139"/>
        <v>1.8834627122543401</v>
      </c>
      <c r="D571" s="710">
        <f t="shared" si="140"/>
        <v>1449.1053015673708</v>
      </c>
      <c r="E571" s="710">
        <f t="shared" si="141"/>
        <v>671.94104162357905</v>
      </c>
      <c r="F571" s="710">
        <f t="shared" si="142"/>
        <v>378.11910644218193</v>
      </c>
      <c r="G571" s="710">
        <f t="shared" si="143"/>
        <v>310.48405396753799</v>
      </c>
      <c r="H571" s="717">
        <f t="shared" si="144"/>
        <v>298.24554811815602</v>
      </c>
      <c r="I571" s="710">
        <f t="shared" si="145"/>
        <v>298.22261557628008</v>
      </c>
      <c r="J571" s="710">
        <f t="shared" si="146"/>
        <v>298.20657848355648</v>
      </c>
      <c r="K571" s="710">
        <f t="shared" si="147"/>
        <v>298.19708799510238</v>
      </c>
      <c r="L571" s="710">
        <f t="shared" si="148"/>
        <v>298.19393602712967</v>
      </c>
      <c r="N571" s="580">
        <v>497</v>
      </c>
      <c r="O571" s="710">
        <f t="shared" si="149"/>
        <v>1.8834627122543401</v>
      </c>
      <c r="P571" s="710">
        <f t="shared" si="150"/>
        <v>876.21655091409741</v>
      </c>
      <c r="Q571" s="710">
        <f t="shared" si="151"/>
        <v>864.24509625836254</v>
      </c>
      <c r="R571" s="710">
        <f t="shared" si="152"/>
        <v>855.63981220435483</v>
      </c>
      <c r="S571" s="710">
        <f t="shared" si="153"/>
        <v>850.44083429471675</v>
      </c>
      <c r="T571" s="710">
        <f t="shared" si="154"/>
        <v>848.67219563823198</v>
      </c>
    </row>
    <row r="572" spans="2:20">
      <c r="B572" s="580">
        <v>498</v>
      </c>
      <c r="C572" s="710">
        <f t="shared" si="139"/>
        <v>1.8872523756592785</v>
      </c>
      <c r="D572" s="710">
        <f t="shared" si="140"/>
        <v>1449.1977454821501</v>
      </c>
      <c r="E572" s="710">
        <f t="shared" si="141"/>
        <v>672.50863494104112</v>
      </c>
      <c r="F572" s="710">
        <f t="shared" si="142"/>
        <v>378.38471976951683</v>
      </c>
      <c r="G572" s="710">
        <f t="shared" si="143"/>
        <v>310.54910663945208</v>
      </c>
      <c r="H572" s="717">
        <f t="shared" si="144"/>
        <v>298.24736031239615</v>
      </c>
      <c r="I572" s="710">
        <f t="shared" si="145"/>
        <v>298.22430680462594</v>
      </c>
      <c r="J572" s="710">
        <f t="shared" si="146"/>
        <v>298.20818415165229</v>
      </c>
      <c r="K572" s="710">
        <f t="shared" si="147"/>
        <v>298.19864262704471</v>
      </c>
      <c r="L572" s="710">
        <f t="shared" si="148"/>
        <v>298.19547361470501</v>
      </c>
      <c r="N572" s="580">
        <v>498</v>
      </c>
      <c r="O572" s="710">
        <f t="shared" si="149"/>
        <v>1.8872523756592785</v>
      </c>
      <c r="P572" s="710">
        <f t="shared" si="150"/>
        <v>877.02841575896412</v>
      </c>
      <c r="Q572" s="710">
        <f t="shared" si="151"/>
        <v>865.07070790643309</v>
      </c>
      <c r="R572" s="710">
        <f t="shared" si="152"/>
        <v>856.47526778947667</v>
      </c>
      <c r="S572" s="710">
        <f t="shared" si="153"/>
        <v>851.2821844160635</v>
      </c>
      <c r="T572" s="710">
        <f t="shared" si="154"/>
        <v>849.51546303007751</v>
      </c>
    </row>
    <row r="573" spans="2:20">
      <c r="B573" s="580">
        <v>499</v>
      </c>
      <c r="C573" s="710">
        <f t="shared" si="139"/>
        <v>1.8910420390642169</v>
      </c>
      <c r="D573" s="710">
        <f t="shared" si="140"/>
        <v>1449.2899753541747</v>
      </c>
      <c r="E573" s="710">
        <f t="shared" si="141"/>
        <v>673.07531566834177</v>
      </c>
      <c r="F573" s="710">
        <f t="shared" si="142"/>
        <v>378.65045219450514</v>
      </c>
      <c r="G573" s="710">
        <f t="shared" si="143"/>
        <v>310.61432056770821</v>
      </c>
      <c r="H573" s="717">
        <f t="shared" si="144"/>
        <v>298.24918149100557</v>
      </c>
      <c r="I573" s="710">
        <f t="shared" si="145"/>
        <v>298.22600671681937</v>
      </c>
      <c r="J573" s="710">
        <f t="shared" si="146"/>
        <v>298.20979828738075</v>
      </c>
      <c r="K573" s="710">
        <f t="shared" si="147"/>
        <v>298.20020559606155</v>
      </c>
      <c r="L573" s="710">
        <f t="shared" si="148"/>
        <v>298.1970194952512</v>
      </c>
      <c r="N573" s="580">
        <v>499</v>
      </c>
      <c r="O573" s="710">
        <f t="shared" si="149"/>
        <v>1.8910420390642169</v>
      </c>
      <c r="P573" s="710">
        <f t="shared" si="150"/>
        <v>877.83933929686862</v>
      </c>
      <c r="Q573" s="710">
        <f t="shared" si="151"/>
        <v>865.89536230897511</v>
      </c>
      <c r="R573" s="710">
        <f t="shared" si="152"/>
        <v>857.30975471563534</v>
      </c>
      <c r="S573" s="710">
        <f t="shared" si="153"/>
        <v>852.12255904409778</v>
      </c>
      <c r="T573" s="710">
        <f t="shared" si="154"/>
        <v>850.35775270565421</v>
      </c>
    </row>
    <row r="574" spans="2:20">
      <c r="B574" s="580">
        <v>500</v>
      </c>
      <c r="C574" s="710">
        <f t="shared" si="139"/>
        <v>1.8948317024691552</v>
      </c>
      <c r="D574" s="710">
        <f t="shared" si="140"/>
        <v>1449.3819926222486</v>
      </c>
      <c r="E574" s="710">
        <f t="shared" si="141"/>
        <v>673.64108583731218</v>
      </c>
      <c r="F574" s="710">
        <f t="shared" si="142"/>
        <v>378.9163025551336</v>
      </c>
      <c r="G574" s="710">
        <f t="shared" si="143"/>
        <v>310.67969552398466</v>
      </c>
      <c r="H574" s="717">
        <f t="shared" si="144"/>
        <v>298.25101167419109</v>
      </c>
      <c r="I574" s="710">
        <f t="shared" si="145"/>
        <v>298.22771533353807</v>
      </c>
      <c r="J574" s="710">
        <f t="shared" si="146"/>
        <v>298.21142091175074</v>
      </c>
      <c r="K574" s="710">
        <f t="shared" si="147"/>
        <v>298.20177692335727</v>
      </c>
      <c r="L574" s="710">
        <f t="shared" si="148"/>
        <v>298.19857369003654</v>
      </c>
      <c r="N574" s="580">
        <v>500</v>
      </c>
      <c r="O574" s="710">
        <f t="shared" si="149"/>
        <v>1.8948317024691552</v>
      </c>
      <c r="P574" s="710">
        <f t="shared" si="150"/>
        <v>878.64932261919796</v>
      </c>
      <c r="Q574" s="710">
        <f t="shared" si="151"/>
        <v>866.71906057585579</v>
      </c>
      <c r="R574" s="710">
        <f t="shared" si="152"/>
        <v>858.14327410593069</v>
      </c>
      <c r="S574" s="710">
        <f t="shared" si="153"/>
        <v>852.96195930984345</v>
      </c>
      <c r="T574" s="710">
        <f t="shared" si="154"/>
        <v>851.19906579856342</v>
      </c>
    </row>
    <row r="575" spans="2:20">
      <c r="B575" s="580">
        <v>501</v>
      </c>
      <c r="C575" s="710">
        <f t="shared" si="139"/>
        <v>1.8986213658740934</v>
      </c>
      <c r="D575" s="710">
        <f t="shared" si="140"/>
        <v>1449.4737987058691</v>
      </c>
      <c r="E575" s="710">
        <f t="shared" si="141"/>
        <v>674.2059474753363</v>
      </c>
      <c r="F575" s="710">
        <f t="shared" si="142"/>
        <v>379.1822696942362</v>
      </c>
      <c r="G575" s="710">
        <f t="shared" si="143"/>
        <v>310.74523127915518</v>
      </c>
      <c r="H575" s="717">
        <f t="shared" si="144"/>
        <v>298.25285088212331</v>
      </c>
      <c r="I575" s="710">
        <f t="shared" si="145"/>
        <v>298.22943267542541</v>
      </c>
      <c r="J575" s="710">
        <f t="shared" si="146"/>
        <v>298.21305204573781</v>
      </c>
      <c r="K575" s="710">
        <f t="shared" si="147"/>
        <v>298.20335663010405</v>
      </c>
      <c r="L575" s="710">
        <f t="shared" si="148"/>
        <v>298.200136220297</v>
      </c>
      <c r="N575" s="580">
        <v>501</v>
      </c>
      <c r="O575" s="710">
        <f t="shared" si="149"/>
        <v>1.8986213658740934</v>
      </c>
      <c r="P575" s="710">
        <f t="shared" si="150"/>
        <v>879.45836681607386</v>
      </c>
      <c r="Q575" s="710">
        <f t="shared" si="151"/>
        <v>867.54180381565493</v>
      </c>
      <c r="R575" s="710">
        <f t="shared" si="152"/>
        <v>858.97582708216066</v>
      </c>
      <c r="S575" s="710">
        <f t="shared" si="153"/>
        <v>853.80038634301309</v>
      </c>
      <c r="T575" s="710">
        <f t="shared" si="154"/>
        <v>852.0394034410923</v>
      </c>
    </row>
    <row r="576" spans="2:20">
      <c r="B576" s="580">
        <v>502</v>
      </c>
      <c r="C576" s="710">
        <f t="shared" si="139"/>
        <v>1.9024110292790317</v>
      </c>
      <c r="D576" s="710">
        <f t="shared" si="140"/>
        <v>1449.5653950055387</v>
      </c>
      <c r="E576" s="710">
        <f t="shared" si="141"/>
        <v>674.76990260534478</v>
      </c>
      <c r="F576" s="710">
        <f t="shared" si="142"/>
        <v>379.44835245947627</v>
      </c>
      <c r="G576" s="710">
        <f t="shared" si="143"/>
        <v>310.81092760329631</v>
      </c>
      <c r="H576" s="717">
        <f t="shared" si="144"/>
        <v>298.25469913493703</v>
      </c>
      <c r="I576" s="710">
        <f t="shared" si="145"/>
        <v>298.23115876309043</v>
      </c>
      <c r="J576" s="710">
        <f t="shared" si="146"/>
        <v>298.21469171028417</v>
      </c>
      <c r="K576" s="710">
        <f t="shared" si="147"/>
        <v>298.20494473744151</v>
      </c>
      <c r="L576" s="710">
        <f t="shared" si="148"/>
        <v>298.20170710723625</v>
      </c>
      <c r="N576" s="580">
        <v>502</v>
      </c>
      <c r="O576" s="710">
        <f t="shared" si="149"/>
        <v>1.9024110292790317</v>
      </c>
      <c r="P576" s="710">
        <f t="shared" si="150"/>
        <v>880.26647297635407</v>
      </c>
      <c r="Q576" s="710">
        <f t="shared" si="151"/>
        <v>868.3635931356672</v>
      </c>
      <c r="R576" s="710">
        <f t="shared" si="152"/>
        <v>859.80741476482262</v>
      </c>
      <c r="S576" s="710">
        <f t="shared" si="153"/>
        <v>854.63784127200972</v>
      </c>
      <c r="T576" s="710">
        <f t="shared" si="154"/>
        <v>852.8787667642149</v>
      </c>
    </row>
    <row r="577" spans="2:20">
      <c r="B577" s="580">
        <v>503</v>
      </c>
      <c r="C577" s="710">
        <f t="shared" si="139"/>
        <v>1.9062006926839701</v>
      </c>
      <c r="D577" s="710">
        <f t="shared" si="140"/>
        <v>1449.6567829030732</v>
      </c>
      <c r="E577" s="710">
        <f t="shared" si="141"/>
        <v>675.33295324580865</v>
      </c>
      <c r="F577" s="710">
        <f t="shared" si="142"/>
        <v>379.71454970332906</v>
      </c>
      <c r="G577" s="710">
        <f t="shared" si="143"/>
        <v>310.87678426569528</v>
      </c>
      <c r="H577" s="717">
        <f t="shared" si="144"/>
        <v>298.25655645273071</v>
      </c>
      <c r="I577" s="710">
        <f t="shared" si="145"/>
        <v>298.23289361710738</v>
      </c>
      <c r="J577" s="710">
        <f t="shared" si="146"/>
        <v>298.21633992629882</v>
      </c>
      <c r="K577" s="710">
        <f t="shared" si="147"/>
        <v>298.20654126647662</v>
      </c>
      <c r="L577" s="710">
        <f t="shared" si="148"/>
        <v>298.20328637202573</v>
      </c>
      <c r="N577" s="580">
        <v>503</v>
      </c>
      <c r="O577" s="710">
        <f t="shared" si="149"/>
        <v>1.9062006926839701</v>
      </c>
      <c r="P577" s="710">
        <f t="shared" si="150"/>
        <v>881.07364218763394</v>
      </c>
      <c r="Q577" s="710">
        <f t="shared" si="151"/>
        <v>869.18442964190342</v>
      </c>
      <c r="R577" s="710">
        <f t="shared" si="152"/>
        <v>860.63803827311449</v>
      </c>
      <c r="S577" s="710">
        <f t="shared" si="153"/>
        <v>855.47432522392796</v>
      </c>
      <c r="T577" s="710">
        <f t="shared" si="154"/>
        <v>853.71715689759424</v>
      </c>
    </row>
    <row r="578" spans="2:20">
      <c r="B578" s="580">
        <v>504</v>
      </c>
      <c r="C578" s="710">
        <f t="shared" si="139"/>
        <v>1.9099903560889084</v>
      </c>
      <c r="D578" s="710">
        <f t="shared" si="140"/>
        <v>1449.7479637619028</v>
      </c>
      <c r="E578" s="710">
        <f t="shared" si="141"/>
        <v>675.89510141073333</v>
      </c>
      <c r="F578" s="710">
        <f t="shared" si="142"/>
        <v>379.98086028306437</v>
      </c>
      <c r="G578" s="710">
        <f t="shared" si="143"/>
        <v>310.94280103485698</v>
      </c>
      <c r="H578" s="717">
        <f t="shared" si="144"/>
        <v>298.25842285556666</v>
      </c>
      <c r="I578" s="710">
        <f t="shared" si="145"/>
        <v>298.23463725801611</v>
      </c>
      <c r="J578" s="710">
        <f t="shared" si="146"/>
        <v>298.2179967146572</v>
      </c>
      <c r="K578" s="710">
        <f t="shared" si="147"/>
        <v>298.20814623828346</v>
      </c>
      <c r="L578" s="710">
        <f t="shared" si="148"/>
        <v>298.20487403580415</v>
      </c>
      <c r="N578" s="580">
        <v>504</v>
      </c>
      <c r="O578" s="710">
        <f t="shared" si="149"/>
        <v>1.9099903560889084</v>
      </c>
      <c r="P578" s="710">
        <f t="shared" si="150"/>
        <v>881.87987553624748</v>
      </c>
      <c r="Q578" s="710">
        <f t="shared" si="151"/>
        <v>870.00431443909224</v>
      </c>
      <c r="R578" s="710">
        <f t="shared" si="152"/>
        <v>861.46769872493667</v>
      </c>
      <c r="S578" s="710">
        <f t="shared" si="153"/>
        <v>856.30983932455547</v>
      </c>
      <c r="T578" s="710">
        <f t="shared" si="154"/>
        <v>854.55457496958354</v>
      </c>
    </row>
    <row r="579" spans="2:20">
      <c r="B579" s="580">
        <v>505</v>
      </c>
      <c r="C579" s="710">
        <f t="shared" si="139"/>
        <v>1.9137800194938468</v>
      </c>
      <c r="D579" s="710">
        <f t="shared" si="140"/>
        <v>1449.8389389273702</v>
      </c>
      <c r="E579" s="710">
        <f t="shared" si="141"/>
        <v>676.45634910965327</v>
      </c>
      <c r="F579" s="710">
        <f t="shared" si="142"/>
        <v>380.24728306072899</v>
      </c>
      <c r="G579" s="710">
        <f t="shared" si="143"/>
        <v>311.00897767851183</v>
      </c>
      <c r="H579" s="717">
        <f t="shared" si="144"/>
        <v>298.26029836347089</v>
      </c>
      <c r="I579" s="710">
        <f t="shared" si="145"/>
        <v>298.23638970632152</v>
      </c>
      <c r="J579" s="710">
        <f t="shared" si="146"/>
        <v>298.2196620962012</v>
      </c>
      <c r="K579" s="710">
        <f t="shared" si="147"/>
        <v>298.20975967390336</v>
      </c>
      <c r="L579" s="710">
        <f t="shared" si="148"/>
        <v>298.20647011967782</v>
      </c>
      <c r="N579" s="580">
        <v>505</v>
      </c>
      <c r="O579" s="710">
        <f t="shared" si="149"/>
        <v>1.9137800194938468</v>
      </c>
      <c r="P579" s="710">
        <f t="shared" si="150"/>
        <v>882.68517410726963</v>
      </c>
      <c r="Q579" s="710">
        <f t="shared" si="151"/>
        <v>870.82324863068118</v>
      </c>
      <c r="R579" s="710">
        <f t="shared" si="152"/>
        <v>862.29639723689343</v>
      </c>
      <c r="S579" s="710">
        <f t="shared" si="153"/>
        <v>857.14438469837455</v>
      </c>
      <c r="T579" s="710">
        <f t="shared" si="154"/>
        <v>855.39102210722785</v>
      </c>
    </row>
    <row r="580" spans="2:20">
      <c r="B580" s="580">
        <v>506</v>
      </c>
      <c r="C580" s="710">
        <f t="shared" si="139"/>
        <v>1.9175696828987849</v>
      </c>
      <c r="D580" s="710">
        <f t="shared" si="140"/>
        <v>1449.9297097270232</v>
      </c>
      <c r="E580" s="710">
        <f t="shared" si="141"/>
        <v>677.01669834762697</v>
      </c>
      <c r="F580" s="710">
        <f t="shared" si="142"/>
        <v>380.51381690312945</v>
      </c>
      <c r="G580" s="710">
        <f t="shared" si="143"/>
        <v>311.07531396362282</v>
      </c>
      <c r="H580" s="717">
        <f t="shared" si="144"/>
        <v>298.26218299643295</v>
      </c>
      <c r="I580" s="710">
        <f t="shared" si="145"/>
        <v>298.23815098249372</v>
      </c>
      <c r="J580" s="710">
        <f t="shared" si="146"/>
        <v>298.22133609173892</v>
      </c>
      <c r="K580" s="710">
        <f t="shared" si="147"/>
        <v>298.21138159434457</v>
      </c>
      <c r="L580" s="710">
        <f t="shared" si="148"/>
        <v>298.20807464472</v>
      </c>
      <c r="N580" s="580">
        <v>506</v>
      </c>
      <c r="O580" s="710">
        <f t="shared" si="149"/>
        <v>1.9175696828987849</v>
      </c>
      <c r="P580" s="710">
        <f t="shared" si="150"/>
        <v>883.48953898451703</v>
      </c>
      <c r="Q580" s="710">
        <f t="shared" si="151"/>
        <v>871.64123331883866</v>
      </c>
      <c r="R580" s="710">
        <f t="shared" si="152"/>
        <v>863.12413492429459</v>
      </c>
      <c r="S580" s="710">
        <f t="shared" si="153"/>
        <v>857.97796246856399</v>
      </c>
      <c r="T580" s="710">
        <f t="shared" si="154"/>
        <v>856.22649943626527</v>
      </c>
    </row>
    <row r="581" spans="2:20">
      <c r="B581" s="580">
        <v>507</v>
      </c>
      <c r="C581" s="710">
        <f t="shared" si="139"/>
        <v>1.9213593463037233</v>
      </c>
      <c r="D581" s="710">
        <f t="shared" si="140"/>
        <v>1450.020277470901</v>
      </c>
      <c r="E581" s="710">
        <f t="shared" si="141"/>
        <v>677.57615112523172</v>
      </c>
      <c r="F581" s="710">
        <f t="shared" si="142"/>
        <v>380.78046068181453</v>
      </c>
      <c r="G581" s="710">
        <f t="shared" si="143"/>
        <v>311.14180965639315</v>
      </c>
      <c r="H581" s="717">
        <f t="shared" si="144"/>
        <v>298.26407677440591</v>
      </c>
      <c r="I581" s="710">
        <f t="shared" si="145"/>
        <v>298.23992110696793</v>
      </c>
      <c r="J581" s="710">
        <f t="shared" si="146"/>
        <v>298.22301872204463</v>
      </c>
      <c r="K581" s="710">
        <f t="shared" si="147"/>
        <v>298.21301202058231</v>
      </c>
      <c r="L581" s="710">
        <f t="shared" si="148"/>
        <v>298.20968763197129</v>
      </c>
      <c r="N581" s="580">
        <v>507</v>
      </c>
      <c r="O581" s="710">
        <f t="shared" si="149"/>
        <v>1.9213593463037233</v>
      </c>
      <c r="P581" s="710">
        <f t="shared" si="150"/>
        <v>884.29297125054984</v>
      </c>
      <c r="Q581" s="710">
        <f t="shared" si="151"/>
        <v>872.45826960445493</v>
      </c>
      <c r="R581" s="710">
        <f t="shared" si="152"/>
        <v>863.95091290115636</v>
      </c>
      <c r="S581" s="710">
        <f t="shared" si="153"/>
        <v>858.81057375700016</v>
      </c>
      <c r="T581" s="710">
        <f t="shared" si="154"/>
        <v>857.06100808112865</v>
      </c>
    </row>
    <row r="582" spans="2:20">
      <c r="B582" s="580">
        <v>508</v>
      </c>
      <c r="C582" s="710">
        <f t="shared" si="139"/>
        <v>1.9251490097086617</v>
      </c>
      <c r="D582" s="710">
        <f t="shared" si="140"/>
        <v>1450.1106434518167</v>
      </c>
      <c r="E582" s="710">
        <f t="shared" si="141"/>
        <v>678.13470943855987</v>
      </c>
      <c r="F582" s="710">
        <f t="shared" si="142"/>
        <v>381.04721327305822</v>
      </c>
      <c r="G582" s="710">
        <f t="shared" si="143"/>
        <v>311.20846452227329</v>
      </c>
      <c r="H582" s="717">
        <f t="shared" si="144"/>
        <v>298.26597971730638</v>
      </c>
      <c r="I582" s="710">
        <f t="shared" si="145"/>
        <v>298.24170010014427</v>
      </c>
      <c r="J582" s="710">
        <f t="shared" si="146"/>
        <v>298.22471000785879</v>
      </c>
      <c r="K582" s="710">
        <f t="shared" si="147"/>
        <v>298.21465097355849</v>
      </c>
      <c r="L582" s="710">
        <f t="shared" si="148"/>
        <v>298.21130910243926</v>
      </c>
      <c r="N582" s="580">
        <v>508</v>
      </c>
      <c r="O582" s="710">
        <f t="shared" si="149"/>
        <v>1.9251490097086617</v>
      </c>
      <c r="P582" s="710">
        <f t="shared" si="150"/>
        <v>885.09547198667281</v>
      </c>
      <c r="Q582" s="710">
        <f t="shared" si="151"/>
        <v>873.27435858714398</v>
      </c>
      <c r="R582" s="710">
        <f t="shared" si="152"/>
        <v>864.77673228020376</v>
      </c>
      <c r="S582" s="710">
        <f t="shared" si="153"/>
        <v>859.64221968425886</v>
      </c>
      <c r="T582" s="710">
        <f t="shared" si="154"/>
        <v>857.89454916494731</v>
      </c>
    </row>
    <row r="583" spans="2:20">
      <c r="B583" s="580">
        <v>509</v>
      </c>
      <c r="C583" s="710">
        <f t="shared" si="139"/>
        <v>1.9289386731136</v>
      </c>
      <c r="D583" s="710">
        <f t="shared" si="140"/>
        <v>1450.2008089456365</v>
      </c>
      <c r="E583" s="710">
        <f t="shared" si="141"/>
        <v>678.69237527921416</v>
      </c>
      <c r="F583" s="710">
        <f t="shared" si="142"/>
        <v>381.31407355784216</v>
      </c>
      <c r="G583" s="710">
        <f t="shared" si="143"/>
        <v>311.27527832596837</v>
      </c>
      <c r="H583" s="717">
        <f t="shared" si="144"/>
        <v>298.26789184501428</v>
      </c>
      <c r="I583" s="710">
        <f t="shared" si="145"/>
        <v>298.24348798238765</v>
      </c>
      <c r="J583" s="710">
        <f t="shared" si="146"/>
        <v>298.22640996988775</v>
      </c>
      <c r="K583" s="710">
        <f t="shared" si="147"/>
        <v>298.21629847418171</v>
      </c>
      <c r="L583" s="710">
        <f t="shared" si="148"/>
        <v>298.21293907709827</v>
      </c>
      <c r="N583" s="580">
        <v>509</v>
      </c>
      <c r="O583" s="710">
        <f t="shared" si="149"/>
        <v>1.9289386731136</v>
      </c>
      <c r="P583" s="710">
        <f t="shared" si="150"/>
        <v>885.89704227293714</v>
      </c>
      <c r="Q583" s="710">
        <f t="shared" si="151"/>
        <v>874.08950136524481</v>
      </c>
      <c r="R583" s="710">
        <f t="shared" si="152"/>
        <v>865.6015941728715</v>
      </c>
      <c r="S583" s="710">
        <f t="shared" si="153"/>
        <v>860.47290136961647</v>
      </c>
      <c r="T583" s="710">
        <f t="shared" si="154"/>
        <v>858.7271238095484</v>
      </c>
    </row>
    <row r="584" spans="2:20">
      <c r="B584" s="580">
        <v>510</v>
      </c>
      <c r="C584" s="710">
        <f t="shared" si="139"/>
        <v>1.9327283365185381</v>
      </c>
      <c r="D584" s="710">
        <f t="shared" si="140"/>
        <v>1450.2907752115505</v>
      </c>
      <c r="E584" s="710">
        <f t="shared" si="141"/>
        <v>679.24915063430376</v>
      </c>
      <c r="F584" s="710">
        <f t="shared" si="142"/>
        <v>381.58104042183862</v>
      </c>
      <c r="G584" s="710">
        <f t="shared" si="143"/>
        <v>311.34225083144548</v>
      </c>
      <c r="H584" s="717">
        <f t="shared" si="144"/>
        <v>298.26981317737273</v>
      </c>
      <c r="I584" s="710">
        <f t="shared" si="145"/>
        <v>298.24528477402782</v>
      </c>
      <c r="J584" s="710">
        <f t="shared" si="146"/>
        <v>298.22811862880377</v>
      </c>
      <c r="K584" s="710">
        <f t="shared" si="147"/>
        <v>298.2179545433271</v>
      </c>
      <c r="L584" s="710">
        <f t="shared" si="148"/>
        <v>298.21457757688955</v>
      </c>
      <c r="N584" s="580">
        <v>510</v>
      </c>
      <c r="O584" s="710">
        <f t="shared" si="149"/>
        <v>1.9327283365185381</v>
      </c>
      <c r="P584" s="710">
        <f t="shared" si="150"/>
        <v>886.69768318814181</v>
      </c>
      <c r="Q584" s="710">
        <f t="shared" si="151"/>
        <v>874.90369903582314</v>
      </c>
      <c r="R584" s="710">
        <f t="shared" si="152"/>
        <v>866.42549968930587</v>
      </c>
      <c r="S584" s="710">
        <f t="shared" si="153"/>
        <v>861.30261993105171</v>
      </c>
      <c r="T584" s="710">
        <f t="shared" si="154"/>
        <v>859.55873313545828</v>
      </c>
    </row>
    <row r="585" spans="2:20">
      <c r="B585" s="580">
        <v>511</v>
      </c>
      <c r="C585" s="710">
        <f t="shared" si="139"/>
        <v>1.9365179999234765</v>
      </c>
      <c r="D585" s="710">
        <f t="shared" si="140"/>
        <v>1450.3805434923438</v>
      </c>
      <c r="E585" s="710">
        <f t="shared" si="141"/>
        <v>679.80503748644128</v>
      </c>
      <c r="F585" s="710">
        <f t="shared" si="142"/>
        <v>381.84811275539329</v>
      </c>
      <c r="G585" s="710">
        <f t="shared" si="143"/>
        <v>311.40938180194075</v>
      </c>
      <c r="H585" s="717">
        <f t="shared" si="144"/>
        <v>298.27174373418814</v>
      </c>
      <c r="I585" s="710">
        <f t="shared" si="145"/>
        <v>298.2470904953592</v>
      </c>
      <c r="J585" s="710">
        <f t="shared" si="146"/>
        <v>298.22983600524481</v>
      </c>
      <c r="K585" s="710">
        <f t="shared" si="147"/>
        <v>298.21961920183628</v>
      </c>
      <c r="L585" s="710">
        <f t="shared" si="148"/>
        <v>298.21622462272103</v>
      </c>
      <c r="N585" s="580">
        <v>511</v>
      </c>
      <c r="O585" s="710">
        <f t="shared" si="149"/>
        <v>1.9365179999234765</v>
      </c>
      <c r="P585" s="710">
        <f t="shared" si="150"/>
        <v>887.49739580983498</v>
      </c>
      <c r="Q585" s="710">
        <f t="shared" si="151"/>
        <v>875.71695269467227</v>
      </c>
      <c r="R585" s="710">
        <f t="shared" si="152"/>
        <v>867.24844993836575</v>
      </c>
      <c r="S585" s="710">
        <f t="shared" si="153"/>
        <v>862.13137648524707</v>
      </c>
      <c r="T585" s="710">
        <f t="shared" si="154"/>
        <v>860.38937826190397</v>
      </c>
    </row>
    <row r="586" spans="2:20">
      <c r="B586" s="580">
        <v>512</v>
      </c>
      <c r="C586" s="710">
        <f t="shared" si="139"/>
        <v>1.9403076633284149</v>
      </c>
      <c r="D586" s="710">
        <f t="shared" si="140"/>
        <v>1450.4701150146582</v>
      </c>
      <c r="E586" s="710">
        <f t="shared" si="141"/>
        <v>680.36003781373915</v>
      </c>
      <c r="F586" s="710">
        <f t="shared" si="142"/>
        <v>382.11528945350818</v>
      </c>
      <c r="G586" s="710">
        <f t="shared" si="143"/>
        <v>311.47667099996659</v>
      </c>
      <c r="H586" s="717">
        <f t="shared" si="144"/>
        <v>298.27368353523002</v>
      </c>
      <c r="I586" s="710">
        <f t="shared" si="145"/>
        <v>298.24890516664078</v>
      </c>
      <c r="J586" s="710">
        <f t="shared" si="146"/>
        <v>298.23156211981455</v>
      </c>
      <c r="K586" s="710">
        <f t="shared" si="147"/>
        <v>298.22129247051714</v>
      </c>
      <c r="L586" s="710">
        <f t="shared" si="148"/>
        <v>298.21788023546713</v>
      </c>
      <c r="N586" s="580">
        <v>512</v>
      </c>
      <c r="O586" s="710">
        <f t="shared" si="149"/>
        <v>1.9403076633284149</v>
      </c>
      <c r="P586" s="710">
        <f t="shared" si="150"/>
        <v>888.29618121431542</v>
      </c>
      <c r="Q586" s="710">
        <f t="shared" si="151"/>
        <v>876.52926343631555</v>
      </c>
      <c r="R586" s="710">
        <f t="shared" si="152"/>
        <v>868.07044602762426</v>
      </c>
      <c r="S586" s="710">
        <f t="shared" si="153"/>
        <v>862.95917214759027</v>
      </c>
      <c r="T586" s="710">
        <f t="shared" si="154"/>
        <v>861.21906030681509</v>
      </c>
    </row>
    <row r="587" spans="2:20">
      <c r="B587" s="580">
        <v>513</v>
      </c>
      <c r="C587" s="710">
        <f t="shared" ref="C587:C650" si="155">$C$73*B587</f>
        <v>1.9440973267333532</v>
      </c>
      <c r="D587" s="710">
        <f t="shared" ref="D587:D650" si="156">(1-2*FoAb-2*FoAb*BiCombAb)*D586+2*FoAb*E586+2*FoAb*BiCombAb*Tcomb</f>
        <v>1450.5594909892532</v>
      </c>
      <c r="E587" s="710">
        <f t="shared" ref="E587:E650" si="157">FoAb*D586+(1-2*FoAb)*E586+FoAb*F586</f>
        <v>680.9141535898068</v>
      </c>
      <c r="F587" s="710">
        <f t="shared" ref="F587:F650" si="158">FoAb*E586+(1-2*FoAb)*F586+FoAb*G586</f>
        <v>382.38256941582466</v>
      </c>
      <c r="G587" s="710">
        <f t="shared" ref="G587:G650" si="159">FoAb*F586+(1-2*FoAb)*G586+FoAb*H586</f>
        <v>311.5441181873187</v>
      </c>
      <c r="H587" s="717">
        <f t="shared" ref="H587:H650" si="160">_FoN1*G586+(1-_FoN1-_FoN2)*H586+_FoN2*I586</f>
        <v>298.27563260023095</v>
      </c>
      <c r="I587" s="710">
        <f t="shared" ref="I587:I650" si="161">FoCase*H586+(1-2*FoCase)*I586+FoCase*J586</f>
        <v>298.25072880809597</v>
      </c>
      <c r="J587" s="710">
        <f t="shared" ref="J587:J650" si="162">FoCase*I586+(1-2*FoCase)*J586+FoCase*K586</f>
        <v>298.23329699308221</v>
      </c>
      <c r="K587" s="710">
        <f t="shared" ref="K587:K650" si="163">FoCase*J586+(1-2*FoCase)*K586+FoCase*L586</f>
        <v>298.22297437014379</v>
      </c>
      <c r="L587" s="710">
        <f t="shared" ref="L587:L650" si="164">(1-2*FoCase-2*FoCase*BiAtmCase)*L586+2*FoCase*K586+2*FoCase*BiAtmCase*Tatm</f>
        <v>298.21954443596866</v>
      </c>
      <c r="N587" s="580">
        <v>513</v>
      </c>
      <c r="O587" s="710">
        <f t="shared" ref="O587:O650" si="165">$O$73*N587</f>
        <v>1.9440973267333532</v>
      </c>
      <c r="P587" s="710">
        <f t="shared" ref="P587:P650" si="166">(1-2*FoCase-2*FoCase*BiCombCase)*P586+2*FoCase*Q586+2*FoCase*BiCombCase*Tcomb</f>
        <v>889.09404047663395</v>
      </c>
      <c r="Q587" s="710">
        <f t="shared" ref="Q587:Q650" si="167">FoCase*P586+(1-2*FoCase)*Q586+FoCase*R586</f>
        <v>877.34063235400686</v>
      </c>
      <c r="R587" s="710">
        <f t="shared" ref="R587:R650" si="168">FoCase*Q586+(1-2*FoCase)*R586+FoCase*S586</f>
        <v>868.89148906337073</v>
      </c>
      <c r="S587" s="710">
        <f t="shared" ref="S587:S650" si="169">FoCase*R586+(1-2*FoCase)*S586+FoCase*T586</f>
        <v>863.78600803217591</v>
      </c>
      <c r="T587" s="710">
        <f t="shared" ref="T587:T650" si="170">(1-2*FoCase-2*FoCase*BiAtmCase)*T586+2*FoCase*S586+2*FoCase*BiAtmCase*Tatm</f>
        <v>862.04778038682491</v>
      </c>
    </row>
    <row r="588" spans="2:20">
      <c r="B588" s="580">
        <v>514</v>
      </c>
      <c r="C588" s="710">
        <f t="shared" si="155"/>
        <v>1.9478869901382916</v>
      </c>
      <c r="D588" s="710">
        <f t="shared" si="156"/>
        <v>1450.6486726112605</v>
      </c>
      <c r="E588" s="710">
        <f t="shared" si="157"/>
        <v>681.46738678374788</v>
      </c>
      <c r="F588" s="710">
        <f t="shared" si="158"/>
        <v>382.64995154660619</v>
      </c>
      <c r="G588" s="710">
        <f t="shared" si="159"/>
        <v>311.61172312508336</v>
      </c>
      <c r="H588" s="717">
        <f t="shared" si="160"/>
        <v>298.27759094888643</v>
      </c>
      <c r="I588" s="710">
        <f t="shared" si="161"/>
        <v>298.25256143991271</v>
      </c>
      <c r="J588" s="710">
        <f t="shared" si="162"/>
        <v>298.23504064558239</v>
      </c>
      <c r="K588" s="710">
        <f t="shared" si="163"/>
        <v>298.22466492145645</v>
      </c>
      <c r="L588" s="710">
        <f t="shared" si="164"/>
        <v>298.22121724503296</v>
      </c>
      <c r="N588" s="580">
        <v>514</v>
      </c>
      <c r="O588" s="710">
        <f t="shared" si="165"/>
        <v>1.9478869901382916</v>
      </c>
      <c r="P588" s="710">
        <f t="shared" si="166"/>
        <v>889.89097467059503</v>
      </c>
      <c r="Q588" s="710">
        <f t="shared" si="167"/>
        <v>878.15106053973273</v>
      </c>
      <c r="R588" s="710">
        <f t="shared" si="168"/>
        <v>869.71158015061155</v>
      </c>
      <c r="S588" s="710">
        <f t="shared" si="169"/>
        <v>864.61188525180683</v>
      </c>
      <c r="T588" s="710">
        <f t="shared" si="170"/>
        <v>862.87553961727224</v>
      </c>
    </row>
    <row r="589" spans="2:20">
      <c r="B589" s="580">
        <v>515</v>
      </c>
      <c r="C589" s="710">
        <f t="shared" si="155"/>
        <v>1.9516766535432297</v>
      </c>
      <c r="D589" s="710">
        <f t="shared" si="156"/>
        <v>1450.7376610604356</v>
      </c>
      <c r="E589" s="710">
        <f t="shared" si="157"/>
        <v>682.0197393601585</v>
      </c>
      <c r="F589" s="710">
        <f t="shared" si="158"/>
        <v>382.91743475472146</v>
      </c>
      <c r="G589" s="710">
        <f t="shared" si="159"/>
        <v>311.67948557364429</v>
      </c>
      <c r="H589" s="717">
        <f t="shared" si="160"/>
        <v>298.27955860085495</v>
      </c>
      <c r="I589" s="710">
        <f t="shared" si="161"/>
        <v>298.25440308224313</v>
      </c>
      <c r="J589" s="710">
        <f t="shared" si="162"/>
        <v>298.23679309781517</v>
      </c>
      <c r="K589" s="710">
        <f t="shared" si="163"/>
        <v>298.22636414516148</v>
      </c>
      <c r="L589" s="710">
        <f t="shared" si="164"/>
        <v>298.22289868343336</v>
      </c>
      <c r="N589" s="580">
        <v>515</v>
      </c>
      <c r="O589" s="710">
        <f t="shared" si="165"/>
        <v>1.9516766535432297</v>
      </c>
      <c r="P589" s="710">
        <f t="shared" si="166"/>
        <v>890.68698486875815</v>
      </c>
      <c r="Q589" s="710">
        <f t="shared" si="167"/>
        <v>878.96054908421365</v>
      </c>
      <c r="R589" s="710">
        <f t="shared" si="168"/>
        <v>870.5307203930721</v>
      </c>
      <c r="S589" s="710">
        <f t="shared" si="169"/>
        <v>865.43680491799546</v>
      </c>
      <c r="T589" s="710">
        <f t="shared" si="170"/>
        <v>863.70233911220259</v>
      </c>
    </row>
    <row r="590" spans="2:20">
      <c r="B590" s="580">
        <v>516</v>
      </c>
      <c r="C590" s="710">
        <f t="shared" si="155"/>
        <v>1.9554663169481681</v>
      </c>
      <c r="D590" s="710">
        <f t="shared" si="156"/>
        <v>1450.8264575014041</v>
      </c>
      <c r="E590" s="710">
        <f t="shared" si="157"/>
        <v>682.57121327912455</v>
      </c>
      <c r="F590" s="710">
        <f t="shared" si="158"/>
        <v>383.18501795362761</v>
      </c>
      <c r="G590" s="710">
        <f t="shared" si="159"/>
        <v>311.74740529268973</v>
      </c>
      <c r="H590" s="717">
        <f t="shared" si="160"/>
        <v>298.28153557575774</v>
      </c>
      <c r="I590" s="710">
        <f t="shared" si="161"/>
        <v>298.2562537552036</v>
      </c>
      <c r="J590" s="710">
        <f t="shared" si="162"/>
        <v>298.23855437024588</v>
      </c>
      <c r="K590" s="710">
        <f t="shared" si="163"/>
        <v>298.2280720619309</v>
      </c>
      <c r="L590" s="710">
        <f t="shared" si="164"/>
        <v>298.22458877190945</v>
      </c>
      <c r="N590" s="580">
        <v>516</v>
      </c>
      <c r="O590" s="710">
        <f t="shared" si="165"/>
        <v>1.9554663169481681</v>
      </c>
      <c r="P590" s="710">
        <f t="shared" si="166"/>
        <v>891.48207214243905</v>
      </c>
      <c r="Q590" s="710">
        <f t="shared" si="167"/>
        <v>879.76909907690538</v>
      </c>
      <c r="R590" s="710">
        <f t="shared" si="168"/>
        <v>871.34891089319785</v>
      </c>
      <c r="S590" s="710">
        <f t="shared" si="169"/>
        <v>866.26076814096598</v>
      </c>
      <c r="T590" s="710">
        <f t="shared" si="170"/>
        <v>864.52817998436956</v>
      </c>
    </row>
    <row r="591" spans="2:20">
      <c r="B591" s="580">
        <v>517</v>
      </c>
      <c r="C591" s="710">
        <f t="shared" si="155"/>
        <v>1.9592559803531064</v>
      </c>
      <c r="D591" s="710">
        <f t="shared" si="156"/>
        <v>1450.9150630839042</v>
      </c>
      <c r="E591" s="710">
        <f t="shared" si="157"/>
        <v>683.12181049621995</v>
      </c>
      <c r="F591" s="710">
        <f t="shared" si="158"/>
        <v>383.45270006135308</v>
      </c>
      <c r="G591" s="710">
        <f t="shared" si="159"/>
        <v>311.81548204121952</v>
      </c>
      <c r="H591" s="717">
        <f t="shared" si="160"/>
        <v>298.28352189317889</v>
      </c>
      <c r="I591" s="710">
        <f t="shared" si="161"/>
        <v>298.25811347887475</v>
      </c>
      <c r="J591" s="710">
        <f t="shared" si="162"/>
        <v>298.24032448330502</v>
      </c>
      <c r="K591" s="710">
        <f t="shared" si="163"/>
        <v>298.22978869240268</v>
      </c>
      <c r="L591" s="710">
        <f t="shared" si="164"/>
        <v>298.22628753116686</v>
      </c>
      <c r="N591" s="580">
        <v>517</v>
      </c>
      <c r="O591" s="710">
        <f t="shared" si="165"/>
        <v>1.9592559803531064</v>
      </c>
      <c r="P591" s="710">
        <f t="shared" si="166"/>
        <v>892.27623756171158</v>
      </c>
      <c r="Q591" s="710">
        <f t="shared" si="167"/>
        <v>880.57671160600046</v>
      </c>
      <c r="R591" s="710">
        <f t="shared" si="168"/>
        <v>872.16615275215622</v>
      </c>
      <c r="S591" s="710">
        <f t="shared" si="169"/>
        <v>867.0837760296547</v>
      </c>
      <c r="T591" s="710">
        <f t="shared" si="170"/>
        <v>865.35306334523716</v>
      </c>
    </row>
    <row r="592" spans="2:20">
      <c r="B592" s="580">
        <v>518</v>
      </c>
      <c r="C592" s="710">
        <f t="shared" si="155"/>
        <v>1.9630456437580448</v>
      </c>
      <c r="D592" s="710">
        <f t="shared" si="156"/>
        <v>1451.0034789430256</v>
      </c>
      <c r="E592" s="710">
        <f t="shared" si="157"/>
        <v>683.67153296250558</v>
      </c>
      <c r="F592" s="710">
        <f t="shared" si="158"/>
        <v>383.72048000048102</v>
      </c>
      <c r="G592" s="710">
        <f t="shared" si="159"/>
        <v>311.88371557755181</v>
      </c>
      <c r="H592" s="717">
        <f t="shared" si="160"/>
        <v>298.28551757266507</v>
      </c>
      <c r="I592" s="710">
        <f t="shared" si="161"/>
        <v>298.25998227330109</v>
      </c>
      <c r="J592" s="710">
        <f t="shared" si="162"/>
        <v>298.24210345738794</v>
      </c>
      <c r="K592" s="710">
        <f t="shared" si="163"/>
        <v>298.23151405718056</v>
      </c>
      <c r="L592" s="710">
        <f t="shared" si="164"/>
        <v>298.22799498187698</v>
      </c>
      <c r="N592" s="580">
        <v>518</v>
      </c>
      <c r="O592" s="710">
        <f t="shared" si="165"/>
        <v>1.9630456437580448</v>
      </c>
      <c r="P592" s="710">
        <f t="shared" si="166"/>
        <v>893.0694821954088</v>
      </c>
      <c r="Q592" s="710">
        <f t="shared" si="167"/>
        <v>881.38338775842976</v>
      </c>
      <c r="R592" s="710">
        <f t="shared" si="168"/>
        <v>872.9824470698378</v>
      </c>
      <c r="S592" s="710">
        <f t="shared" si="169"/>
        <v>867.90582969171248</v>
      </c>
      <c r="T592" s="710">
        <f t="shared" si="170"/>
        <v>866.17699030498022</v>
      </c>
    </row>
    <row r="593" spans="2:20">
      <c r="B593" s="580">
        <v>519</v>
      </c>
      <c r="C593" s="710">
        <f t="shared" si="155"/>
        <v>1.9668353071629829</v>
      </c>
      <c r="D593" s="710">
        <f t="shared" si="156"/>
        <v>1451.0917061994442</v>
      </c>
      <c r="E593" s="710">
        <f t="shared" si="157"/>
        <v>684.22038262452759</v>
      </c>
      <c r="F593" s="710">
        <f t="shared" si="158"/>
        <v>383.98835669813218</v>
      </c>
      <c r="G593" s="710">
        <f t="shared" si="159"/>
        <v>311.95210565933019</v>
      </c>
      <c r="H593" s="717">
        <f t="shared" si="160"/>
        <v>298.28752263372553</v>
      </c>
      <c r="I593" s="710">
        <f t="shared" si="161"/>
        <v>298.26186015849112</v>
      </c>
      <c r="J593" s="710">
        <f t="shared" si="162"/>
        <v>298.24389131285528</v>
      </c>
      <c r="K593" s="710">
        <f t="shared" si="163"/>
        <v>298.23324817683368</v>
      </c>
      <c r="L593" s="710">
        <f t="shared" si="164"/>
        <v>298.2297111446772</v>
      </c>
      <c r="N593" s="580">
        <v>519</v>
      </c>
      <c r="O593" s="710">
        <f t="shared" si="165"/>
        <v>1.9668353071629829</v>
      </c>
      <c r="P593" s="710">
        <f t="shared" si="166"/>
        <v>893.86180711112422</v>
      </c>
      <c r="Q593" s="710">
        <f t="shared" si="167"/>
        <v>882.18912861986416</v>
      </c>
      <c r="R593" s="710">
        <f t="shared" si="168"/>
        <v>873.79779494485797</v>
      </c>
      <c r="S593" s="710">
        <f t="shared" si="169"/>
        <v>868.72693023350632</v>
      </c>
      <c r="T593" s="710">
        <f t="shared" si="170"/>
        <v>866.9999619724864</v>
      </c>
    </row>
    <row r="594" spans="2:20">
      <c r="B594" s="580">
        <v>520</v>
      </c>
      <c r="C594" s="710">
        <f t="shared" si="155"/>
        <v>1.9706249705679213</v>
      </c>
      <c r="D594" s="710">
        <f t="shared" si="156"/>
        <v>1451.1797459596514</v>
      </c>
      <c r="E594" s="710">
        <f t="shared" si="157"/>
        <v>684.76836142431648</v>
      </c>
      <c r="F594" s="710">
        <f t="shared" si="158"/>
        <v>384.25632908594855</v>
      </c>
      <c r="G594" s="710">
        <f t="shared" si="159"/>
        <v>312.0206520435305</v>
      </c>
      <c r="H594" s="717">
        <f t="shared" si="160"/>
        <v>298.2895370958322</v>
      </c>
      <c r="I594" s="710">
        <f t="shared" si="161"/>
        <v>298.26374715441733</v>
      </c>
      <c r="J594" s="710">
        <f t="shared" si="162"/>
        <v>298.24568807003232</v>
      </c>
      <c r="K594" s="710">
        <f t="shared" si="163"/>
        <v>298.23499107189679</v>
      </c>
      <c r="L594" s="710">
        <f t="shared" si="164"/>
        <v>298.23143604017054</v>
      </c>
      <c r="N594" s="580">
        <v>520</v>
      </c>
      <c r="O594" s="710">
        <f t="shared" si="165"/>
        <v>1.9706249705679213</v>
      </c>
      <c r="P594" s="710">
        <f t="shared" si="166"/>
        <v>894.65321337521414</v>
      </c>
      <c r="Q594" s="710">
        <f t="shared" si="167"/>
        <v>882.99393527471557</v>
      </c>
      <c r="R594" s="710">
        <f t="shared" si="168"/>
        <v>874.61219747455846</v>
      </c>
      <c r="S594" s="710">
        <f t="shared" si="169"/>
        <v>869.5470787601198</v>
      </c>
      <c r="T594" s="710">
        <f t="shared" si="170"/>
        <v>867.82197945535802</v>
      </c>
    </row>
    <row r="595" spans="2:20">
      <c r="B595" s="580">
        <v>521</v>
      </c>
      <c r="C595" s="710">
        <f t="shared" si="155"/>
        <v>1.9744146339728597</v>
      </c>
      <c r="D595" s="710">
        <f t="shared" si="156"/>
        <v>1451.2675993161831</v>
      </c>
      <c r="E595" s="710">
        <f t="shared" si="157"/>
        <v>685.31547129938667</v>
      </c>
      <c r="F595" s="710">
        <f t="shared" si="158"/>
        <v>384.52439610007622</v>
      </c>
      <c r="G595" s="710">
        <f t="shared" si="159"/>
        <v>312.08935448646747</v>
      </c>
      <c r="H595" s="717">
        <f t="shared" si="160"/>
        <v>298.29156097841934</v>
      </c>
      <c r="I595" s="710">
        <f t="shared" si="161"/>
        <v>298.26564328101591</v>
      </c>
      <c r="J595" s="710">
        <f t="shared" si="162"/>
        <v>298.2474937492093</v>
      </c>
      <c r="K595" s="710">
        <f t="shared" si="163"/>
        <v>298.23674276287005</v>
      </c>
      <c r="L595" s="710">
        <f t="shared" si="164"/>
        <v>298.2331696889255</v>
      </c>
      <c r="N595" s="580">
        <v>521</v>
      </c>
      <c r="O595" s="710">
        <f t="shared" si="165"/>
        <v>1.9744146339728597</v>
      </c>
      <c r="P595" s="710">
        <f t="shared" si="166"/>
        <v>895.44370205279813</v>
      </c>
      <c r="Q595" s="710">
        <f t="shared" si="167"/>
        <v>883.79780880613862</v>
      </c>
      <c r="R595" s="710">
        <f t="shared" si="168"/>
        <v>875.42565575500839</v>
      </c>
      <c r="S595" s="710">
        <f t="shared" si="169"/>
        <v>870.36627637535537</v>
      </c>
      <c r="T595" s="710">
        <f t="shared" si="170"/>
        <v>868.64304385991306</v>
      </c>
    </row>
    <row r="596" spans="2:20">
      <c r="B596" s="580">
        <v>522</v>
      </c>
      <c r="C596" s="710">
        <f t="shared" si="155"/>
        <v>1.978204297377798</v>
      </c>
      <c r="D596" s="710">
        <f t="shared" si="156"/>
        <v>1451.3552673478412</v>
      </c>
      <c r="E596" s="710">
        <f t="shared" si="157"/>
        <v>685.86171418273568</v>
      </c>
      <c r="F596" s="710">
        <f t="shared" si="158"/>
        <v>384.79255668114911</v>
      </c>
      <c r="G596" s="710">
        <f t="shared" si="159"/>
        <v>312.15821274380181</v>
      </c>
      <c r="H596" s="717">
        <f t="shared" si="160"/>
        <v>298.29359430088374</v>
      </c>
      <c r="I596" s="710">
        <f t="shared" si="161"/>
        <v>298.26754855818683</v>
      </c>
      <c r="J596" s="710">
        <f t="shared" si="162"/>
        <v>298.24930837064096</v>
      </c>
      <c r="K596" s="710">
        <f t="shared" si="163"/>
        <v>298.23850327021893</v>
      </c>
      <c r="L596" s="710">
        <f t="shared" si="164"/>
        <v>298.23491211147626</v>
      </c>
      <c r="N596" s="580">
        <v>522</v>
      </c>
      <c r="O596" s="710">
        <f t="shared" si="165"/>
        <v>1.978204297377798</v>
      </c>
      <c r="P596" s="710">
        <f t="shared" si="166"/>
        <v>896.2332742077607</v>
      </c>
      <c r="Q596" s="710">
        <f t="shared" si="167"/>
        <v>884.60075029603195</v>
      </c>
      <c r="R596" s="710">
        <f t="shared" si="168"/>
        <v>876.23817088100634</v>
      </c>
      <c r="S596" s="710">
        <f t="shared" si="169"/>
        <v>871.18452418173604</v>
      </c>
      <c r="T596" s="710">
        <f t="shared" si="170"/>
        <v>869.46315629118658</v>
      </c>
    </row>
    <row r="597" spans="2:20">
      <c r="B597" s="580">
        <v>523</v>
      </c>
      <c r="C597" s="710">
        <f t="shared" si="155"/>
        <v>1.9819939607827364</v>
      </c>
      <c r="D597" s="710">
        <f t="shared" si="156"/>
        <v>1451.4427511199126</v>
      </c>
      <c r="E597" s="710">
        <f t="shared" si="157"/>
        <v>686.40709200284391</v>
      </c>
      <c r="F597" s="710">
        <f t="shared" si="158"/>
        <v>385.06080977427212</v>
      </c>
      <c r="G597" s="710">
        <f t="shared" si="159"/>
        <v>312.22722657054686</v>
      </c>
      <c r="H597" s="717">
        <f t="shared" si="160"/>
        <v>298.29563708258445</v>
      </c>
      <c r="I597" s="710">
        <f t="shared" si="161"/>
        <v>298.26946300579357</v>
      </c>
      <c r="J597" s="710">
        <f t="shared" si="162"/>
        <v>298.25113195454685</v>
      </c>
      <c r="K597" s="710">
        <f t="shared" si="163"/>
        <v>298.24027261437391</v>
      </c>
      <c r="L597" s="710">
        <f t="shared" si="164"/>
        <v>298.23666332832232</v>
      </c>
      <c r="N597" s="580">
        <v>523</v>
      </c>
      <c r="O597" s="710">
        <f t="shared" si="165"/>
        <v>1.9819939607827364</v>
      </c>
      <c r="P597" s="710">
        <f t="shared" si="166"/>
        <v>897.0219309027533</v>
      </c>
      <c r="Q597" s="710">
        <f t="shared" si="167"/>
        <v>885.40276082503999</v>
      </c>
      <c r="R597" s="710">
        <f t="shared" si="168"/>
        <v>877.04974394608143</v>
      </c>
      <c r="S597" s="710">
        <f t="shared" si="169"/>
        <v>872.00182328050641</v>
      </c>
      <c r="T597" s="710">
        <f t="shared" si="170"/>
        <v>870.28231785293269</v>
      </c>
    </row>
    <row r="598" spans="2:20">
      <c r="B598" s="580">
        <v>524</v>
      </c>
      <c r="C598" s="710">
        <f t="shared" si="155"/>
        <v>1.9857836241876745</v>
      </c>
      <c r="D598" s="710">
        <f t="shared" si="156"/>
        <v>1451.5300516843856</v>
      </c>
      <c r="E598" s="710">
        <f t="shared" si="157"/>
        <v>686.95160668367487</v>
      </c>
      <c r="F598" s="710">
        <f t="shared" si="158"/>
        <v>385.32915432900461</v>
      </c>
      <c r="G598" s="710">
        <f t="shared" si="159"/>
        <v>312.29639572107527</v>
      </c>
      <c r="H598" s="717">
        <f t="shared" si="160"/>
        <v>298.29768934284277</v>
      </c>
      <c r="I598" s="710">
        <f t="shared" si="161"/>
        <v>298.27138664366328</v>
      </c>
      <c r="J598" s="710">
        <f t="shared" si="162"/>
        <v>298.25296452111087</v>
      </c>
      <c r="K598" s="710">
        <f t="shared" si="163"/>
        <v>298.24205081573086</v>
      </c>
      <c r="L598" s="710">
        <f t="shared" si="164"/>
        <v>298.2384233599285</v>
      </c>
      <c r="N598" s="580">
        <v>524</v>
      </c>
      <c r="O598" s="710">
        <f t="shared" si="165"/>
        <v>1.9857836241876745</v>
      </c>
      <c r="P598" s="710">
        <f t="shared" si="166"/>
        <v>897.80967319919466</v>
      </c>
      <c r="Q598" s="710">
        <f t="shared" si="167"/>
        <v>886.20384147255425</v>
      </c>
      <c r="R598" s="710">
        <f t="shared" si="168"/>
        <v>877.86037604249486</v>
      </c>
      <c r="S598" s="710">
        <f t="shared" si="169"/>
        <v>872.81817477163395</v>
      </c>
      <c r="T598" s="710">
        <f t="shared" si="170"/>
        <v>871.10052964762565</v>
      </c>
    </row>
    <row r="599" spans="2:20">
      <c r="B599" s="580">
        <v>525</v>
      </c>
      <c r="C599" s="710">
        <f t="shared" si="155"/>
        <v>1.9895732875926129</v>
      </c>
      <c r="D599" s="710">
        <f t="shared" si="156"/>
        <v>1451.6171700801613</v>
      </c>
      <c r="E599" s="710">
        <f t="shared" si="157"/>
        <v>687.49526014467494</v>
      </c>
      <c r="F599" s="710">
        <f t="shared" si="158"/>
        <v>385.59758929934395</v>
      </c>
      <c r="G599" s="710">
        <f t="shared" si="159"/>
        <v>312.36571994912578</v>
      </c>
      <c r="H599" s="717">
        <f t="shared" si="160"/>
        <v>298.29975110094222</v>
      </c>
      <c r="I599" s="710">
        <f t="shared" si="161"/>
        <v>298.27331949158645</v>
      </c>
      <c r="J599" s="710">
        <f t="shared" si="162"/>
        <v>298.2548060904814</v>
      </c>
      <c r="K599" s="710">
        <f t="shared" si="163"/>
        <v>298.24383789465043</v>
      </c>
      <c r="L599" s="710">
        <f t="shared" si="164"/>
        <v>298.24019222672479</v>
      </c>
      <c r="N599" s="580">
        <v>525</v>
      </c>
      <c r="O599" s="710">
        <f t="shared" si="165"/>
        <v>1.9895732875926129</v>
      </c>
      <c r="P599" s="710">
        <f t="shared" si="166"/>
        <v>898.59650215727345</v>
      </c>
      <c r="Q599" s="710">
        <f t="shared" si="167"/>
        <v>887.00399331671451</v>
      </c>
      <c r="R599" s="710">
        <f t="shared" si="168"/>
        <v>878.67006826124145</v>
      </c>
      <c r="S599" s="710">
        <f t="shared" si="169"/>
        <v>873.63357975381086</v>
      </c>
      <c r="T599" s="710">
        <f t="shared" si="170"/>
        <v>871.91779277646162</v>
      </c>
    </row>
    <row r="600" spans="2:20">
      <c r="B600" s="580">
        <v>526</v>
      </c>
      <c r="C600" s="710">
        <f t="shared" si="155"/>
        <v>1.9933629509975512</v>
      </c>
      <c r="D600" s="710">
        <f t="shared" si="156"/>
        <v>1451.7041073332625</v>
      </c>
      <c r="E600" s="710">
        <f t="shared" si="157"/>
        <v>688.03805430077443</v>
      </c>
      <c r="F600" s="710">
        <f t="shared" si="158"/>
        <v>385.86611364370907</v>
      </c>
      <c r="G600" s="710">
        <f t="shared" si="159"/>
        <v>312.43519900780967</v>
      </c>
      <c r="H600" s="717">
        <f t="shared" si="160"/>
        <v>298.30182237612848</v>
      </c>
      <c r="I600" s="710">
        <f t="shared" si="161"/>
        <v>298.27526156931719</v>
      </c>
      <c r="J600" s="710">
        <f t="shared" si="162"/>
        <v>298.25665668277111</v>
      </c>
      <c r="K600" s="710">
        <f t="shared" si="163"/>
        <v>298.24563387145827</v>
      </c>
      <c r="L600" s="710">
        <f t="shared" si="164"/>
        <v>298.24196994910636</v>
      </c>
      <c r="N600" s="580">
        <v>526</v>
      </c>
      <c r="O600" s="710">
        <f t="shared" si="165"/>
        <v>1.9933629509975512</v>
      </c>
      <c r="P600" s="710">
        <f t="shared" si="166"/>
        <v>899.3824188359489</v>
      </c>
      <c r="Q600" s="710">
        <f t="shared" si="167"/>
        <v>887.80321743441095</v>
      </c>
      <c r="R600" s="710">
        <f t="shared" si="168"/>
        <v>879.47882169205104</v>
      </c>
      <c r="S600" s="710">
        <f t="shared" si="169"/>
        <v>874.44803932445598</v>
      </c>
      <c r="T600" s="710">
        <f t="shared" si="170"/>
        <v>872.73410833935952</v>
      </c>
    </row>
    <row r="601" spans="2:20">
      <c r="B601" s="580">
        <v>527</v>
      </c>
      <c r="C601" s="710">
        <f t="shared" si="155"/>
        <v>1.9971526144024896</v>
      </c>
      <c r="D601" s="710">
        <f t="shared" si="156"/>
        <v>1451.7908644570384</v>
      </c>
      <c r="E601" s="710">
        <f t="shared" si="157"/>
        <v>688.57999106238776</v>
      </c>
      <c r="F601" s="710">
        <f t="shared" si="158"/>
        <v>386.13472632492392</v>
      </c>
      <c r="G601" s="710">
        <f t="shared" si="159"/>
        <v>312.5048326496177</v>
      </c>
      <c r="H601" s="717">
        <f t="shared" si="160"/>
        <v>298.30390318760931</v>
      </c>
      <c r="I601" s="710">
        <f t="shared" si="161"/>
        <v>298.27721289657273</v>
      </c>
      <c r="J601" s="710">
        <f t="shared" si="162"/>
        <v>298.25851631805693</v>
      </c>
      <c r="K601" s="710">
        <f t="shared" si="163"/>
        <v>298.24743876644482</v>
      </c>
      <c r="L601" s="710">
        <f t="shared" si="164"/>
        <v>298.24375654743329</v>
      </c>
      <c r="N601" s="580">
        <v>527</v>
      </c>
      <c r="O601" s="710">
        <f t="shared" si="165"/>
        <v>1.9971526144024896</v>
      </c>
      <c r="P601" s="710">
        <f t="shared" si="166"/>
        <v>900.16742429295232</v>
      </c>
      <c r="Q601" s="710">
        <f t="shared" si="167"/>
        <v>888.60151490128465</v>
      </c>
      <c r="R601" s="710">
        <f t="shared" si="168"/>
        <v>880.28663742339029</v>
      </c>
      <c r="S601" s="710">
        <f t="shared" si="169"/>
        <v>875.26155457971515</v>
      </c>
      <c r="T601" s="710">
        <f t="shared" si="170"/>
        <v>873.54947743496371</v>
      </c>
    </row>
    <row r="602" spans="2:20">
      <c r="B602" s="580">
        <v>528</v>
      </c>
      <c r="C602" s="710">
        <f t="shared" si="155"/>
        <v>2.0009422778074279</v>
      </c>
      <c r="D602" s="710">
        <f t="shared" si="156"/>
        <v>1451.8774424523658</v>
      </c>
      <c r="E602" s="710">
        <f t="shared" si="157"/>
        <v>689.12107233541451</v>
      </c>
      <c r="F602" s="710">
        <f t="shared" si="158"/>
        <v>386.4034263102011</v>
      </c>
      <c r="G602" s="710">
        <f t="shared" si="159"/>
        <v>312.57462062642634</v>
      </c>
      <c r="H602" s="717">
        <f t="shared" si="160"/>
        <v>298.3059935545545</v>
      </c>
      <c r="I602" s="710">
        <f t="shared" si="161"/>
        <v>298.27917349303357</v>
      </c>
      <c r="J602" s="710">
        <f t="shared" si="162"/>
        <v>298.26038501637998</v>
      </c>
      <c r="K602" s="710">
        <f t="shared" si="163"/>
        <v>298.24925259986526</v>
      </c>
      <c r="L602" s="710">
        <f t="shared" si="164"/>
        <v>298.24555204203074</v>
      </c>
      <c r="N602" s="580">
        <v>528</v>
      </c>
      <c r="O602" s="710">
        <f t="shared" si="165"/>
        <v>2.0009422778074279</v>
      </c>
      <c r="P602" s="710">
        <f t="shared" si="166"/>
        <v>900.9515195847888</v>
      </c>
      <c r="Q602" s="710">
        <f t="shared" si="167"/>
        <v>889.39888679172986</v>
      </c>
      <c r="R602" s="710">
        <f t="shared" si="168"/>
        <v>881.09351654246348</v>
      </c>
      <c r="S602" s="710">
        <f t="shared" si="169"/>
        <v>876.07412661446347</v>
      </c>
      <c r="T602" s="710">
        <f t="shared" si="170"/>
        <v>874.3639011606441</v>
      </c>
    </row>
    <row r="603" spans="2:20">
      <c r="B603" s="580">
        <v>529</v>
      </c>
      <c r="C603" s="710">
        <f t="shared" si="155"/>
        <v>2.0047319412123663</v>
      </c>
      <c r="D603" s="710">
        <f t="shared" si="156"/>
        <v>1451.9638423078475</v>
      </c>
      <c r="E603" s="710">
        <f t="shared" si="157"/>
        <v>689.66130002124066</v>
      </c>
      <c r="F603" s="710">
        <f t="shared" si="158"/>
        <v>386.67221257112561</v>
      </c>
      <c r="G603" s="710">
        <f t="shared" si="159"/>
        <v>312.64456268950471</v>
      </c>
      <c r="H603" s="717">
        <f t="shared" si="160"/>
        <v>298.30809349609575</v>
      </c>
      <c r="I603" s="710">
        <f t="shared" si="161"/>
        <v>298.28114337834347</v>
      </c>
      <c r="J603" s="710">
        <f t="shared" si="162"/>
        <v>298.26226279774545</v>
      </c>
      <c r="K603" s="710">
        <f t="shared" si="163"/>
        <v>298.25107539193942</v>
      </c>
      <c r="L603" s="710">
        <f t="shared" si="164"/>
        <v>298.24735645318839</v>
      </c>
      <c r="N603" s="580">
        <v>529</v>
      </c>
      <c r="O603" s="710">
        <f t="shared" si="165"/>
        <v>2.0047319412123663</v>
      </c>
      <c r="P603" s="710">
        <f t="shared" si="166"/>
        <v>901.73470576673833</v>
      </c>
      <c r="Q603" s="710">
        <f t="shared" si="167"/>
        <v>890.19533417889534</v>
      </c>
      <c r="R603" s="710">
        <f t="shared" si="168"/>
        <v>881.89946013521444</v>
      </c>
      <c r="S603" s="710">
        <f t="shared" si="169"/>
        <v>876.88575652230679</v>
      </c>
      <c r="T603" s="710">
        <f t="shared" si="170"/>
        <v>875.1773806124985</v>
      </c>
    </row>
    <row r="604" spans="2:20">
      <c r="B604" s="580">
        <v>530</v>
      </c>
      <c r="C604" s="710">
        <f t="shared" si="155"/>
        <v>2.0085216046173047</v>
      </c>
      <c r="D604" s="710">
        <f t="shared" si="156"/>
        <v>1452.0500650000072</v>
      </c>
      <c r="E604" s="710">
        <f t="shared" si="157"/>
        <v>690.20067601673986</v>
      </c>
      <c r="F604" s="710">
        <f t="shared" si="158"/>
        <v>386.9410840836386</v>
      </c>
      <c r="G604" s="710">
        <f t="shared" si="159"/>
        <v>312.7146585895207</v>
      </c>
      <c r="H604" s="717">
        <f t="shared" si="160"/>
        <v>298.31020303132664</v>
      </c>
      <c r="I604" s="710">
        <f t="shared" si="161"/>
        <v>298.28312257210911</v>
      </c>
      <c r="J604" s="710">
        <f t="shared" si="162"/>
        <v>298.26414968212248</v>
      </c>
      <c r="K604" s="710">
        <f t="shared" si="163"/>
        <v>298.25290716285167</v>
      </c>
      <c r="L604" s="710">
        <f t="shared" si="164"/>
        <v>298.24916980116103</v>
      </c>
      <c r="N604" s="580">
        <v>530</v>
      </c>
      <c r="O604" s="710">
        <f t="shared" si="165"/>
        <v>2.0085216046173047</v>
      </c>
      <c r="P604" s="710">
        <f t="shared" si="166"/>
        <v>902.51698389285764</v>
      </c>
      <c r="Q604" s="710">
        <f t="shared" si="167"/>
        <v>890.99085813468491</v>
      </c>
      <c r="R604" s="710">
        <f t="shared" si="168"/>
        <v>882.70446928632782</v>
      </c>
      <c r="S604" s="710">
        <f t="shared" si="169"/>
        <v>877.69644539558283</v>
      </c>
      <c r="T604" s="710">
        <f t="shared" si="170"/>
        <v>875.98991688535398</v>
      </c>
    </row>
    <row r="605" spans="2:20">
      <c r="B605" s="580">
        <v>531</v>
      </c>
      <c r="C605" s="710">
        <f t="shared" si="155"/>
        <v>2.0123112680222426</v>
      </c>
      <c r="D605" s="710">
        <f t="shared" si="156"/>
        <v>1452.1361114934809</v>
      </c>
      <c r="E605" s="710">
        <f t="shared" si="157"/>
        <v>690.73920221427477</v>
      </c>
      <c r="F605" s="710">
        <f t="shared" si="158"/>
        <v>387.21003982802091</v>
      </c>
      <c r="G605" s="710">
        <f t="shared" si="159"/>
        <v>312.78490807654777</v>
      </c>
      <c r="H605" s="717">
        <f t="shared" si="160"/>
        <v>298.31232217930261</v>
      </c>
      <c r="I605" s="710">
        <f t="shared" si="161"/>
        <v>298.2851110939003</v>
      </c>
      <c r="J605" s="710">
        <f t="shared" si="162"/>
        <v>298.26604568944413</v>
      </c>
      <c r="K605" s="710">
        <f t="shared" si="163"/>
        <v>298.25474793275066</v>
      </c>
      <c r="L605" s="710">
        <f t="shared" si="164"/>
        <v>298.25099210616787</v>
      </c>
      <c r="N605" s="580">
        <v>531</v>
      </c>
      <c r="O605" s="710">
        <f t="shared" si="165"/>
        <v>2.0123112680222426</v>
      </c>
      <c r="P605" s="710">
        <f t="shared" si="166"/>
        <v>903.2983550159812</v>
      </c>
      <c r="Q605" s="710">
        <f t="shared" si="167"/>
        <v>891.78545972976019</v>
      </c>
      <c r="R605" s="710">
        <f t="shared" si="168"/>
        <v>883.508545079231</v>
      </c>
      <c r="S605" s="710">
        <f t="shared" si="169"/>
        <v>878.50619432536269</v>
      </c>
      <c r="T605" s="710">
        <f t="shared" si="170"/>
        <v>876.80151107276822</v>
      </c>
    </row>
    <row r="606" spans="2:20">
      <c r="B606" s="580">
        <v>532</v>
      </c>
      <c r="C606" s="710">
        <f t="shared" si="155"/>
        <v>2.0161009314271809</v>
      </c>
      <c r="D606" s="710">
        <f t="shared" si="156"/>
        <v>1452.2219827412055</v>
      </c>
      <c r="E606" s="710">
        <f t="shared" si="157"/>
        <v>691.27688050169888</v>
      </c>
      <c r="F606" s="710">
        <f t="shared" si="158"/>
        <v>387.47907878887719</v>
      </c>
      <c r="G606" s="710">
        <f t="shared" si="159"/>
        <v>312.85531090007134</v>
      </c>
      <c r="H606" s="717">
        <f t="shared" si="160"/>
        <v>298.31445095904081</v>
      </c>
      <c r="I606" s="710">
        <f t="shared" si="161"/>
        <v>298.28710896324986</v>
      </c>
      <c r="J606" s="710">
        <f t="shared" si="162"/>
        <v>298.26795083960724</v>
      </c>
      <c r="K606" s="710">
        <f t="shared" si="163"/>
        <v>298.25659772174976</v>
      </c>
      <c r="L606" s="710">
        <f t="shared" si="164"/>
        <v>298.2528233883927</v>
      </c>
      <c r="N606" s="580">
        <v>532</v>
      </c>
      <c r="O606" s="710">
        <f t="shared" si="165"/>
        <v>2.0161009314271809</v>
      </c>
      <c r="P606" s="710">
        <f t="shared" si="166"/>
        <v>904.0788201877225</v>
      </c>
      <c r="Q606" s="710">
        <f t="shared" si="167"/>
        <v>892.57914003354142</v>
      </c>
      <c r="R606" s="710">
        <f t="shared" si="168"/>
        <v>884.31168859609477</v>
      </c>
      <c r="S606" s="710">
        <f t="shared" si="169"/>
        <v>879.31500440145282</v>
      </c>
      <c r="T606" s="710">
        <f t="shared" si="170"/>
        <v>877.61216426703061</v>
      </c>
    </row>
    <row r="607" spans="2:20">
      <c r="B607" s="580">
        <v>533</v>
      </c>
      <c r="C607" s="710">
        <f t="shared" si="155"/>
        <v>2.0198905948321193</v>
      </c>
      <c r="D607" s="710">
        <f t="shared" si="156"/>
        <v>1452.3076796846033</v>
      </c>
      <c r="E607" s="710">
        <f t="shared" si="157"/>
        <v>691.8137127623587</v>
      </c>
      <c r="F607" s="710">
        <f t="shared" si="158"/>
        <v>387.7481999551195</v>
      </c>
      <c r="G607" s="710">
        <f t="shared" si="159"/>
        <v>312.9258668089949</v>
      </c>
      <c r="H607" s="717">
        <f t="shared" si="160"/>
        <v>298.31658938952012</v>
      </c>
      <c r="I607" s="710">
        <f t="shared" si="161"/>
        <v>298.28911619965328</v>
      </c>
      <c r="J607" s="710">
        <f t="shared" si="162"/>
        <v>298.26986515247245</v>
      </c>
      <c r="K607" s="710">
        <f t="shared" si="163"/>
        <v>298.25845654992639</v>
      </c>
      <c r="L607" s="710">
        <f t="shared" si="164"/>
        <v>298.25466366798378</v>
      </c>
      <c r="N607" s="580">
        <v>533</v>
      </c>
      <c r="O607" s="710">
        <f t="shared" si="165"/>
        <v>2.0198905948321193</v>
      </c>
      <c r="P607" s="710">
        <f t="shared" si="166"/>
        <v>904.85838045847629</v>
      </c>
      <c r="Q607" s="710">
        <f t="shared" si="167"/>
        <v>893.37190011420842</v>
      </c>
      <c r="R607" s="710">
        <f t="shared" si="168"/>
        <v>885.11390091783562</v>
      </c>
      <c r="S607" s="710">
        <f t="shared" si="169"/>
        <v>880.12287671239574</v>
      </c>
      <c r="T607" s="710">
        <f t="shared" si="170"/>
        <v>878.42187755916461</v>
      </c>
    </row>
    <row r="608" spans="2:20">
      <c r="B608" s="580">
        <v>534</v>
      </c>
      <c r="C608" s="710">
        <f t="shared" si="155"/>
        <v>2.0236802582370577</v>
      </c>
      <c r="D608" s="710">
        <f t="shared" si="156"/>
        <v>1452.3932032537648</v>
      </c>
      <c r="E608" s="710">
        <f t="shared" si="157"/>
        <v>692.34970087509555</v>
      </c>
      <c r="F608" s="710">
        <f t="shared" si="158"/>
        <v>388.01740231995143</v>
      </c>
      <c r="G608" s="710">
        <f t="shared" si="159"/>
        <v>312.9965755516468</v>
      </c>
      <c r="H608" s="717">
        <f t="shared" si="160"/>
        <v>298.3187374896811</v>
      </c>
      <c r="I608" s="710">
        <f t="shared" si="161"/>
        <v>298.29113282256895</v>
      </c>
      <c r="J608" s="710">
        <f t="shared" si="162"/>
        <v>298.27178864786401</v>
      </c>
      <c r="K608" s="710">
        <f t="shared" si="163"/>
        <v>298.26032443732203</v>
      </c>
      <c r="L608" s="710">
        <f t="shared" si="164"/>
        <v>298.25651296505379</v>
      </c>
      <c r="N608" s="580">
        <v>534</v>
      </c>
      <c r="O608" s="710">
        <f t="shared" si="165"/>
        <v>2.0236802582370577</v>
      </c>
      <c r="P608" s="710">
        <f t="shared" si="166"/>
        <v>905.63703687741906</v>
      </c>
      <c r="Q608" s="710">
        <f t="shared" si="167"/>
        <v>894.16374103870305</v>
      </c>
      <c r="R608" s="710">
        <f t="shared" si="168"/>
        <v>885.91518312411642</v>
      </c>
      <c r="S608" s="710">
        <f t="shared" si="169"/>
        <v>880.9298123454721</v>
      </c>
      <c r="T608" s="710">
        <f t="shared" si="170"/>
        <v>879.2306520389285</v>
      </c>
    </row>
    <row r="609" spans="2:20">
      <c r="B609" s="580">
        <v>535</v>
      </c>
      <c r="C609" s="710">
        <f t="shared" si="155"/>
        <v>2.027469921641996</v>
      </c>
      <c r="D609" s="710">
        <f t="shared" si="156"/>
        <v>1452.4785543676278</v>
      </c>
      <c r="E609" s="710">
        <f t="shared" si="157"/>
        <v>692.88484671424794</v>
      </c>
      <c r="F609" s="710">
        <f t="shared" si="158"/>
        <v>388.28668488085191</v>
      </c>
      <c r="G609" s="710">
        <f t="shared" si="159"/>
        <v>313.06743687578643</v>
      </c>
      <c r="H609" s="717">
        <f t="shared" si="160"/>
        <v>298.32089527842584</v>
      </c>
      <c r="I609" s="710">
        <f t="shared" si="161"/>
        <v>298.29315885141807</v>
      </c>
      <c r="J609" s="710">
        <f t="shared" si="162"/>
        <v>298.27372134556975</v>
      </c>
      <c r="K609" s="710">
        <f t="shared" si="163"/>
        <v>298.26220140394253</v>
      </c>
      <c r="L609" s="710">
        <f t="shared" si="164"/>
        <v>298.2583712996796</v>
      </c>
      <c r="N609" s="580">
        <v>535</v>
      </c>
      <c r="O609" s="710">
        <f t="shared" si="165"/>
        <v>2.027469921641996</v>
      </c>
      <c r="P609" s="710">
        <f t="shared" si="166"/>
        <v>906.41479049251086</v>
      </c>
      <c r="Q609" s="710">
        <f t="shared" si="167"/>
        <v>894.95466387272995</v>
      </c>
      <c r="R609" s="710">
        <f t="shared" si="168"/>
        <v>886.71553629334858</v>
      </c>
      <c r="S609" s="710">
        <f t="shared" si="169"/>
        <v>881.7358123867017</v>
      </c>
      <c r="T609" s="710">
        <f t="shared" si="170"/>
        <v>880.03848879481689</v>
      </c>
    </row>
    <row r="610" spans="2:20">
      <c r="B610" s="580">
        <v>536</v>
      </c>
      <c r="C610" s="710">
        <f t="shared" si="155"/>
        <v>2.0312595850469344</v>
      </c>
      <c r="D610" s="710">
        <f t="shared" si="156"/>
        <v>1452.5637339341531</v>
      </c>
      <c r="E610" s="710">
        <f t="shared" si="157"/>
        <v>693.41915214965411</v>
      </c>
      <c r="F610" s="710">
        <f t="shared" si="158"/>
        <v>388.55604663955916</v>
      </c>
      <c r="G610" s="710">
        <f t="shared" si="159"/>
        <v>313.13845052861052</v>
      </c>
      <c r="H610" s="717">
        <f t="shared" si="160"/>
        <v>298.32306277461805</v>
      </c>
      <c r="I610" s="710">
        <f t="shared" si="161"/>
        <v>298.29519430558435</v>
      </c>
      <c r="J610" s="710">
        <f t="shared" si="162"/>
        <v>298.27566326534111</v>
      </c>
      <c r="K610" s="710">
        <f t="shared" si="163"/>
        <v>298.26408746975761</v>
      </c>
      <c r="L610" s="710">
        <f t="shared" si="164"/>
        <v>298.26023869190232</v>
      </c>
      <c r="N610" s="580">
        <v>536</v>
      </c>
      <c r="O610" s="710">
        <f t="shared" si="165"/>
        <v>2.0312595850469344</v>
      </c>
      <c r="P610" s="710">
        <f t="shared" si="166"/>
        <v>907.19164235049686</v>
      </c>
      <c r="Q610" s="710">
        <f t="shared" si="167"/>
        <v>895.74466968075797</v>
      </c>
      <c r="R610" s="710">
        <f t="shared" si="168"/>
        <v>887.51496150269259</v>
      </c>
      <c r="S610" s="710">
        <f t="shared" si="169"/>
        <v>882.54087792084533</v>
      </c>
      <c r="T610" s="710">
        <f t="shared" si="170"/>
        <v>880.84538891406248</v>
      </c>
    </row>
    <row r="611" spans="2:20">
      <c r="B611" s="580">
        <v>537</v>
      </c>
      <c r="C611" s="710">
        <f t="shared" si="155"/>
        <v>2.0350492484518727</v>
      </c>
      <c r="D611" s="710">
        <f t="shared" si="156"/>
        <v>1452.6487428504979</v>
      </c>
      <c r="E611" s="710">
        <f t="shared" si="157"/>
        <v>693.95261904665506</v>
      </c>
      <c r="F611" s="710">
        <f t="shared" si="158"/>
        <v>388.82548660205498</v>
      </c>
      <c r="G611" s="710">
        <f t="shared" si="159"/>
        <v>313.20961625675932</v>
      </c>
      <c r="H611" s="717">
        <f t="shared" si="160"/>
        <v>298.32523999708286</v>
      </c>
      <c r="I611" s="710">
        <f t="shared" si="161"/>
        <v>298.29723920441415</v>
      </c>
      <c r="J611" s="710">
        <f t="shared" si="162"/>
        <v>298.27761442689274</v>
      </c>
      <c r="K611" s="710">
        <f t="shared" si="163"/>
        <v>298.26598265470096</v>
      </c>
      <c r="L611" s="710">
        <f t="shared" si="164"/>
        <v>298.26211516172708</v>
      </c>
      <c r="N611" s="580">
        <v>537</v>
      </c>
      <c r="O611" s="710">
        <f t="shared" si="165"/>
        <v>2.0350492484518727</v>
      </c>
      <c r="P611" s="710">
        <f t="shared" si="166"/>
        <v>907.96759349690853</v>
      </c>
      <c r="Q611" s="710">
        <f t="shared" si="167"/>
        <v>896.5337595260221</v>
      </c>
      <c r="R611" s="710">
        <f t="shared" si="168"/>
        <v>888.31345982806079</v>
      </c>
      <c r="S611" s="710">
        <f t="shared" si="169"/>
        <v>883.34501003140599</v>
      </c>
      <c r="T611" s="710">
        <f t="shared" si="170"/>
        <v>881.65135348263755</v>
      </c>
    </row>
    <row r="612" spans="2:20">
      <c r="B612" s="580">
        <v>538</v>
      </c>
      <c r="C612" s="710">
        <f t="shared" si="155"/>
        <v>2.0388389118568111</v>
      </c>
      <c r="D612" s="710">
        <f t="shared" si="156"/>
        <v>1452.7335820031858</v>
      </c>
      <c r="E612" s="710">
        <f t="shared" si="157"/>
        <v>694.4852492660965</v>
      </c>
      <c r="F612" s="710">
        <f t="shared" si="158"/>
        <v>389.09500377854863</v>
      </c>
      <c r="G612" s="710">
        <f t="shared" si="159"/>
        <v>313.28093380632299</v>
      </c>
      <c r="H612" s="717">
        <f t="shared" si="160"/>
        <v>298.32742696460684</v>
      </c>
      <c r="I612" s="710">
        <f t="shared" si="161"/>
        <v>298.29929356721635</v>
      </c>
      <c r="J612" s="710">
        <f t="shared" si="162"/>
        <v>298.27957484990276</v>
      </c>
      <c r="K612" s="710">
        <f t="shared" si="163"/>
        <v>298.26788697867011</v>
      </c>
      <c r="L612" s="710">
        <f t="shared" si="164"/>
        <v>298.26400072912332</v>
      </c>
      <c r="N612" s="580">
        <v>538</v>
      </c>
      <c r="O612" s="710">
        <f t="shared" si="165"/>
        <v>2.0388389118568111</v>
      </c>
      <c r="P612" s="710">
        <f t="shared" si="166"/>
        <v>908.74264497606521</v>
      </c>
      <c r="Q612" s="710">
        <f t="shared" si="167"/>
        <v>897.32193447052418</v>
      </c>
      <c r="R612" s="710">
        <f t="shared" si="168"/>
        <v>889.11103234411758</v>
      </c>
      <c r="S612" s="710">
        <f t="shared" si="169"/>
        <v>884.14820980063064</v>
      </c>
      <c r="T612" s="710">
        <f t="shared" si="170"/>
        <v>882.45638358525491</v>
      </c>
    </row>
    <row r="613" spans="2:20">
      <c r="B613" s="580">
        <v>539</v>
      </c>
      <c r="C613" s="710">
        <f t="shared" si="155"/>
        <v>2.0426285752617495</v>
      </c>
      <c r="D613" s="710">
        <f t="shared" si="156"/>
        <v>1452.8182522682741</v>
      </c>
      <c r="E613" s="710">
        <f t="shared" si="157"/>
        <v>695.01704466433284</v>
      </c>
      <c r="F613" s="710">
        <f t="shared" si="158"/>
        <v>389.36459718346106</v>
      </c>
      <c r="G613" s="710">
        <f t="shared" si="159"/>
        <v>313.35240292284789</v>
      </c>
      <c r="H613" s="717">
        <f t="shared" si="160"/>
        <v>298.32962369593787</v>
      </c>
      <c r="I613" s="710">
        <f t="shared" si="161"/>
        <v>298.30135741326228</v>
      </c>
      <c r="J613" s="710">
        <f t="shared" si="162"/>
        <v>298.28154455401244</v>
      </c>
      <c r="K613" s="710">
        <f t="shared" si="163"/>
        <v>298.26980046152636</v>
      </c>
      <c r="L613" s="710">
        <f t="shared" si="164"/>
        <v>298.2658954140241</v>
      </c>
      <c r="N613" s="580">
        <v>539</v>
      </c>
      <c r="O613" s="710">
        <f t="shared" si="165"/>
        <v>2.0426285752617495</v>
      </c>
      <c r="P613" s="710">
        <f t="shared" si="166"/>
        <v>909.51679783107522</v>
      </c>
      <c r="Q613" s="710">
        <f t="shared" si="167"/>
        <v>898.10919557503507</v>
      </c>
      <c r="R613" s="710">
        <f t="shared" si="168"/>
        <v>889.90768012428134</v>
      </c>
      <c r="S613" s="710">
        <f t="shared" si="169"/>
        <v>884.95047830951103</v>
      </c>
      <c r="T613" s="710">
        <f t="shared" si="170"/>
        <v>883.26048030537004</v>
      </c>
    </row>
    <row r="614" spans="2:20">
      <c r="B614" s="580">
        <v>540</v>
      </c>
      <c r="C614" s="710">
        <f t="shared" si="155"/>
        <v>2.0464182386666874</v>
      </c>
      <c r="D614" s="710">
        <f t="shared" si="156"/>
        <v>1452.9027545115191</v>
      </c>
      <c r="E614" s="710">
        <f t="shared" si="157"/>
        <v>695.54800709323001</v>
      </c>
      <c r="F614" s="710">
        <f t="shared" si="158"/>
        <v>389.63426583540917</v>
      </c>
      <c r="G614" s="710">
        <f t="shared" si="159"/>
        <v>313.4240233513425</v>
      </c>
      <c r="H614" s="717">
        <f t="shared" si="160"/>
        <v>298.33183020978521</v>
      </c>
      <c r="I614" s="710">
        <f t="shared" si="161"/>
        <v>298.30343076178559</v>
      </c>
      <c r="J614" s="710">
        <f t="shared" si="162"/>
        <v>298.28352355882646</v>
      </c>
      <c r="K614" s="710">
        <f t="shared" si="163"/>
        <v>298.27172312309472</v>
      </c>
      <c r="L614" s="710">
        <f t="shared" si="164"/>
        <v>298.26779923632648</v>
      </c>
      <c r="N614" s="580">
        <v>540</v>
      </c>
      <c r="O614" s="710">
        <f t="shared" si="165"/>
        <v>2.0464182386666874</v>
      </c>
      <c r="P614" s="710">
        <f t="shared" si="166"/>
        <v>910.29005310383764</v>
      </c>
      <c r="Q614" s="710">
        <f t="shared" si="167"/>
        <v>898.89554389909563</v>
      </c>
      <c r="R614" s="710">
        <f t="shared" si="168"/>
        <v>890.70340424072617</v>
      </c>
      <c r="S614" s="710">
        <f t="shared" si="169"/>
        <v>885.75181663778596</v>
      </c>
      <c r="T614" s="710">
        <f t="shared" si="170"/>
        <v>884.06364472518203</v>
      </c>
    </row>
    <row r="615" spans="2:20">
      <c r="B615" s="580">
        <v>541</v>
      </c>
      <c r="C615" s="710">
        <f t="shared" si="155"/>
        <v>2.0502079020716257</v>
      </c>
      <c r="D615" s="710">
        <f t="shared" si="156"/>
        <v>1452.9870895885372</v>
      </c>
      <c r="E615" s="710">
        <f t="shared" si="157"/>
        <v>696.07813840016865</v>
      </c>
      <c r="F615" s="710">
        <f t="shared" si="158"/>
        <v>389.90400875718979</v>
      </c>
      <c r="G615" s="710">
        <f t="shared" si="159"/>
        <v>313.49579483628372</v>
      </c>
      <c r="H615" s="717">
        <f t="shared" si="160"/>
        <v>298.33404652481937</v>
      </c>
      <c r="I615" s="710">
        <f t="shared" si="161"/>
        <v>298.30551363198236</v>
      </c>
      <c r="J615" s="710">
        <f t="shared" si="162"/>
        <v>298.28551188391242</v>
      </c>
      <c r="K615" s="710">
        <f t="shared" si="163"/>
        <v>298.27365498316368</v>
      </c>
      <c r="L615" s="710">
        <f t="shared" si="164"/>
        <v>298.26971221589127</v>
      </c>
      <c r="N615" s="580">
        <v>541</v>
      </c>
      <c r="O615" s="710">
        <f t="shared" si="165"/>
        <v>2.0502079020716257</v>
      </c>
      <c r="P615" s="710">
        <f t="shared" si="166"/>
        <v>911.06241183504346</v>
      </c>
      <c r="Q615" s="710">
        <f t="shared" si="167"/>
        <v>899.68098050101798</v>
      </c>
      <c r="R615" s="710">
        <f t="shared" si="168"/>
        <v>891.49820576438299</v>
      </c>
      <c r="S615" s="710">
        <f t="shared" si="169"/>
        <v>886.55222586394211</v>
      </c>
      <c r="T615" s="710">
        <f t="shared" si="170"/>
        <v>884.86587792563535</v>
      </c>
    </row>
    <row r="616" spans="2:20">
      <c r="B616" s="580">
        <v>542</v>
      </c>
      <c r="C616" s="710">
        <f t="shared" si="155"/>
        <v>2.0539975654765641</v>
      </c>
      <c r="D616" s="710">
        <f t="shared" si="156"/>
        <v>1453.0712583449645</v>
      </c>
      <c r="E616" s="710">
        <f t="shared" si="157"/>
        <v>696.60744042804799</v>
      </c>
      <c r="F616" s="710">
        <f t="shared" si="158"/>
        <v>390.17382497576432</v>
      </c>
      <c r="G616" s="710">
        <f t="shared" si="159"/>
        <v>313.56771712162293</v>
      </c>
      <c r="H616" s="717">
        <f t="shared" si="160"/>
        <v>298.33627265967209</v>
      </c>
      <c r="I616" s="710">
        <f t="shared" si="161"/>
        <v>298.30760604301088</v>
      </c>
      <c r="J616" s="710">
        <f t="shared" si="162"/>
        <v>298.28750954880104</v>
      </c>
      <c r="K616" s="710">
        <f t="shared" si="163"/>
        <v>298.27559606148543</v>
      </c>
      <c r="L616" s="710">
        <f t="shared" si="164"/>
        <v>298.27163437254302</v>
      </c>
      <c r="N616" s="580">
        <v>542</v>
      </c>
      <c r="O616" s="710">
        <f t="shared" si="165"/>
        <v>2.0539975654765641</v>
      </c>
      <c r="P616" s="710">
        <f t="shared" si="166"/>
        <v>911.83387506417682</v>
      </c>
      <c r="Q616" s="710">
        <f t="shared" si="167"/>
        <v>900.46550643788771</v>
      </c>
      <c r="R616" s="710">
        <f t="shared" si="168"/>
        <v>892.29208576494068</v>
      </c>
      <c r="S616" s="710">
        <f t="shared" si="169"/>
        <v>887.35170706521581</v>
      </c>
      <c r="T616" s="710">
        <f t="shared" si="170"/>
        <v>885.66718098642116</v>
      </c>
    </row>
    <row r="617" spans="2:20">
      <c r="B617" s="580">
        <v>543</v>
      </c>
      <c r="C617" s="710">
        <f t="shared" si="155"/>
        <v>2.0577872288815025</v>
      </c>
      <c r="D617" s="710">
        <f t="shared" si="156"/>
        <v>1453.1552616166127</v>
      </c>
      <c r="E617" s="710">
        <f t="shared" si="157"/>
        <v>697.13591501528924</v>
      </c>
      <c r="F617" s="710">
        <f t="shared" si="158"/>
        <v>390.44371352224283</v>
      </c>
      <c r="G617" s="710">
        <f t="shared" si="159"/>
        <v>313.63978995079225</v>
      </c>
      <c r="H617" s="717">
        <f t="shared" si="160"/>
        <v>298.33850863293611</v>
      </c>
      <c r="I617" s="710">
        <f t="shared" si="161"/>
        <v>298.30970801399167</v>
      </c>
      <c r="J617" s="710">
        <f t="shared" si="162"/>
        <v>298.28951657298592</v>
      </c>
      <c r="K617" s="710">
        <f t="shared" si="163"/>
        <v>298.27754637777559</v>
      </c>
      <c r="L617" s="710">
        <f t="shared" si="164"/>
        <v>298.27356572606982</v>
      </c>
      <c r="N617" s="580">
        <v>543</v>
      </c>
      <c r="O617" s="710">
        <f t="shared" si="165"/>
        <v>2.0577872288815025</v>
      </c>
      <c r="P617" s="710">
        <f t="shared" si="166"/>
        <v>912.60444382951698</v>
      </c>
      <c r="Q617" s="710">
        <f t="shared" si="167"/>
        <v>901.24912276556427</v>
      </c>
      <c r="R617" s="710">
        <f t="shared" si="168"/>
        <v>893.08504531084827</v>
      </c>
      <c r="S617" s="710">
        <f t="shared" si="169"/>
        <v>888.15026131759441</v>
      </c>
      <c r="T617" s="710">
        <f t="shared" si="170"/>
        <v>886.46755498597861</v>
      </c>
    </row>
    <row r="618" spans="2:20">
      <c r="B618" s="580">
        <v>544</v>
      </c>
      <c r="C618" s="710">
        <f t="shared" si="155"/>
        <v>2.0615768922864408</v>
      </c>
      <c r="D618" s="710">
        <f t="shared" si="156"/>
        <v>1453.2391002296245</v>
      </c>
      <c r="E618" s="710">
        <f t="shared" si="157"/>
        <v>697.6635639958397</v>
      </c>
      <c r="F618" s="710">
        <f t="shared" si="158"/>
        <v>390.71367343186859</v>
      </c>
      <c r="G618" s="710">
        <f t="shared" si="159"/>
        <v>313.7120130667102</v>
      </c>
      <c r="H618" s="717">
        <f t="shared" si="160"/>
        <v>298.34075446316558</v>
      </c>
      <c r="I618" s="710">
        <f t="shared" si="161"/>
        <v>298.31181956400724</v>
      </c>
      <c r="J618" s="710">
        <f t="shared" si="162"/>
        <v>298.2915329759237</v>
      </c>
      <c r="K618" s="710">
        <f t="shared" si="163"/>
        <v>298.27950595171296</v>
      </c>
      <c r="L618" s="710">
        <f t="shared" si="164"/>
        <v>298.27550629622334</v>
      </c>
      <c r="N618" s="580">
        <v>544</v>
      </c>
      <c r="O618" s="710">
        <f t="shared" si="165"/>
        <v>2.0615768922864408</v>
      </c>
      <c r="P618" s="710">
        <f t="shared" si="166"/>
        <v>913.37411916813937</v>
      </c>
      <c r="Q618" s="710">
        <f t="shared" si="167"/>
        <v>902.03183053868327</v>
      </c>
      <c r="R618" s="710">
        <f t="shared" si="168"/>
        <v>893.87708546931594</v>
      </c>
      <c r="S618" s="710">
        <f t="shared" si="169"/>
        <v>888.94788969581771</v>
      </c>
      <c r="T618" s="710">
        <f t="shared" si="170"/>
        <v>887.26700100149662</v>
      </c>
    </row>
    <row r="619" spans="2:20">
      <c r="B619" s="580">
        <v>545</v>
      </c>
      <c r="C619" s="710">
        <f t="shared" si="155"/>
        <v>2.0653665556913792</v>
      </c>
      <c r="D619" s="710">
        <f t="shared" si="156"/>
        <v>1453.3227750006229</v>
      </c>
      <c r="E619" s="710">
        <f t="shared" si="157"/>
        <v>698.19038919917659</v>
      </c>
      <c r="F619" s="710">
        <f t="shared" si="158"/>
        <v>390.98370374400241</v>
      </c>
      <c r="G619" s="710">
        <f t="shared" si="159"/>
        <v>313.78438621178822</v>
      </c>
      <c r="H619" s="717">
        <f t="shared" si="160"/>
        <v>298.34301016887542</v>
      </c>
      <c r="I619" s="710">
        <f t="shared" si="161"/>
        <v>298.31394071210229</v>
      </c>
      <c r="J619" s="710">
        <f t="shared" si="162"/>
        <v>298.2935587770337</v>
      </c>
      <c r="K619" s="710">
        <f t="shared" si="163"/>
        <v>298.28147480293995</v>
      </c>
      <c r="L619" s="710">
        <f t="shared" si="164"/>
        <v>298.2774561027187</v>
      </c>
      <c r="N619" s="580">
        <v>545</v>
      </c>
      <c r="O619" s="710">
        <f t="shared" si="165"/>
        <v>2.0653665556913792</v>
      </c>
      <c r="P619" s="710">
        <f t="shared" si="166"/>
        <v>914.14290211591674</v>
      </c>
      <c r="Q619" s="710">
        <f t="shared" si="167"/>
        <v>902.8136308106574</v>
      </c>
      <c r="R619" s="710">
        <f t="shared" si="168"/>
        <v>894.66820730631639</v>
      </c>
      <c r="S619" s="710">
        <f t="shared" si="169"/>
        <v>889.74459327337922</v>
      </c>
      <c r="T619" s="710">
        <f t="shared" si="170"/>
        <v>888.06552010891539</v>
      </c>
    </row>
    <row r="620" spans="2:20">
      <c r="B620" s="580">
        <v>546</v>
      </c>
      <c r="C620" s="710">
        <f t="shared" si="155"/>
        <v>2.0691562190963175</v>
      </c>
      <c r="D620" s="710">
        <f t="shared" si="156"/>
        <v>1453.4062867368611</v>
      </c>
      <c r="E620" s="710">
        <f t="shared" si="157"/>
        <v>698.71639245031133</v>
      </c>
      <c r="F620" s="710">
        <f t="shared" si="158"/>
        <v>391.25380350210719</v>
      </c>
      <c r="G620" s="710">
        <f t="shared" si="159"/>
        <v>313.85690912793621</v>
      </c>
      <c r="H620" s="717">
        <f t="shared" si="160"/>
        <v>298.34527576854168</v>
      </c>
      <c r="I620" s="710">
        <f t="shared" si="161"/>
        <v>298.31607147728346</v>
      </c>
      <c r="J620" s="710">
        <f t="shared" si="162"/>
        <v>298.29559399569803</v>
      </c>
      <c r="K620" s="710">
        <f t="shared" si="163"/>
        <v>298.28345295106192</v>
      </c>
      <c r="L620" s="710">
        <f t="shared" si="164"/>
        <v>298.27941516523441</v>
      </c>
      <c r="N620" s="580">
        <v>546</v>
      </c>
      <c r="O620" s="710">
        <f t="shared" si="165"/>
        <v>2.0691562190963175</v>
      </c>
      <c r="P620" s="710">
        <f t="shared" si="166"/>
        <v>914.91079370752107</v>
      </c>
      <c r="Q620" s="710">
        <f t="shared" si="167"/>
        <v>903.59452463367791</v>
      </c>
      <c r="R620" s="710">
        <f t="shared" si="168"/>
        <v>895.45841188658642</v>
      </c>
      <c r="S620" s="710">
        <f t="shared" si="169"/>
        <v>890.54037312252831</v>
      </c>
      <c r="T620" s="710">
        <f t="shared" si="170"/>
        <v>888.86311338292705</v>
      </c>
    </row>
    <row r="621" spans="2:20">
      <c r="B621" s="580">
        <v>547</v>
      </c>
      <c r="C621" s="710">
        <f t="shared" si="155"/>
        <v>2.0729458825012559</v>
      </c>
      <c r="D621" s="710">
        <f t="shared" si="156"/>
        <v>1453.4896362363688</v>
      </c>
      <c r="E621" s="710">
        <f t="shared" si="157"/>
        <v>699.24157556979367</v>
      </c>
      <c r="F621" s="710">
        <f t="shared" si="158"/>
        <v>391.52397175373238</v>
      </c>
      <c r="G621" s="710">
        <f t="shared" si="159"/>
        <v>313.92958155656873</v>
      </c>
      <c r="H621" s="717">
        <f t="shared" si="160"/>
        <v>298.34755128060135</v>
      </c>
      <c r="I621" s="710">
        <f t="shared" si="161"/>
        <v>298.31821187851938</v>
      </c>
      <c r="J621" s="710">
        <f t="shared" si="162"/>
        <v>298.29763865126159</v>
      </c>
      <c r="K621" s="710">
        <f t="shared" si="163"/>
        <v>298.28544041564737</v>
      </c>
      <c r="L621" s="710">
        <f t="shared" si="164"/>
        <v>298.28138350341226</v>
      </c>
      <c r="N621" s="580">
        <v>547</v>
      </c>
      <c r="O621" s="710">
        <f t="shared" si="165"/>
        <v>2.0729458825012559</v>
      </c>
      <c r="P621" s="710">
        <f t="shared" si="166"/>
        <v>915.67779497642448</v>
      </c>
      <c r="Q621" s="710">
        <f t="shared" si="167"/>
        <v>904.37451305871627</v>
      </c>
      <c r="R621" s="710">
        <f t="shared" si="168"/>
        <v>896.24770027362831</v>
      </c>
      <c r="S621" s="710">
        <f t="shared" si="169"/>
        <v>891.33523031427058</v>
      </c>
      <c r="T621" s="710">
        <f t="shared" si="170"/>
        <v>889.65978189697819</v>
      </c>
    </row>
    <row r="622" spans="2:20">
      <c r="B622" s="580">
        <v>548</v>
      </c>
      <c r="C622" s="710">
        <f t="shared" si="155"/>
        <v>2.0767355459061942</v>
      </c>
      <c r="D622" s="710">
        <f t="shared" si="156"/>
        <v>1453.5728242880964</v>
      </c>
      <c r="E622" s="710">
        <f t="shared" si="157"/>
        <v>699.76594037371649</v>
      </c>
      <c r="F622" s="710">
        <f t="shared" si="158"/>
        <v>391.79420755049858</v>
      </c>
      <c r="G622" s="710">
        <f t="shared" si="159"/>
        <v>314.00240323861084</v>
      </c>
      <c r="H622" s="717">
        <f t="shared" si="160"/>
        <v>298.34983672345237</v>
      </c>
      <c r="I622" s="710">
        <f t="shared" si="161"/>
        <v>298.32036193474056</v>
      </c>
      <c r="J622" s="710">
        <f t="shared" si="162"/>
        <v>298.29969276303177</v>
      </c>
      <c r="K622" s="710">
        <f t="shared" si="163"/>
        <v>298.28743721622811</v>
      </c>
      <c r="L622" s="710">
        <f t="shared" si="164"/>
        <v>298.2833611368572</v>
      </c>
      <c r="N622" s="580">
        <v>548</v>
      </c>
      <c r="O622" s="710">
        <f t="shared" si="165"/>
        <v>2.0767355459061942</v>
      </c>
      <c r="P622" s="710">
        <f t="shared" si="166"/>
        <v>916.44390695490108</v>
      </c>
      <c r="Q622" s="710">
        <f t="shared" si="167"/>
        <v>905.15359713552516</v>
      </c>
      <c r="R622" s="710">
        <f t="shared" si="168"/>
        <v>897.03607352971142</v>
      </c>
      <c r="S622" s="710">
        <f t="shared" si="169"/>
        <v>892.12916591837018</v>
      </c>
      <c r="T622" s="710">
        <f t="shared" si="170"/>
        <v>890.45552672327074</v>
      </c>
    </row>
    <row r="623" spans="2:20">
      <c r="B623" s="580">
        <v>549</v>
      </c>
      <c r="C623" s="710">
        <f t="shared" si="155"/>
        <v>2.0805252093111322</v>
      </c>
      <c r="D623" s="710">
        <f t="shared" si="156"/>
        <v>1453.6558516720556</v>
      </c>
      <c r="E623" s="710">
        <f t="shared" si="157"/>
        <v>700.2894886737198</v>
      </c>
      <c r="F623" s="710">
        <f t="shared" si="158"/>
        <v>392.06450994808222</v>
      </c>
      <c r="G623" s="710">
        <f t="shared" si="159"/>
        <v>314.07537391450381</v>
      </c>
      <c r="H623" s="717">
        <f t="shared" si="160"/>
        <v>298.35213211545346</v>
      </c>
      <c r="I623" s="710">
        <f t="shared" si="161"/>
        <v>298.32252166483931</v>
      </c>
      <c r="J623" s="710">
        <f t="shared" si="162"/>
        <v>298.30175635027854</v>
      </c>
      <c r="K623" s="710">
        <f t="shared" si="163"/>
        <v>298.28944337229871</v>
      </c>
      <c r="L623" s="710">
        <f t="shared" si="164"/>
        <v>298.28534808513751</v>
      </c>
      <c r="N623" s="580">
        <v>549</v>
      </c>
      <c r="O623" s="710">
        <f t="shared" si="165"/>
        <v>2.0805252093111322</v>
      </c>
      <c r="P623" s="710">
        <f t="shared" si="166"/>
        <v>917.20913067402796</v>
      </c>
      <c r="Q623" s="710">
        <f t="shared" si="167"/>
        <v>905.93177791264043</v>
      </c>
      <c r="R623" s="710">
        <f t="shared" si="168"/>
        <v>897.82353271587328</v>
      </c>
      <c r="S623" s="710">
        <f t="shared" si="169"/>
        <v>892.92218100335083</v>
      </c>
      <c r="T623" s="710">
        <f t="shared" si="170"/>
        <v>891.25034893276347</v>
      </c>
    </row>
    <row r="624" spans="2:20">
      <c r="B624" s="580">
        <v>550</v>
      </c>
      <c r="C624" s="710">
        <f t="shared" si="155"/>
        <v>2.0843148727160705</v>
      </c>
      <c r="D624" s="710">
        <f t="shared" si="156"/>
        <v>1453.7387191594592</v>
      </c>
      <c r="E624" s="710">
        <f t="shared" si="157"/>
        <v>700.81222227699618</v>
      </c>
      <c r="F624" s="710">
        <f t="shared" si="158"/>
        <v>392.33487800620026</v>
      </c>
      <c r="G624" s="710">
        <f t="shared" si="159"/>
        <v>314.14849332421136</v>
      </c>
      <c r="H624" s="717">
        <f t="shared" si="160"/>
        <v>298.35443747492423</v>
      </c>
      <c r="I624" s="710">
        <f t="shared" si="161"/>
        <v>298.32469108766969</v>
      </c>
      <c r="J624" s="710">
        <f t="shared" si="162"/>
        <v>298.30382943223435</v>
      </c>
      <c r="K624" s="710">
        <f t="shared" si="163"/>
        <v>298.29145890331682</v>
      </c>
      <c r="L624" s="710">
        <f t="shared" si="164"/>
        <v>298.28734436778433</v>
      </c>
      <c r="N624" s="580">
        <v>550</v>
      </c>
      <c r="O624" s="710">
        <f t="shared" si="165"/>
        <v>2.0843148727160705</v>
      </c>
      <c r="P624" s="710">
        <f t="shared" si="166"/>
        <v>917.97346716368668</v>
      </c>
      <c r="Q624" s="710">
        <f t="shared" si="167"/>
        <v>906.70905643738206</v>
      </c>
      <c r="R624" s="710">
        <f t="shared" si="168"/>
        <v>898.61007889192138</v>
      </c>
      <c r="S624" s="710">
        <f t="shared" si="169"/>
        <v>893.71427663649729</v>
      </c>
      <c r="T624" s="710">
        <f t="shared" si="170"/>
        <v>892.04424959517326</v>
      </c>
    </row>
    <row r="625" spans="2:20">
      <c r="B625" s="580">
        <v>551</v>
      </c>
      <c r="C625" s="710">
        <f t="shared" si="155"/>
        <v>2.0881045361210089</v>
      </c>
      <c r="D625" s="710">
        <f t="shared" si="156"/>
        <v>1453.8214275128573</v>
      </c>
      <c r="E625" s="710">
        <f t="shared" si="157"/>
        <v>701.33414298629498</v>
      </c>
      <c r="F625" s="710">
        <f t="shared" si="158"/>
        <v>392.60531078859481</v>
      </c>
      <c r="G625" s="710">
        <f t="shared" si="159"/>
        <v>314.22176120722514</v>
      </c>
      <c r="H625" s="717">
        <f t="shared" si="160"/>
        <v>298.356752820145</v>
      </c>
      <c r="I625" s="710">
        <f t="shared" si="161"/>
        <v>298.32687022204755</v>
      </c>
      <c r="J625" s="710">
        <f t="shared" si="162"/>
        <v>298.3059120280941</v>
      </c>
      <c r="K625" s="710">
        <f t="shared" si="163"/>
        <v>298.29348382870279</v>
      </c>
      <c r="L625" s="710">
        <f t="shared" si="164"/>
        <v>298.28935000429198</v>
      </c>
      <c r="N625" s="580">
        <v>551</v>
      </c>
      <c r="O625" s="710">
        <f t="shared" si="165"/>
        <v>2.0881045361210089</v>
      </c>
      <c r="P625" s="710">
        <f t="shared" si="166"/>
        <v>918.73691745256485</v>
      </c>
      <c r="Q625" s="710">
        <f t="shared" si="167"/>
        <v>907.48543375585564</v>
      </c>
      <c r="R625" s="710">
        <f t="shared" si="168"/>
        <v>899.39571311643419</v>
      </c>
      <c r="S625" s="710">
        <f t="shared" si="169"/>
        <v>894.50545388385717</v>
      </c>
      <c r="T625" s="710">
        <f t="shared" si="170"/>
        <v>892.83722977897685</v>
      </c>
    </row>
    <row r="626" spans="2:20">
      <c r="B626" s="580">
        <v>552</v>
      </c>
      <c r="C626" s="710">
        <f t="shared" si="155"/>
        <v>2.0918941995259472</v>
      </c>
      <c r="D626" s="710">
        <f t="shared" si="156"/>
        <v>1453.9039774862729</v>
      </c>
      <c r="E626" s="710">
        <f t="shared" si="157"/>
        <v>701.85525259992744</v>
      </c>
      <c r="F626" s="710">
        <f t="shared" si="158"/>
        <v>392.87580736301794</v>
      </c>
      <c r="G626" s="710">
        <f t="shared" si="159"/>
        <v>314.29517730257078</v>
      </c>
      <c r="H626" s="717">
        <f t="shared" si="160"/>
        <v>298.35907816935691</v>
      </c>
      <c r="I626" s="710">
        <f t="shared" si="161"/>
        <v>298.32905908675025</v>
      </c>
      <c r="J626" s="710">
        <f t="shared" si="162"/>
        <v>298.30800415701498</v>
      </c>
      <c r="K626" s="710">
        <f t="shared" si="163"/>
        <v>298.29551816783993</v>
      </c>
      <c r="L626" s="710">
        <f t="shared" si="164"/>
        <v>298.29136501411762</v>
      </c>
      <c r="N626" s="580">
        <v>552</v>
      </c>
      <c r="O626" s="710">
        <f t="shared" si="165"/>
        <v>2.0918941995259472</v>
      </c>
      <c r="P626" s="710">
        <f t="shared" si="166"/>
        <v>919.4994825681573</v>
      </c>
      <c r="Q626" s="710">
        <f t="shared" si="167"/>
        <v>908.26091091295416</v>
      </c>
      <c r="R626" s="710">
        <f t="shared" si="168"/>
        <v>900.18043644676322</v>
      </c>
      <c r="S626" s="710">
        <f t="shared" si="169"/>
        <v>895.29571381024175</v>
      </c>
      <c r="T626" s="710">
        <f t="shared" si="170"/>
        <v>893.62929055141205</v>
      </c>
    </row>
    <row r="627" spans="2:20">
      <c r="B627" s="580">
        <v>553</v>
      </c>
      <c r="C627" s="710">
        <f t="shared" si="155"/>
        <v>2.0956838629308856</v>
      </c>
      <c r="D627" s="710">
        <f t="shared" si="156"/>
        <v>1453.9863698253332</v>
      </c>
      <c r="E627" s="710">
        <f t="shared" si="157"/>
        <v>702.3755529117725</v>
      </c>
      <c r="F627" s="710">
        <f t="shared" si="158"/>
        <v>393.14636680121657</v>
      </c>
      <c r="G627" s="710">
        <f t="shared" si="159"/>
        <v>314.36874134881344</v>
      </c>
      <c r="H627" s="717">
        <f t="shared" si="160"/>
        <v>298.3614135407617</v>
      </c>
      <c r="I627" s="710">
        <f t="shared" si="161"/>
        <v>298.33125770051686</v>
      </c>
      <c r="J627" s="710">
        <f t="shared" si="162"/>
        <v>298.3101058381165</v>
      </c>
      <c r="K627" s="710">
        <f t="shared" si="163"/>
        <v>298.29756194007405</v>
      </c>
      <c r="L627" s="710">
        <f t="shared" si="164"/>
        <v>298.29338941668129</v>
      </c>
      <c r="N627" s="580">
        <v>553</v>
      </c>
      <c r="O627" s="710">
        <f t="shared" si="165"/>
        <v>2.0956838629308856</v>
      </c>
      <c r="P627" s="710">
        <f t="shared" si="166"/>
        <v>920.26116353676787</v>
      </c>
      <c r="Q627" s="710">
        <f t="shared" si="167"/>
        <v>909.03548895235883</v>
      </c>
      <c r="R627" s="710">
        <f t="shared" si="168"/>
        <v>900.96424993903372</v>
      </c>
      <c r="S627" s="710">
        <f t="shared" si="169"/>
        <v>896.08505747922788</v>
      </c>
      <c r="T627" s="710">
        <f t="shared" si="170"/>
        <v>894.42043297847943</v>
      </c>
    </row>
    <row r="628" spans="2:20">
      <c r="B628" s="580">
        <v>554</v>
      </c>
      <c r="C628" s="710">
        <f t="shared" si="155"/>
        <v>2.099473526335824</v>
      </c>
      <c r="D628" s="710">
        <f t="shared" si="156"/>
        <v>1454.0686052674</v>
      </c>
      <c r="E628" s="710">
        <f t="shared" si="157"/>
        <v>702.895045711281</v>
      </c>
      <c r="F628" s="710">
        <f t="shared" si="158"/>
        <v>393.41698817891728</v>
      </c>
      <c r="G628" s="710">
        <f t="shared" si="159"/>
        <v>314.44245308406352</v>
      </c>
      <c r="H628" s="717">
        <f t="shared" si="160"/>
        <v>298.36375895252183</v>
      </c>
      <c r="I628" s="710">
        <f t="shared" si="161"/>
        <v>298.33346608204795</v>
      </c>
      <c r="J628" s="710">
        <f t="shared" si="162"/>
        <v>298.31221709048037</v>
      </c>
      <c r="K628" s="710">
        <f t="shared" si="163"/>
        <v>298.29961516471377</v>
      </c>
      <c r="L628" s="710">
        <f t="shared" si="164"/>
        <v>298.29542323136576</v>
      </c>
      <c r="N628" s="580">
        <v>554</v>
      </c>
      <c r="O628" s="710">
        <f t="shared" si="165"/>
        <v>2.099473526335824</v>
      </c>
      <c r="P628" s="710">
        <f t="shared" si="166"/>
        <v>921.02196138350985</v>
      </c>
      <c r="Q628" s="710">
        <f t="shared" si="167"/>
        <v>909.80916891654078</v>
      </c>
      <c r="R628" s="710">
        <f t="shared" si="168"/>
        <v>901.74715464814642</v>
      </c>
      <c r="S628" s="710">
        <f t="shared" si="169"/>
        <v>896.87348595315916</v>
      </c>
      <c r="T628" s="710">
        <f t="shared" si="170"/>
        <v>895.21065812494339</v>
      </c>
    </row>
    <row r="629" spans="2:20">
      <c r="B629" s="580">
        <v>555</v>
      </c>
      <c r="C629" s="710">
        <f t="shared" si="155"/>
        <v>2.1032631897407623</v>
      </c>
      <c r="D629" s="710">
        <f t="shared" si="156"/>
        <v>1454.1506845416977</v>
      </c>
      <c r="E629" s="710">
        <f t="shared" si="157"/>
        <v>703.41373278348192</v>
      </c>
      <c r="F629" s="710">
        <f t="shared" si="158"/>
        <v>393.6876705758113</v>
      </c>
      <c r="G629" s="710">
        <f t="shared" si="159"/>
        <v>314.51631224598253</v>
      </c>
      <c r="H629" s="717">
        <f t="shared" si="160"/>
        <v>298.36611442276023</v>
      </c>
      <c r="I629" s="710">
        <f t="shared" si="161"/>
        <v>298.33568425000561</v>
      </c>
      <c r="J629" s="710">
        <f t="shared" si="162"/>
        <v>298.31433793315045</v>
      </c>
      <c r="K629" s="710">
        <f t="shared" si="163"/>
        <v>298.30167786103027</v>
      </c>
      <c r="L629" s="710">
        <f t="shared" si="164"/>
        <v>298.29746647751665</v>
      </c>
      <c r="N629" s="580">
        <v>555</v>
      </c>
      <c r="O629" s="710">
        <f t="shared" si="165"/>
        <v>2.1032631897407623</v>
      </c>
      <c r="P629" s="710">
        <f t="shared" si="166"/>
        <v>921.7818771323083</v>
      </c>
      <c r="Q629" s="710">
        <f t="shared" si="167"/>
        <v>910.58195184676288</v>
      </c>
      <c r="R629" s="710">
        <f t="shared" si="168"/>
        <v>902.52915162777913</v>
      </c>
      <c r="S629" s="710">
        <f t="shared" si="169"/>
        <v>897.66100029314759</v>
      </c>
      <c r="T629" s="710">
        <f t="shared" si="170"/>
        <v>895.99996705433409</v>
      </c>
    </row>
    <row r="630" spans="2:20">
      <c r="B630" s="580">
        <v>556</v>
      </c>
      <c r="C630" s="710">
        <f t="shared" si="155"/>
        <v>2.1070528531457007</v>
      </c>
      <c r="D630" s="710">
        <f t="shared" si="156"/>
        <v>1454.232608369439</v>
      </c>
      <c r="E630" s="710">
        <f t="shared" si="157"/>
        <v>703.93161590898706</v>
      </c>
      <c r="F630" s="710">
        <f t="shared" si="158"/>
        <v>393.95841307553928</v>
      </c>
      <c r="G630" s="710">
        <f t="shared" si="159"/>
        <v>314.59031857178871</v>
      </c>
      <c r="H630" s="717">
        <f t="shared" si="160"/>
        <v>298.3684799695605</v>
      </c>
      <c r="I630" s="710">
        <f t="shared" si="161"/>
        <v>298.33791222301329</v>
      </c>
      <c r="J630" s="710">
        <f t="shared" si="162"/>
        <v>298.31646838513274</v>
      </c>
      <c r="K630" s="710">
        <f t="shared" si="163"/>
        <v>298.30375004825714</v>
      </c>
      <c r="L630" s="710">
        <f t="shared" si="164"/>
        <v>298.29951917444208</v>
      </c>
      <c r="N630" s="580">
        <v>556</v>
      </c>
      <c r="O630" s="710">
        <f t="shared" si="165"/>
        <v>2.1070528531457007</v>
      </c>
      <c r="P630" s="710">
        <f t="shared" si="166"/>
        <v>922.54091180590137</v>
      </c>
      <c r="Q630" s="710">
        <f t="shared" si="167"/>
        <v>911.35383878308005</v>
      </c>
      <c r="R630" s="710">
        <f t="shared" si="168"/>
        <v>903.31024193038797</v>
      </c>
      <c r="S630" s="710">
        <f t="shared" si="169"/>
        <v>898.44760155907466</v>
      </c>
      <c r="T630" s="710">
        <f t="shared" si="170"/>
        <v>896.78836082894838</v>
      </c>
    </row>
    <row r="631" spans="2:20">
      <c r="B631" s="580">
        <v>557</v>
      </c>
      <c r="C631" s="710">
        <f t="shared" si="155"/>
        <v>2.110842516550639</v>
      </c>
      <c r="D631" s="710">
        <f t="shared" si="156"/>
        <v>1454.3143774639489</v>
      </c>
      <c r="E631" s="710">
        <f t="shared" si="157"/>
        <v>704.44869686399761</v>
      </c>
      <c r="F631" s="710">
        <f t="shared" si="158"/>
        <v>394.2292147656766</v>
      </c>
      <c r="G631" s="710">
        <f t="shared" si="159"/>
        <v>314.66447179826247</v>
      </c>
      <c r="H631" s="717">
        <f t="shared" si="160"/>
        <v>298.37085561096671</v>
      </c>
      <c r="I631" s="710">
        <f t="shared" si="161"/>
        <v>298.34015001965594</v>
      </c>
      <c r="J631" s="710">
        <f t="shared" si="162"/>
        <v>298.31860846539519</v>
      </c>
      <c r="K631" s="710">
        <f t="shared" si="163"/>
        <v>298.30583174559052</v>
      </c>
      <c r="L631" s="710">
        <f t="shared" si="164"/>
        <v>298.30158134141294</v>
      </c>
      <c r="N631" s="580">
        <v>557</v>
      </c>
      <c r="O631" s="710">
        <f t="shared" si="165"/>
        <v>2.110842516550639</v>
      </c>
      <c r="P631" s="710">
        <f t="shared" si="166"/>
        <v>923.29906642584103</v>
      </c>
      <c r="Q631" s="710">
        <f t="shared" si="167"/>
        <v>912.12483076434194</v>
      </c>
      <c r="R631" s="710">
        <f t="shared" si="168"/>
        <v>904.09042660720877</v>
      </c>
      <c r="S631" s="710">
        <f t="shared" si="169"/>
        <v>899.23329080959343</v>
      </c>
      <c r="T631" s="710">
        <f t="shared" si="170"/>
        <v>897.57584050985145</v>
      </c>
    </row>
    <row r="632" spans="2:20">
      <c r="B632" s="580">
        <v>558</v>
      </c>
      <c r="C632" s="710">
        <f t="shared" si="155"/>
        <v>2.114632179955577</v>
      </c>
      <c r="D632" s="710">
        <f t="shared" si="156"/>
        <v>1454.3959925307856</v>
      </c>
      <c r="E632" s="710">
        <f t="shared" si="157"/>
        <v>704.96497742030886</v>
      </c>
      <c r="F632" s="710">
        <f t="shared" si="158"/>
        <v>394.50007473771819</v>
      </c>
      <c r="G632" s="710">
        <f t="shared" si="159"/>
        <v>314.73877166175225</v>
      </c>
      <c r="H632" s="717">
        <f t="shared" si="160"/>
        <v>298.37324136498341</v>
      </c>
      <c r="I632" s="710">
        <f t="shared" si="161"/>
        <v>298.34239765847968</v>
      </c>
      <c r="J632" s="710">
        <f t="shared" si="162"/>
        <v>298.32075819286786</v>
      </c>
      <c r="K632" s="710">
        <f t="shared" si="163"/>
        <v>298.30792297218886</v>
      </c>
      <c r="L632" s="710">
        <f t="shared" si="164"/>
        <v>298.30365299766243</v>
      </c>
      <c r="N632" s="580">
        <v>558</v>
      </c>
      <c r="O632" s="710">
        <f t="shared" si="165"/>
        <v>2.114632179955577</v>
      </c>
      <c r="P632" s="710">
        <f t="shared" si="166"/>
        <v>924.05634201249484</v>
      </c>
      <c r="Q632" s="710">
        <f t="shared" si="167"/>
        <v>912.89492882819331</v>
      </c>
      <c r="R632" s="710">
        <f t="shared" si="168"/>
        <v>904.86970670825826</v>
      </c>
      <c r="S632" s="710">
        <f t="shared" si="169"/>
        <v>900.01806910212895</v>
      </c>
      <c r="T632" s="710">
        <f t="shared" si="170"/>
        <v>898.36240715687848</v>
      </c>
    </row>
    <row r="633" spans="2:20">
      <c r="B633" s="580">
        <v>559</v>
      </c>
      <c r="C633" s="710">
        <f t="shared" si="155"/>
        <v>2.1184218433605153</v>
      </c>
      <c r="D633" s="710">
        <f t="shared" si="156"/>
        <v>1454.4774542678613</v>
      </c>
      <c r="E633" s="710">
        <f t="shared" si="157"/>
        <v>705.48045934531694</v>
      </c>
      <c r="F633" s="710">
        <f t="shared" si="158"/>
        <v>394.7709920870638</v>
      </c>
      <c r="G633" s="710">
        <f t="shared" si="159"/>
        <v>314.81321789818003</v>
      </c>
      <c r="H633" s="717">
        <f t="shared" si="160"/>
        <v>298.37563724957556</v>
      </c>
      <c r="I633" s="710">
        <f t="shared" si="161"/>
        <v>298.34465515799207</v>
      </c>
      <c r="J633" s="710">
        <f t="shared" si="162"/>
        <v>298.3229175864426</v>
      </c>
      <c r="K633" s="710">
        <f t="shared" si="163"/>
        <v>298.31002374717286</v>
      </c>
      <c r="L633" s="710">
        <f t="shared" si="164"/>
        <v>298.30573416238627</v>
      </c>
      <c r="N633" s="580">
        <v>559</v>
      </c>
      <c r="O633" s="710">
        <f t="shared" si="165"/>
        <v>2.1184218433605153</v>
      </c>
      <c r="P633" s="710">
        <f t="shared" si="166"/>
        <v>924.81273958504755</v>
      </c>
      <c r="Q633" s="710">
        <f t="shared" si="167"/>
        <v>913.66413401107604</v>
      </c>
      <c r="R633" s="710">
        <f t="shared" si="168"/>
        <v>905.64808328233619</v>
      </c>
      <c r="S633" s="710">
        <f t="shared" si="169"/>
        <v>900.80193749288071</v>
      </c>
      <c r="T633" s="710">
        <f t="shared" si="170"/>
        <v>899.14806182863538</v>
      </c>
    </row>
    <row r="634" spans="2:20">
      <c r="B634" s="580">
        <v>560</v>
      </c>
      <c r="C634" s="710">
        <f t="shared" si="155"/>
        <v>2.1222115067654537</v>
      </c>
      <c r="D634" s="710">
        <f t="shared" si="156"/>
        <v>1454.5587633655587</v>
      </c>
      <c r="E634" s="710">
        <f t="shared" si="157"/>
        <v>705.99514440202393</v>
      </c>
      <c r="F634" s="710">
        <f t="shared" si="158"/>
        <v>395.04196591300308</v>
      </c>
      <c r="G634" s="710">
        <f t="shared" si="159"/>
        <v>314.88781024304672</v>
      </c>
      <c r="H634" s="717">
        <f t="shared" si="160"/>
        <v>298.37804328266856</v>
      </c>
      <c r="I634" s="710">
        <f t="shared" si="161"/>
        <v>298.34692253666174</v>
      </c>
      <c r="J634" s="710">
        <f t="shared" si="162"/>
        <v>298.32508666497324</v>
      </c>
      <c r="K634" s="710">
        <f t="shared" si="163"/>
        <v>298.31213408962566</v>
      </c>
      <c r="L634" s="710">
        <f t="shared" si="164"/>
        <v>298.30782485474259</v>
      </c>
      <c r="N634" s="580">
        <v>560</v>
      </c>
      <c r="O634" s="710">
        <f t="shared" si="165"/>
        <v>2.1222115067654537</v>
      </c>
      <c r="P634" s="710">
        <f t="shared" si="166"/>
        <v>925.56826016150194</v>
      </c>
      <c r="Q634" s="710">
        <f t="shared" si="167"/>
        <v>914.43244734823008</v>
      </c>
      <c r="R634" s="710">
        <f t="shared" si="168"/>
        <v>906.42555737702605</v>
      </c>
      <c r="S634" s="710">
        <f t="shared" si="169"/>
        <v>901.58489703682324</v>
      </c>
      <c r="T634" s="710">
        <f t="shared" si="170"/>
        <v>899.93280558250115</v>
      </c>
    </row>
    <row r="635" spans="2:20">
      <c r="B635" s="580">
        <v>561</v>
      </c>
      <c r="C635" s="710">
        <f t="shared" si="155"/>
        <v>2.126001170170392</v>
      </c>
      <c r="D635" s="710">
        <f t="shared" si="156"/>
        <v>1454.6399205068471</v>
      </c>
      <c r="E635" s="710">
        <f t="shared" si="157"/>
        <v>706.50903434904455</v>
      </c>
      <c r="F635" s="710">
        <f t="shared" si="158"/>
        <v>395.31299531870076</v>
      </c>
      <c r="G635" s="710">
        <f t="shared" si="159"/>
        <v>314.96254843143788</v>
      </c>
      <c r="H635" s="717">
        <f t="shared" si="160"/>
        <v>298.38045948214813</v>
      </c>
      <c r="I635" s="710">
        <f t="shared" si="161"/>
        <v>298.34919981291864</v>
      </c>
      <c r="J635" s="710">
        <f t="shared" si="162"/>
        <v>298.32726544727518</v>
      </c>
      <c r="K635" s="710">
        <f t="shared" si="163"/>
        <v>298.31425401859246</v>
      </c>
      <c r="L635" s="710">
        <f t="shared" si="164"/>
        <v>298.30992509385186</v>
      </c>
      <c r="N635" s="580">
        <v>561</v>
      </c>
      <c r="O635" s="710">
        <f t="shared" si="165"/>
        <v>2.126001170170392</v>
      </c>
      <c r="P635" s="710">
        <f t="shared" si="166"/>
        <v>926.32290475868069</v>
      </c>
      <c r="Q635" s="710">
        <f t="shared" si="167"/>
        <v>915.19986987369566</v>
      </c>
      <c r="R635" s="710">
        <f t="shared" si="168"/>
        <v>907.20213003869674</v>
      </c>
      <c r="S635" s="710">
        <f t="shared" si="169"/>
        <v>902.36694878770834</v>
      </c>
      <c r="T635" s="710">
        <f t="shared" si="170"/>
        <v>900.71663947462844</v>
      </c>
    </row>
    <row r="636" spans="2:20">
      <c r="B636" s="580">
        <v>562</v>
      </c>
      <c r="C636" s="710">
        <f t="shared" si="155"/>
        <v>2.1297908335753304</v>
      </c>
      <c r="D636" s="710">
        <f t="shared" si="156"/>
        <v>1454.7209263673969</v>
      </c>
      <c r="E636" s="710">
        <f t="shared" si="157"/>
        <v>707.02213094061199</v>
      </c>
      <c r="F636" s="710">
        <f t="shared" si="158"/>
        <v>395.58407941118207</v>
      </c>
      <c r="G636" s="710">
        <f t="shared" si="159"/>
        <v>315.03743219802902</v>
      </c>
      <c r="H636" s="717">
        <f t="shared" si="160"/>
        <v>298.38288586586032</v>
      </c>
      <c r="I636" s="710">
        <f t="shared" si="161"/>
        <v>298.35148700515379</v>
      </c>
      <c r="J636" s="710">
        <f t="shared" si="162"/>
        <v>298.32945395212573</v>
      </c>
      <c r="K636" s="710">
        <f t="shared" si="163"/>
        <v>298.31638355308053</v>
      </c>
      <c r="L636" s="710">
        <f t="shared" si="164"/>
        <v>298.31203489879675</v>
      </c>
      <c r="N636" s="580">
        <v>562</v>
      </c>
      <c r="O636" s="710">
        <f t="shared" si="165"/>
        <v>2.1297908335753304</v>
      </c>
      <c r="P636" s="710">
        <f t="shared" si="166"/>
        <v>927.07667439222746</v>
      </c>
      <c r="Q636" s="710">
        <f t="shared" si="167"/>
        <v>915.96640262031337</v>
      </c>
      <c r="R636" s="710">
        <f t="shared" si="168"/>
        <v>907.97780231250397</v>
      </c>
      <c r="S636" s="710">
        <f t="shared" si="169"/>
        <v>903.14809379806559</v>
      </c>
      <c r="T636" s="710">
        <f t="shared" si="170"/>
        <v>901.49956455994572</v>
      </c>
    </row>
    <row r="637" spans="2:20">
      <c r="B637" s="580">
        <v>563</v>
      </c>
      <c r="C637" s="710">
        <f t="shared" si="155"/>
        <v>2.1335804969802687</v>
      </c>
      <c r="D637" s="710">
        <f t="shared" si="156"/>
        <v>1454.8017816156903</v>
      </c>
      <c r="E637" s="710">
        <f t="shared" si="157"/>
        <v>707.53443592658414</v>
      </c>
      <c r="F637" s="710">
        <f t="shared" si="158"/>
        <v>395.85521730131774</v>
      </c>
      <c r="G637" s="710">
        <f t="shared" si="159"/>
        <v>315.11246127709114</v>
      </c>
      <c r="H637" s="717">
        <f t="shared" si="160"/>
        <v>298.3853224516115</v>
      </c>
      <c r="I637" s="710">
        <f t="shared" si="161"/>
        <v>298.35378413171918</v>
      </c>
      <c r="J637" s="710">
        <f t="shared" si="162"/>
        <v>298.33165219826395</v>
      </c>
      <c r="K637" s="710">
        <f t="shared" si="163"/>
        <v>298.31852271205923</v>
      </c>
      <c r="L637" s="710">
        <f t="shared" si="164"/>
        <v>298.31415428862215</v>
      </c>
      <c r="N637" s="580">
        <v>563</v>
      </c>
      <c r="O637" s="710">
        <f t="shared" si="165"/>
        <v>2.1335804969802687</v>
      </c>
      <c r="P637" s="710">
        <f t="shared" si="166"/>
        <v>927.82957007660832</v>
      </c>
      <c r="Q637" s="710">
        <f t="shared" si="167"/>
        <v>916.73204661972682</v>
      </c>
      <c r="R637" s="710">
        <f t="shared" si="168"/>
        <v>908.75257524239146</v>
      </c>
      <c r="S637" s="710">
        <f t="shared" si="169"/>
        <v>903.92833311920447</v>
      </c>
      <c r="T637" s="710">
        <f t="shared" si="170"/>
        <v>902.28158189215799</v>
      </c>
    </row>
    <row r="638" spans="2:20">
      <c r="B638" s="580">
        <v>564</v>
      </c>
      <c r="C638" s="710">
        <f t="shared" si="155"/>
        <v>2.1373701603852071</v>
      </c>
      <c r="D638" s="710">
        <f t="shared" si="156"/>
        <v>1454.8824869131315</v>
      </c>
      <c r="E638" s="710">
        <f t="shared" si="157"/>
        <v>708.04595105245028</v>
      </c>
      <c r="F638" s="710">
        <f t="shared" si="158"/>
        <v>396.12640810380981</v>
      </c>
      <c r="G638" s="710">
        <f t="shared" si="159"/>
        <v>315.18763540249614</v>
      </c>
      <c r="H638" s="717">
        <f t="shared" si="160"/>
        <v>298.3877692571682</v>
      </c>
      <c r="I638" s="710">
        <f t="shared" si="161"/>
        <v>298.35609121092801</v>
      </c>
      <c r="J638" s="710">
        <f t="shared" si="162"/>
        <v>298.33386020439036</v>
      </c>
      <c r="K638" s="710">
        <f t="shared" si="163"/>
        <v>298.32067151446</v>
      </c>
      <c r="L638" s="710">
        <f t="shared" si="164"/>
        <v>298.31628328233506</v>
      </c>
      <c r="N638" s="580">
        <v>564</v>
      </c>
      <c r="O638" s="710">
        <f t="shared" si="165"/>
        <v>2.1373701603852071</v>
      </c>
      <c r="P638" s="710">
        <f t="shared" si="166"/>
        <v>928.58159282511326</v>
      </c>
      <c r="Q638" s="710">
        <f t="shared" si="167"/>
        <v>917.49680290238314</v>
      </c>
      <c r="R638" s="710">
        <f t="shared" si="168"/>
        <v>909.52644987109306</v>
      </c>
      <c r="S638" s="710">
        <f t="shared" si="169"/>
        <v>904.70766780121539</v>
      </c>
      <c r="T638" s="710">
        <f t="shared" si="170"/>
        <v>903.06269252374886</v>
      </c>
    </row>
    <row r="639" spans="2:20">
      <c r="B639" s="580">
        <v>565</v>
      </c>
      <c r="C639" s="710">
        <f t="shared" si="155"/>
        <v>2.1411598237901455</v>
      </c>
      <c r="D639" s="710">
        <f t="shared" si="156"/>
        <v>1454.9630429141557</v>
      </c>
      <c r="E639" s="710">
        <f t="shared" si="157"/>
        <v>708.55667805933706</v>
      </c>
      <c r="F639" s="710">
        <f t="shared" si="158"/>
        <v>396.39765093717654</v>
      </c>
      <c r="G639" s="710">
        <f t="shared" si="159"/>
        <v>315.26295430772211</v>
      </c>
      <c r="H639" s="717">
        <f t="shared" si="160"/>
        <v>298.39022630025727</v>
      </c>
      <c r="I639" s="710">
        <f t="shared" si="161"/>
        <v>298.35840826105442</v>
      </c>
      <c r="J639" s="710">
        <f t="shared" si="162"/>
        <v>298.33607798916717</v>
      </c>
      <c r="K639" s="710">
        <f t="shared" si="163"/>
        <v>298.32282997917616</v>
      </c>
      <c r="L639" s="710">
        <f t="shared" si="164"/>
        <v>298.31842189890455</v>
      </c>
      <c r="N639" s="580">
        <v>565</v>
      </c>
      <c r="O639" s="710">
        <f t="shared" si="165"/>
        <v>2.1411598237901455</v>
      </c>
      <c r="P639" s="710">
        <f t="shared" si="166"/>
        <v>929.33274364985721</v>
      </c>
      <c r="Q639" s="710">
        <f t="shared" si="167"/>
        <v>918.26067249753498</v>
      </c>
      <c r="R639" s="710">
        <f t="shared" si="168"/>
        <v>910.29942724013313</v>
      </c>
      <c r="S639" s="710">
        <f t="shared" si="169"/>
        <v>905.48609889297165</v>
      </c>
      <c r="T639" s="710">
        <f t="shared" si="170"/>
        <v>903.84289750598134</v>
      </c>
    </row>
    <row r="640" spans="2:20">
      <c r="B640" s="580">
        <v>566</v>
      </c>
      <c r="C640" s="710">
        <f t="shared" si="155"/>
        <v>2.1449494871950838</v>
      </c>
      <c r="D640" s="710">
        <f t="shared" si="156"/>
        <v>1455.0434502663347</v>
      </c>
      <c r="E640" s="710">
        <f t="shared" si="157"/>
        <v>709.06661868401522</v>
      </c>
      <c r="F640" s="710">
        <f t="shared" si="158"/>
        <v>396.66894492373831</v>
      </c>
      <c r="G640" s="710">
        <f t="shared" si="159"/>
        <v>315.33841772585896</v>
      </c>
      <c r="H640" s="717">
        <f t="shared" si="160"/>
        <v>298.39269359856559</v>
      </c>
      <c r="I640" s="710">
        <f t="shared" si="161"/>
        <v>298.36073530033337</v>
      </c>
      <c r="J640" s="710">
        <f t="shared" si="162"/>
        <v>298.33830557121797</v>
      </c>
      <c r="K640" s="710">
        <f t="shared" si="163"/>
        <v>298.32499812506296</v>
      </c>
      <c r="L640" s="710">
        <f t="shared" si="164"/>
        <v>298.32057015726167</v>
      </c>
      <c r="N640" s="580">
        <v>566</v>
      </c>
      <c r="O640" s="710">
        <f t="shared" si="165"/>
        <v>2.1449494871950838</v>
      </c>
      <c r="P640" s="710">
        <f t="shared" si="166"/>
        <v>930.08302356178172</v>
      </c>
      <c r="Q640" s="710">
        <f t="shared" si="167"/>
        <v>919.02365643324163</v>
      </c>
      <c r="R640" s="710">
        <f t="shared" si="168"/>
        <v>911.07150838982864</v>
      </c>
      <c r="S640" s="710">
        <f t="shared" si="169"/>
        <v>906.26362744212986</v>
      </c>
      <c r="T640" s="710">
        <f t="shared" si="170"/>
        <v>904.6221978888999</v>
      </c>
    </row>
    <row r="641" spans="2:20">
      <c r="B641" s="580">
        <v>567</v>
      </c>
      <c r="C641" s="710">
        <f t="shared" si="155"/>
        <v>2.1487391506000217</v>
      </c>
      <c r="D641" s="710">
        <f t="shared" si="156"/>
        <v>1455.1237096104821</v>
      </c>
      <c r="E641" s="710">
        <f t="shared" si="157"/>
        <v>709.57577465890643</v>
      </c>
      <c r="F641" s="710">
        <f t="shared" si="158"/>
        <v>396.94028918960277</v>
      </c>
      <c r="G641" s="710">
        <f t="shared" si="159"/>
        <v>315.41402538961347</v>
      </c>
      <c r="H641" s="717">
        <f t="shared" si="160"/>
        <v>298.39517116974031</v>
      </c>
      <c r="I641" s="710">
        <f t="shared" si="161"/>
        <v>298.36307234696085</v>
      </c>
      <c r="J641" s="710">
        <f t="shared" si="162"/>
        <v>298.34054296912797</v>
      </c>
      <c r="K641" s="710">
        <f t="shared" si="163"/>
        <v>298.32717597093739</v>
      </c>
      <c r="L641" s="710">
        <f t="shared" si="164"/>
        <v>298.32272807629948</v>
      </c>
      <c r="N641" s="580">
        <v>567</v>
      </c>
      <c r="O641" s="710">
        <f t="shared" si="165"/>
        <v>2.1487391506000217</v>
      </c>
      <c r="P641" s="710">
        <f t="shared" si="166"/>
        <v>930.83243357065624</v>
      </c>
      <c r="Q641" s="710">
        <f t="shared" si="167"/>
        <v>919.78575573637022</v>
      </c>
      <c r="R641" s="710">
        <f t="shared" si="168"/>
        <v>911.84269435929036</v>
      </c>
      <c r="S641" s="710">
        <f t="shared" si="169"/>
        <v>907.04025449513233</v>
      </c>
      <c r="T641" s="710">
        <f t="shared" si="170"/>
        <v>905.40059472133123</v>
      </c>
    </row>
    <row r="642" spans="2:20">
      <c r="B642" s="580">
        <v>568</v>
      </c>
      <c r="C642" s="710">
        <f t="shared" si="155"/>
        <v>2.1525288140049601</v>
      </c>
      <c r="D642" s="710">
        <f t="shared" si="156"/>
        <v>1455.2038215807559</v>
      </c>
      <c r="E642" s="710">
        <f t="shared" si="157"/>
        <v>710.08414771208993</v>
      </c>
      <c r="F642" s="710">
        <f t="shared" si="158"/>
        <v>397.21168286465047</v>
      </c>
      <c r="G642" s="710">
        <f t="shared" si="159"/>
        <v>315.48977703131476</v>
      </c>
      <c r="H642" s="717">
        <f t="shared" si="160"/>
        <v>298.39765903138863</v>
      </c>
      <c r="I642" s="710">
        <f t="shared" si="161"/>
        <v>298.3654194190936</v>
      </c>
      <c r="J642" s="710">
        <f t="shared" si="162"/>
        <v>298.34279020144373</v>
      </c>
      <c r="K642" s="710">
        <f t="shared" si="163"/>
        <v>298.32936353557824</v>
      </c>
      <c r="L642" s="710">
        <f t="shared" si="164"/>
        <v>298.32489567487295</v>
      </c>
      <c r="N642" s="580">
        <v>568</v>
      </c>
      <c r="O642" s="710">
        <f t="shared" si="165"/>
        <v>2.1525288140049601</v>
      </c>
      <c r="P642" s="710">
        <f t="shared" si="166"/>
        <v>931.58097468507958</v>
      </c>
      <c r="Q642" s="710">
        <f t="shared" si="167"/>
        <v>920.54697143259727</v>
      </c>
      <c r="R642" s="710">
        <f t="shared" si="168"/>
        <v>912.61298618642434</v>
      </c>
      <c r="S642" s="710">
        <f t="shared" si="169"/>
        <v>907.8159810972079</v>
      </c>
      <c r="T642" s="710">
        <f t="shared" si="170"/>
        <v>906.17808905088611</v>
      </c>
    </row>
    <row r="643" spans="2:20">
      <c r="B643" s="580">
        <v>569</v>
      </c>
      <c r="C643" s="710">
        <f t="shared" si="155"/>
        <v>2.1563184774098985</v>
      </c>
      <c r="D643" s="710">
        <f t="shared" si="156"/>
        <v>1455.2837868047591</v>
      </c>
      <c r="E643" s="710">
        <f t="shared" si="157"/>
        <v>710.59173956730899</v>
      </c>
      <c r="F643" s="710">
        <f t="shared" si="158"/>
        <v>397.48312508252064</v>
      </c>
      <c r="G643" s="710">
        <f t="shared" si="159"/>
        <v>315.56567238291939</v>
      </c>
      <c r="H643" s="717">
        <f t="shared" si="160"/>
        <v>298.40015720107777</v>
      </c>
      <c r="I643" s="710">
        <f t="shared" si="161"/>
        <v>298.36777653484921</v>
      </c>
      <c r="J643" s="710">
        <f t="shared" si="162"/>
        <v>298.34504728667321</v>
      </c>
      <c r="K643" s="710">
        <f t="shared" si="163"/>
        <v>298.33156083772599</v>
      </c>
      <c r="L643" s="710">
        <f t="shared" si="164"/>
        <v>298.32707297179871</v>
      </c>
      <c r="N643" s="580">
        <v>569</v>
      </c>
      <c r="O643" s="710">
        <f t="shared" si="165"/>
        <v>2.1563184774098985</v>
      </c>
      <c r="P643" s="710">
        <f t="shared" si="166"/>
        <v>932.32864791248073</v>
      </c>
      <c r="Q643" s="710">
        <f t="shared" si="167"/>
        <v>921.30730454641048</v>
      </c>
      <c r="R643" s="710">
        <f t="shared" si="168"/>
        <v>913.38238490793321</v>
      </c>
      <c r="S643" s="710">
        <f t="shared" si="169"/>
        <v>908.59080829237359</v>
      </c>
      <c r="T643" s="710">
        <f t="shared" si="170"/>
        <v>906.95468192396083</v>
      </c>
    </row>
    <row r="644" spans="2:20">
      <c r="B644" s="580">
        <v>570</v>
      </c>
      <c r="C644" s="710">
        <f t="shared" si="155"/>
        <v>2.1601081408148368</v>
      </c>
      <c r="D644" s="710">
        <f t="shared" si="156"/>
        <v>1455.3636059036403</v>
      </c>
      <c r="E644" s="710">
        <f t="shared" si="157"/>
        <v>711.09855194397835</v>
      </c>
      <c r="F644" s="710">
        <f t="shared" si="158"/>
        <v>397.75461498059661</v>
      </c>
      <c r="G644" s="710">
        <f t="shared" si="159"/>
        <v>315.64171117601671</v>
      </c>
      <c r="H644" s="717">
        <f t="shared" si="160"/>
        <v>298.40266569633513</v>
      </c>
      <c r="I644" s="710">
        <f t="shared" si="161"/>
        <v>298.37014371230612</v>
      </c>
      <c r="J644" s="710">
        <f t="shared" si="162"/>
        <v>298.34731424328561</v>
      </c>
      <c r="K644" s="710">
        <f t="shared" si="163"/>
        <v>298.33376789608292</v>
      </c>
      <c r="L644" s="710">
        <f t="shared" si="164"/>
        <v>298.32925998585546</v>
      </c>
      <c r="N644" s="580">
        <v>570</v>
      </c>
      <c r="O644" s="710">
        <f t="shared" si="165"/>
        <v>2.1601081408148368</v>
      </c>
      <c r="P644" s="710">
        <f t="shared" si="166"/>
        <v>933.0754542591211</v>
      </c>
      <c r="Q644" s="710">
        <f t="shared" si="167"/>
        <v>922.06675610110915</v>
      </c>
      <c r="R644" s="710">
        <f t="shared" si="168"/>
        <v>914.15089155931742</v>
      </c>
      <c r="S644" s="710">
        <f t="shared" si="169"/>
        <v>909.36473712343604</v>
      </c>
      <c r="T644" s="710">
        <f t="shared" si="170"/>
        <v>907.73037438573817</v>
      </c>
    </row>
    <row r="645" spans="2:20">
      <c r="B645" s="580">
        <v>571</v>
      </c>
      <c r="C645" s="710">
        <f t="shared" si="155"/>
        <v>2.1638978042197752</v>
      </c>
      <c r="D645" s="710">
        <f t="shared" si="156"/>
        <v>1455.4432794921913</v>
      </c>
      <c r="E645" s="710">
        <f t="shared" si="157"/>
        <v>711.60458655719094</v>
      </c>
      <c r="F645" s="710">
        <f t="shared" si="158"/>
        <v>398.02615169999171</v>
      </c>
      <c r="G645" s="710">
        <f t="shared" si="159"/>
        <v>315.71789314183417</v>
      </c>
      <c r="H645" s="717">
        <f t="shared" si="160"/>
        <v>298.40518453464801</v>
      </c>
      <c r="I645" s="710">
        <f t="shared" si="161"/>
        <v>298.37252096950334</v>
      </c>
      <c r="J645" s="710">
        <f t="shared" si="162"/>
        <v>298.3495910897114</v>
      </c>
      <c r="K645" s="710">
        <f t="shared" si="163"/>
        <v>298.33598472931271</v>
      </c>
      <c r="L645" s="710">
        <f t="shared" si="164"/>
        <v>298.33145673578326</v>
      </c>
      <c r="N645" s="580">
        <v>571</v>
      </c>
      <c r="O645" s="710">
        <f t="shared" si="165"/>
        <v>2.1638978042197752</v>
      </c>
      <c r="P645" s="710">
        <f t="shared" si="166"/>
        <v>933.82139473009522</v>
      </c>
      <c r="Q645" s="710">
        <f t="shared" si="167"/>
        <v>922.82532711880663</v>
      </c>
      <c r="R645" s="710">
        <f t="shared" si="168"/>
        <v>914.91850717487716</v>
      </c>
      <c r="S645" s="710">
        <f t="shared" si="169"/>
        <v>910.1377686319928</v>
      </c>
      <c r="T645" s="710">
        <f t="shared" si="170"/>
        <v>908.50516748018913</v>
      </c>
    </row>
    <row r="646" spans="2:20">
      <c r="B646" s="580">
        <v>572</v>
      </c>
      <c r="C646" s="710">
        <f t="shared" si="155"/>
        <v>2.1676874676247135</v>
      </c>
      <c r="D646" s="710">
        <f t="shared" si="156"/>
        <v>1455.5228081789426</v>
      </c>
      <c r="E646" s="710">
        <f t="shared" si="157"/>
        <v>712.10984511772472</v>
      </c>
      <c r="F646" s="710">
        <f t="shared" si="158"/>
        <v>398.29773438553485</v>
      </c>
      <c r="G646" s="710">
        <f t="shared" si="159"/>
        <v>315.79421801124232</v>
      </c>
      <c r="H646" s="717">
        <f t="shared" si="160"/>
        <v>298.40771373346371</v>
      </c>
      <c r="I646" s="710">
        <f t="shared" si="161"/>
        <v>298.37490832444064</v>
      </c>
      <c r="J646" s="710">
        <f t="shared" si="162"/>
        <v>298.35187784434231</v>
      </c>
      <c r="K646" s="710">
        <f t="shared" si="163"/>
        <v>298.33821135604069</v>
      </c>
      <c r="L646" s="710">
        <f t="shared" si="164"/>
        <v>298.33366324028401</v>
      </c>
      <c r="N646" s="580">
        <v>572</v>
      </c>
      <c r="O646" s="710">
        <f t="shared" si="165"/>
        <v>2.1676874676247135</v>
      </c>
      <c r="P646" s="710">
        <f t="shared" si="166"/>
        <v>934.56647032933199</v>
      </c>
      <c r="Q646" s="710">
        <f t="shared" si="167"/>
        <v>923.58301862043106</v>
      </c>
      <c r="R646" s="710">
        <f t="shared" si="168"/>
        <v>915.68523278771318</v>
      </c>
      <c r="S646" s="710">
        <f t="shared" si="169"/>
        <v>910.90990385843349</v>
      </c>
      <c r="T646" s="710">
        <f t="shared" si="170"/>
        <v>909.27906225007462</v>
      </c>
    </row>
    <row r="647" spans="2:20">
      <c r="B647" s="580">
        <v>573</v>
      </c>
      <c r="C647" s="710">
        <f t="shared" si="155"/>
        <v>2.1714771310296519</v>
      </c>
      <c r="D647" s="710">
        <f t="shared" si="156"/>
        <v>1455.602192566259</v>
      </c>
      <c r="E647" s="710">
        <f t="shared" si="157"/>
        <v>712.61432933205003</v>
      </c>
      <c r="F647" s="710">
        <f t="shared" si="158"/>
        <v>398.56936218575618</v>
      </c>
      <c r="G647" s="710">
        <f t="shared" si="159"/>
        <v>315.87068551476011</v>
      </c>
      <c r="H647" s="717">
        <f t="shared" si="160"/>
        <v>298.41025331018949</v>
      </c>
      <c r="I647" s="710">
        <f t="shared" si="161"/>
        <v>298.37730579507837</v>
      </c>
      <c r="J647" s="710">
        <f t="shared" si="162"/>
        <v>298.35417452553122</v>
      </c>
      <c r="K647" s="710">
        <f t="shared" si="163"/>
        <v>298.34044779485356</v>
      </c>
      <c r="L647" s="710">
        <f t="shared" si="164"/>
        <v>298.33587951802139</v>
      </c>
      <c r="N647" s="580">
        <v>573</v>
      </c>
      <c r="O647" s="710">
        <f t="shared" si="165"/>
        <v>2.1714771310296519</v>
      </c>
      <c r="P647" s="710">
        <f t="shared" si="166"/>
        <v>935.31068205959684</v>
      </c>
      <c r="Q647" s="710">
        <f t="shared" si="167"/>
        <v>924.33983162572667</v>
      </c>
      <c r="R647" s="710">
        <f t="shared" si="168"/>
        <v>916.45106942972825</v>
      </c>
      <c r="S647" s="710">
        <f t="shared" si="169"/>
        <v>911.68114384194178</v>
      </c>
      <c r="T647" s="710">
        <f t="shared" si="170"/>
        <v>910.05205973694603</v>
      </c>
    </row>
    <row r="648" spans="2:20">
      <c r="B648" s="580">
        <v>574</v>
      </c>
      <c r="C648" s="710">
        <f t="shared" si="155"/>
        <v>2.1752667944345903</v>
      </c>
      <c r="D648" s="710">
        <f t="shared" si="156"/>
        <v>1455.6814332504318</v>
      </c>
      <c r="E648" s="710">
        <f t="shared" si="157"/>
        <v>713.11804090233727</v>
      </c>
      <c r="F648" s="710">
        <f t="shared" si="158"/>
        <v>398.84103425287338</v>
      </c>
      <c r="G648" s="710">
        <f t="shared" si="159"/>
        <v>315.94729538255996</v>
      </c>
      <c r="H648" s="717">
        <f t="shared" si="160"/>
        <v>298.4128032821925</v>
      </c>
      <c r="I648" s="710">
        <f t="shared" si="161"/>
        <v>298.37971339933756</v>
      </c>
      <c r="J648" s="710">
        <f t="shared" si="162"/>
        <v>298.35648115159211</v>
      </c>
      <c r="K648" s="710">
        <f t="shared" si="163"/>
        <v>298.34269406429974</v>
      </c>
      <c r="L648" s="710">
        <f t="shared" si="164"/>
        <v>298.33810558762019</v>
      </c>
      <c r="N648" s="580">
        <v>574</v>
      </c>
      <c r="O648" s="710">
        <f t="shared" si="165"/>
        <v>2.1752667944345903</v>
      </c>
      <c r="P648" s="710">
        <f t="shared" si="166"/>
        <v>936.0540309224923</v>
      </c>
      <c r="Q648" s="710">
        <f t="shared" si="167"/>
        <v>925.09576715325534</v>
      </c>
      <c r="R648" s="710">
        <f t="shared" si="168"/>
        <v>917.21601813162931</v>
      </c>
      <c r="S648" s="710">
        <f t="shared" si="169"/>
        <v>912.45148962049643</v>
      </c>
      <c r="T648" s="710">
        <f t="shared" si="170"/>
        <v>910.82416098114766</v>
      </c>
    </row>
    <row r="649" spans="2:20">
      <c r="B649" s="580">
        <v>575</v>
      </c>
      <c r="C649" s="710">
        <f t="shared" si="155"/>
        <v>2.1790564578395286</v>
      </c>
      <c r="D649" s="710">
        <f t="shared" si="156"/>
        <v>1455.7605308217712</v>
      </c>
      <c r="E649" s="710">
        <f t="shared" si="157"/>
        <v>713.62098152646331</v>
      </c>
      <c r="F649" s="710">
        <f t="shared" si="158"/>
        <v>399.11274974277705</v>
      </c>
      <c r="G649" s="710">
        <f t="shared" si="159"/>
        <v>316.02404734447271</v>
      </c>
      <c r="H649" s="717">
        <f t="shared" si="160"/>
        <v>298.41536366679981</v>
      </c>
      <c r="I649" s="710">
        <f t="shared" si="161"/>
        <v>298.38213115509973</v>
      </c>
      <c r="J649" s="710">
        <f t="shared" si="162"/>
        <v>298.35879774080001</v>
      </c>
      <c r="K649" s="710">
        <f t="shared" si="163"/>
        <v>298.34495018288862</v>
      </c>
      <c r="L649" s="710">
        <f t="shared" si="164"/>
        <v>298.3403414676672</v>
      </c>
      <c r="N649" s="580">
        <v>575</v>
      </c>
      <c r="O649" s="710">
        <f t="shared" si="165"/>
        <v>2.1790564578395286</v>
      </c>
      <c r="P649" s="710">
        <f t="shared" si="166"/>
        <v>936.79651791845936</v>
      </c>
      <c r="Q649" s="710">
        <f t="shared" si="167"/>
        <v>925.8508262203984</v>
      </c>
      <c r="R649" s="710">
        <f t="shared" si="168"/>
        <v>917.98007992292764</v>
      </c>
      <c r="S649" s="710">
        <f t="shared" si="169"/>
        <v>913.22094223087265</v>
      </c>
      <c r="T649" s="710">
        <f t="shared" si="170"/>
        <v>911.59536702181708</v>
      </c>
    </row>
    <row r="650" spans="2:20">
      <c r="B650" s="580">
        <v>576</v>
      </c>
      <c r="C650" s="710">
        <f t="shared" si="155"/>
        <v>2.1828461212444665</v>
      </c>
      <c r="D650" s="710">
        <f t="shared" si="156"/>
        <v>1455.8394858646955</v>
      </c>
      <c r="E650" s="710">
        <f t="shared" si="157"/>
        <v>714.1231528980195</v>
      </c>
      <c r="F650" s="710">
        <f t="shared" si="158"/>
        <v>399.38450781501689</v>
      </c>
      <c r="G650" s="710">
        <f t="shared" si="159"/>
        <v>316.10094112999292</v>
      </c>
      <c r="H650" s="717">
        <f t="shared" si="160"/>
        <v>298.41793448129835</v>
      </c>
      <c r="I650" s="710">
        <f t="shared" si="161"/>
        <v>298.38455908020694</v>
      </c>
      <c r="J650" s="710">
        <f t="shared" si="162"/>
        <v>298.36112431139094</v>
      </c>
      <c r="K650" s="710">
        <f t="shared" si="163"/>
        <v>298.34721616909133</v>
      </c>
      <c r="L650" s="710">
        <f t="shared" si="164"/>
        <v>298.3425871767102</v>
      </c>
      <c r="N650" s="580">
        <v>576</v>
      </c>
      <c r="O650" s="710">
        <f t="shared" si="165"/>
        <v>2.1828461212444665</v>
      </c>
      <c r="P650" s="710">
        <f t="shared" si="166"/>
        <v>937.53814404677939</v>
      </c>
      <c r="Q650" s="710">
        <f t="shared" si="167"/>
        <v>926.60500984335727</v>
      </c>
      <c r="R650" s="710">
        <f t="shared" si="168"/>
        <v>918.74325583194127</v>
      </c>
      <c r="S650" s="710">
        <f t="shared" si="169"/>
        <v>913.98950270864339</v>
      </c>
      <c r="T650" s="710">
        <f t="shared" si="170"/>
        <v>912.36567889688752</v>
      </c>
    </row>
    <row r="651" spans="2:20">
      <c r="B651" s="580">
        <v>577</v>
      </c>
      <c r="C651" s="710">
        <f t="shared" ref="C651:C707" si="171">$C$73*B651</f>
        <v>2.1866357846494049</v>
      </c>
      <c r="D651" s="710">
        <f t="shared" ref="D651:D707" si="172">(1-2*FoAb-2*FoAb*BiCombAb)*D650+2*FoAb*E650+2*FoAb*BiCombAb*Tcomb</f>
        <v>1455.9182989578201</v>
      </c>
      <c r="E651" s="710">
        <f t="shared" ref="E651:E707" si="173">FoAb*D650+(1-2*FoAb)*E650+FoAb*F650</f>
        <v>714.62455670631903</v>
      </c>
      <c r="F651" s="710">
        <f t="shared" ref="F651:F707" si="174">FoAb*E650+(1-2*FoAb)*F650+FoAb*G650</f>
        <v>399.65630763278773</v>
      </c>
      <c r="G651" s="710">
        <f t="shared" ref="G651:G707" si="175">FoAb*F650+(1-2*FoAb)*G650+FoAb*H650</f>
        <v>316.17797646828382</v>
      </c>
      <c r="H651" s="717">
        <f t="shared" ref="H651:H707" si="176">_FoN1*G650+(1-_FoN1-_FoN2)*H650+_FoN2*I650</f>
        <v>298.42051574293481</v>
      </c>
      <c r="I651" s="710">
        <f t="shared" ref="I651:I707" si="177">FoCase*H650+(1-2*FoCase)*I650+FoCase*J650</f>
        <v>298.38699719246171</v>
      </c>
      <c r="J651" s="710">
        <f t="shared" ref="J651:J707" si="178">FoCase*I650+(1-2*FoCase)*J650+FoCase*K650</f>
        <v>298.36346088156199</v>
      </c>
      <c r="K651" s="710">
        <f t="shared" ref="K651:K707" si="179">FoCase*J650+(1-2*FoCase)*K650+FoCase*L650</f>
        <v>298.34949204134</v>
      </c>
      <c r="L651" s="710">
        <f t="shared" ref="L651:L707" si="180">(1-2*FoCase-2*FoCase*BiAtmCase)*L650+2*FoCase*K650+2*FoCase*BiAtmCase*Tatm</f>
        <v>298.34484273325864</v>
      </c>
      <c r="N651" s="580">
        <v>577</v>
      </c>
      <c r="O651" s="710">
        <f t="shared" ref="O651:O703" si="181">$O$73*N651</f>
        <v>2.1866357846494049</v>
      </c>
      <c r="P651" s="710">
        <f t="shared" ref="P651:P703" si="182">(1-2*FoCase-2*FoCase*BiCombCase)*P650+2*FoCase*Q650+2*FoCase*BiCombCase*Tcomb</f>
        <v>938.27891030557521</v>
      </c>
      <c r="Q651" s="710">
        <f t="shared" ref="Q651:Q703" si="183">FoCase*P650+(1-2*FoCase)*Q650+FoCase*R650</f>
        <v>927.35831903715518</v>
      </c>
      <c r="R651" s="710">
        <f t="shared" ref="R651:R703" si="184">FoCase*Q650+(1-2*FoCase)*R650+FoCase*S650</f>
        <v>919.50554688579564</v>
      </c>
      <c r="S651" s="710">
        <f t="shared" ref="S651:S703" si="185">FoCase*R650+(1-2*FoCase)*S650+FoCase*T650</f>
        <v>914.75717208818116</v>
      </c>
      <c r="T651" s="710">
        <f t="shared" ref="T651:T703" si="186">(1-2*FoCase-2*FoCase*BiAtmCase)*T650+2*FoCase*S650+2*FoCase*BiAtmCase*Tatm</f>
        <v>913.13509764308833</v>
      </c>
    </row>
    <row r="652" spans="2:20">
      <c r="B652" s="580">
        <v>578</v>
      </c>
      <c r="C652" s="710">
        <f t="shared" si="171"/>
        <v>2.1904254480543432</v>
      </c>
      <c r="D652" s="710">
        <f t="shared" si="172"/>
        <v>1455.9969706740444</v>
      </c>
      <c r="E652" s="710">
        <f t="shared" si="173"/>
        <v>715.1251946364041</v>
      </c>
      <c r="F652" s="710">
        <f t="shared" si="174"/>
        <v>399.92814836291535</v>
      </c>
      <c r="G652" s="710">
        <f t="shared" si="175"/>
        <v>316.25515308818234</v>
      </c>
      <c r="H652" s="717">
        <f t="shared" si="176"/>
        <v>298.42310746891582</v>
      </c>
      <c r="I652" s="710">
        <f t="shared" si="177"/>
        <v>298.38944550962702</v>
      </c>
      <c r="J652" s="710">
        <f t="shared" si="178"/>
        <v>298.36580746947112</v>
      </c>
      <c r="K652" s="710">
        <f t="shared" si="179"/>
        <v>298.35177781802815</v>
      </c>
      <c r="L652" s="710">
        <f t="shared" si="180"/>
        <v>298.3471081557833</v>
      </c>
      <c r="N652" s="580">
        <v>578</v>
      </c>
      <c r="O652" s="710">
        <f t="shared" si="181"/>
        <v>2.1904254480543432</v>
      </c>
      <c r="P652" s="710">
        <f t="shared" si="182"/>
        <v>939.01881769181216</v>
      </c>
      <c r="Q652" s="710">
        <f t="shared" si="183"/>
        <v>928.11075481563864</v>
      </c>
      <c r="R652" s="710">
        <f t="shared" si="184"/>
        <v>920.26695411042533</v>
      </c>
      <c r="S652" s="710">
        <f t="shared" si="185"/>
        <v>915.52395140265935</v>
      </c>
      <c r="T652" s="710">
        <f t="shared" si="186"/>
        <v>913.90362429594722</v>
      </c>
    </row>
    <row r="653" spans="2:20">
      <c r="B653" s="580">
        <v>579</v>
      </c>
      <c r="C653" s="710">
        <f t="shared" si="171"/>
        <v>2.1942151114592816</v>
      </c>
      <c r="D653" s="710">
        <f t="shared" si="172"/>
        <v>1456.075501580638</v>
      </c>
      <c r="E653" s="710">
        <f t="shared" si="173"/>
        <v>715.62506836905402</v>
      </c>
      <c r="F653" s="710">
        <f t="shared" si="174"/>
        <v>400.20002917584281</v>
      </c>
      <c r="G653" s="710">
        <f t="shared" si="175"/>
        <v>316.33247071820404</v>
      </c>
      <c r="H653" s="717">
        <f t="shared" si="176"/>
        <v>298.42570967640768</v>
      </c>
      <c r="I653" s="710">
        <f t="shared" si="177"/>
        <v>298.39190404942627</v>
      </c>
      <c r="J653" s="710">
        <f t="shared" si="178"/>
        <v>298.36816409323717</v>
      </c>
      <c r="K653" s="710">
        <f t="shared" si="179"/>
        <v>298.35407351751047</v>
      </c>
      <c r="L653" s="710">
        <f t="shared" si="180"/>
        <v>298.34938346271616</v>
      </c>
      <c r="N653" s="580">
        <v>579</v>
      </c>
      <c r="O653" s="710">
        <f t="shared" si="181"/>
        <v>2.1942151114592816</v>
      </c>
      <c r="P653" s="710">
        <f t="shared" si="182"/>
        <v>939.75786720129975</v>
      </c>
      <c r="Q653" s="710">
        <f t="shared" si="183"/>
        <v>928.86231819147838</v>
      </c>
      <c r="R653" s="710">
        <f t="shared" si="184"/>
        <v>921.02747853057588</v>
      </c>
      <c r="S653" s="710">
        <f t="shared" si="185"/>
        <v>916.28984168405293</v>
      </c>
      <c r="T653" s="710">
        <f t="shared" si="186"/>
        <v>914.67125988979114</v>
      </c>
    </row>
    <row r="654" spans="2:20">
      <c r="B654" s="580">
        <v>580</v>
      </c>
      <c r="C654" s="710">
        <f t="shared" si="171"/>
        <v>2.19800477486422</v>
      </c>
      <c r="D654" s="710">
        <f t="shared" si="172"/>
        <v>1456.153892239324</v>
      </c>
      <c r="E654" s="710">
        <f t="shared" si="173"/>
        <v>716.1241795807922</v>
      </c>
      <c r="F654" s="710">
        <f t="shared" si="174"/>
        <v>400.47194924561626</v>
      </c>
      <c r="G654" s="710">
        <f t="shared" si="175"/>
        <v>316.40992908654806</v>
      </c>
      <c r="H654" s="717">
        <f t="shared" si="176"/>
        <v>298.42832238253641</v>
      </c>
      <c r="I654" s="710">
        <f t="shared" si="177"/>
        <v>298.39437282954322</v>
      </c>
      <c r="J654" s="710">
        <f t="shared" si="178"/>
        <v>298.37053077093981</v>
      </c>
      <c r="K654" s="710">
        <f t="shared" si="179"/>
        <v>298.3563791581027</v>
      </c>
      <c r="L654" s="710">
        <f t="shared" si="180"/>
        <v>298.3516686724505</v>
      </c>
      <c r="N654" s="580">
        <v>580</v>
      </c>
      <c r="O654" s="710">
        <f t="shared" si="181"/>
        <v>2.19800477486422</v>
      </c>
      <c r="P654" s="710">
        <f t="shared" si="182"/>
        <v>940.49605982869264</v>
      </c>
      <c r="Q654" s="710">
        <f t="shared" si="183"/>
        <v>929.61301017617131</v>
      </c>
      <c r="R654" s="710">
        <f t="shared" si="184"/>
        <v>921.7871211698041</v>
      </c>
      <c r="S654" s="710">
        <f t="shared" si="185"/>
        <v>917.05484396314091</v>
      </c>
      <c r="T654" s="710">
        <f t="shared" si="186"/>
        <v>915.43800545774764</v>
      </c>
    </row>
    <row r="655" spans="2:20">
      <c r="B655" s="580">
        <v>581</v>
      </c>
      <c r="C655" s="710">
        <f t="shared" si="171"/>
        <v>2.2017944382691583</v>
      </c>
      <c r="D655" s="710">
        <f t="shared" si="172"/>
        <v>1456.232143206362</v>
      </c>
      <c r="E655" s="710">
        <f t="shared" si="173"/>
        <v>716.62252994389462</v>
      </c>
      <c r="F655" s="710">
        <f t="shared" si="174"/>
        <v>400.74390774987148</v>
      </c>
      <c r="G655" s="710">
        <f t="shared" si="175"/>
        <v>316.48752792110213</v>
      </c>
      <c r="H655" s="717">
        <f t="shared" si="176"/>
        <v>298.43094560438794</v>
      </c>
      <c r="I655" s="710">
        <f t="shared" si="177"/>
        <v>298.39685186762188</v>
      </c>
      <c r="J655" s="710">
        <f t="shared" si="178"/>
        <v>298.37290752061955</v>
      </c>
      <c r="K655" s="710">
        <f t="shared" si="179"/>
        <v>298.3586947580817</v>
      </c>
      <c r="L655" s="710">
        <f t="shared" si="180"/>
        <v>298.35396380334072</v>
      </c>
      <c r="N655" s="580">
        <v>581</v>
      </c>
      <c r="O655" s="710">
        <f t="shared" si="181"/>
        <v>2.2017944382691583</v>
      </c>
      <c r="P655" s="710">
        <f t="shared" si="182"/>
        <v>941.23339656749283</v>
      </c>
      <c r="Q655" s="710">
        <f t="shared" si="183"/>
        <v>930.36283178004157</v>
      </c>
      <c r="R655" s="710">
        <f t="shared" si="184"/>
        <v>922.5458830504806</v>
      </c>
      <c r="S655" s="710">
        <f t="shared" si="185"/>
        <v>917.81895926950665</v>
      </c>
      <c r="T655" s="710">
        <f t="shared" si="186"/>
        <v>916.20386203174678</v>
      </c>
    </row>
    <row r="656" spans="2:20">
      <c r="B656" s="580">
        <v>582</v>
      </c>
      <c r="C656" s="710">
        <f t="shared" si="171"/>
        <v>2.2055841016740967</v>
      </c>
      <c r="D656" s="710">
        <f t="shared" si="172"/>
        <v>1456.3102550326305</v>
      </c>
      <c r="E656" s="710">
        <f t="shared" si="173"/>
        <v>717.12012112639707</v>
      </c>
      <c r="F656" s="710">
        <f t="shared" si="174"/>
        <v>401.01590386981962</v>
      </c>
      <c r="G656" s="710">
        <f t="shared" si="175"/>
        <v>316.56526694944739</v>
      </c>
      <c r="H656" s="717">
        <f t="shared" si="176"/>
        <v>298.43357935900769</v>
      </c>
      <c r="I656" s="710">
        <f t="shared" si="177"/>
        <v>298.39934118126666</v>
      </c>
      <c r="J656" s="710">
        <f t="shared" si="178"/>
        <v>298.37529436027762</v>
      </c>
      <c r="K656" s="710">
        <f t="shared" si="179"/>
        <v>298.36102033568545</v>
      </c>
      <c r="L656" s="710">
        <f t="shared" si="180"/>
        <v>298.35626887370239</v>
      </c>
      <c r="N656" s="580">
        <v>582</v>
      </c>
      <c r="O656" s="710">
        <f t="shared" si="181"/>
        <v>2.2055841016740967</v>
      </c>
      <c r="P656" s="710">
        <f t="shared" si="182"/>
        <v>941.96987841005</v>
      </c>
      <c r="Q656" s="710">
        <f t="shared" si="183"/>
        <v>931.11178401224151</v>
      </c>
      <c r="R656" s="710">
        <f t="shared" si="184"/>
        <v>923.30376519379001</v>
      </c>
      <c r="S656" s="710">
        <f t="shared" si="185"/>
        <v>918.58218863154025</v>
      </c>
      <c r="T656" s="710">
        <f t="shared" si="186"/>
        <v>916.96883064252177</v>
      </c>
    </row>
    <row r="657" spans="2:20">
      <c r="B657" s="580">
        <v>583</v>
      </c>
      <c r="C657" s="710">
        <f t="shared" si="171"/>
        <v>2.209373765079035</v>
      </c>
      <c r="D657" s="710">
        <f t="shared" si="172"/>
        <v>1456.3882282637057</v>
      </c>
      <c r="E657" s="710">
        <f t="shared" si="173"/>
        <v>717.61695479210334</v>
      </c>
      <c r="F657" s="710">
        <f t="shared" si="174"/>
        <v>401.28793679023403</v>
      </c>
      <c r="G657" s="710">
        <f t="shared" si="175"/>
        <v>316.64314589886339</v>
      </c>
      <c r="H657" s="717">
        <f t="shared" si="176"/>
        <v>298.43622366340082</v>
      </c>
      <c r="I657" s="710">
        <f t="shared" si="177"/>
        <v>298.40184078804231</v>
      </c>
      <c r="J657" s="710">
        <f t="shared" si="178"/>
        <v>298.37769130787598</v>
      </c>
      <c r="K657" s="710">
        <f t="shared" si="179"/>
        <v>298.3633559091129</v>
      </c>
      <c r="L657" s="710">
        <f t="shared" si="180"/>
        <v>298.35858390181221</v>
      </c>
      <c r="N657" s="580">
        <v>583</v>
      </c>
      <c r="O657" s="710">
        <f t="shared" si="181"/>
        <v>2.209373765079035</v>
      </c>
      <c r="P657" s="710">
        <f t="shared" si="182"/>
        <v>942.7055063475633</v>
      </c>
      <c r="Q657" s="710">
        <f t="shared" si="183"/>
        <v>931.85986788075388</v>
      </c>
      <c r="R657" s="710">
        <f t="shared" si="184"/>
        <v>924.06076861973338</v>
      </c>
      <c r="S657" s="710">
        <f t="shared" si="185"/>
        <v>919.34453307643923</v>
      </c>
      <c r="T657" s="710">
        <f t="shared" si="186"/>
        <v>917.73291231961093</v>
      </c>
    </row>
    <row r="658" spans="2:20">
      <c r="B658" s="580">
        <v>584</v>
      </c>
      <c r="C658" s="710">
        <f t="shared" si="171"/>
        <v>2.2131634284839734</v>
      </c>
      <c r="D658" s="710">
        <f t="shared" si="172"/>
        <v>1456.4660634399413</v>
      </c>
      <c r="E658" s="710">
        <f t="shared" si="173"/>
        <v>718.11303260059253</v>
      </c>
      <c r="F658" s="710">
        <f t="shared" si="174"/>
        <v>401.56000569943609</v>
      </c>
      <c r="G658" s="710">
        <f t="shared" si="175"/>
        <v>316.72116449633273</v>
      </c>
      <c r="H658" s="717">
        <f t="shared" si="176"/>
        <v>298.43887853453219</v>
      </c>
      <c r="I658" s="710">
        <f t="shared" si="177"/>
        <v>298.40435070547358</v>
      </c>
      <c r="J658" s="710">
        <f t="shared" si="178"/>
        <v>298.38009838133723</v>
      </c>
      <c r="K658" s="710">
        <f t="shared" si="179"/>
        <v>298.3657014965238</v>
      </c>
      <c r="L658" s="710">
        <f t="shared" si="180"/>
        <v>298.36090890590793</v>
      </c>
      <c r="N658" s="580">
        <v>584</v>
      </c>
      <c r="O658" s="710">
        <f t="shared" si="181"/>
        <v>2.2131634284839734</v>
      </c>
      <c r="P658" s="710">
        <f t="shared" si="182"/>
        <v>943.44028137008274</v>
      </c>
      <c r="Q658" s="710">
        <f t="shared" si="183"/>
        <v>932.60708439239249</v>
      </c>
      <c r="R658" s="710">
        <f t="shared" si="184"/>
        <v>924.81689434712905</v>
      </c>
      <c r="S658" s="710">
        <f t="shared" si="185"/>
        <v>920.10599363021015</v>
      </c>
      <c r="T658" s="710">
        <f t="shared" si="186"/>
        <v>918.49610809135902</v>
      </c>
    </row>
    <row r="659" spans="2:20">
      <c r="B659" s="580">
        <v>585</v>
      </c>
      <c r="C659" s="710">
        <f t="shared" si="171"/>
        <v>2.2169530918889113</v>
      </c>
      <c r="D659" s="710">
        <f t="shared" si="172"/>
        <v>1456.5437610965455</v>
      </c>
      <c r="E659" s="710">
        <f t="shared" si="173"/>
        <v>718.60835620722776</v>
      </c>
      <c r="F659" s="710">
        <f t="shared" si="174"/>
        <v>401.83210978928179</v>
      </c>
      <c r="G659" s="710">
        <f t="shared" si="175"/>
        <v>316.79932246854594</v>
      </c>
      <c r="H659" s="717">
        <f t="shared" si="176"/>
        <v>298.44154398932625</v>
      </c>
      <c r="I659" s="710">
        <f t="shared" si="177"/>
        <v>298.40687095104556</v>
      </c>
      <c r="J659" s="710">
        <f t="shared" si="178"/>
        <v>298.38251559854473</v>
      </c>
      <c r="K659" s="710">
        <f t="shared" si="179"/>
        <v>298.36805711603898</v>
      </c>
      <c r="L659" s="710">
        <f t="shared" si="180"/>
        <v>298.36324390418832</v>
      </c>
      <c r="N659" s="580">
        <v>585</v>
      </c>
      <c r="O659" s="710">
        <f t="shared" si="181"/>
        <v>2.2169530918889113</v>
      </c>
      <c r="P659" s="710">
        <f t="shared" si="182"/>
        <v>944.17420446651033</v>
      </c>
      <c r="Q659" s="710">
        <f t="shared" si="183"/>
        <v>933.35343455280372</v>
      </c>
      <c r="R659" s="710">
        <f t="shared" si="184"/>
        <v>925.57214339361417</v>
      </c>
      <c r="S659" s="710">
        <f t="shared" si="185"/>
        <v>920.86657131766981</v>
      </c>
      <c r="T659" s="710">
        <f t="shared" si="186"/>
        <v>919.25841898491831</v>
      </c>
    </row>
    <row r="660" spans="2:20">
      <c r="B660" s="580">
        <v>586</v>
      </c>
      <c r="C660" s="710">
        <f t="shared" si="171"/>
        <v>2.2207427552938497</v>
      </c>
      <c r="D660" s="710">
        <f t="shared" si="172"/>
        <v>1456.6213217636571</v>
      </c>
      <c r="E660" s="710">
        <f t="shared" si="173"/>
        <v>719.10292726316379</v>
      </c>
      <c r="F660" s="710">
        <f t="shared" si="174"/>
        <v>402.10424825514821</v>
      </c>
      <c r="G660" s="710">
        <f t="shared" si="175"/>
        <v>316.87761954190643</v>
      </c>
      <c r="H660" s="717">
        <f t="shared" si="176"/>
        <v>298.44422004466708</v>
      </c>
      <c r="I660" s="710">
        <f t="shared" si="177"/>
        <v>298.40940154220351</v>
      </c>
      <c r="J660" s="710">
        <f t="shared" si="178"/>
        <v>298.38494297734223</v>
      </c>
      <c r="K660" s="710">
        <f t="shared" si="179"/>
        <v>298.37042278574017</v>
      </c>
      <c r="L660" s="710">
        <f t="shared" si="180"/>
        <v>298.36558891481297</v>
      </c>
      <c r="N660" s="580">
        <v>586</v>
      </c>
      <c r="O660" s="710">
        <f t="shared" si="181"/>
        <v>2.2207427552938497</v>
      </c>
      <c r="P660" s="710">
        <f t="shared" si="182"/>
        <v>944.90727662460154</v>
      </c>
      <c r="Q660" s="710">
        <f t="shared" si="183"/>
        <v>934.09891936646841</v>
      </c>
      <c r="R660" s="710">
        <f t="shared" si="184"/>
        <v>926.32651677564581</v>
      </c>
      <c r="S660" s="710">
        <f t="shared" si="185"/>
        <v>921.62626716244722</v>
      </c>
      <c r="T660" s="710">
        <f t="shared" si="186"/>
        <v>920.01984602625009</v>
      </c>
    </row>
    <row r="661" spans="2:20">
      <c r="B661" s="580">
        <v>587</v>
      </c>
      <c r="C661" s="710">
        <f t="shared" si="171"/>
        <v>2.224532418698788</v>
      </c>
      <c r="D661" s="710">
        <f t="shared" si="172"/>
        <v>1456.6987459664208</v>
      </c>
      <c r="E661" s="710">
        <f t="shared" si="173"/>
        <v>719.59674741535491</v>
      </c>
      <c r="F661" s="710">
        <f t="shared" si="174"/>
        <v>402.37642029591962</v>
      </c>
      <c r="G661" s="710">
        <f t="shared" si="175"/>
        <v>316.95605544253516</v>
      </c>
      <c r="H661" s="717">
        <f t="shared" si="176"/>
        <v>298.44690671739841</v>
      </c>
      <c r="I661" s="710">
        <f t="shared" si="177"/>
        <v>298.41194249635282</v>
      </c>
      <c r="J661" s="710">
        <f t="shared" si="178"/>
        <v>298.38738053553413</v>
      </c>
      <c r="K661" s="710">
        <f t="shared" si="179"/>
        <v>298.37279852366976</v>
      </c>
      <c r="L661" s="710">
        <f t="shared" si="180"/>
        <v>298.36794395590255</v>
      </c>
      <c r="N661" s="580">
        <v>587</v>
      </c>
      <c r="O661" s="710">
        <f t="shared" si="181"/>
        <v>2.224532418698788</v>
      </c>
      <c r="P661" s="710">
        <f t="shared" si="182"/>
        <v>945.63949883096677</v>
      </c>
      <c r="Q661" s="710">
        <f t="shared" si="183"/>
        <v>934.84353983670235</v>
      </c>
      <c r="R661" s="710">
        <f t="shared" si="184"/>
        <v>927.08001550850258</v>
      </c>
      <c r="S661" s="710">
        <f t="shared" si="185"/>
        <v>922.38508218698405</v>
      </c>
      <c r="T661" s="710">
        <f t="shared" si="186"/>
        <v>920.78039024012639</v>
      </c>
    </row>
    <row r="662" spans="2:20">
      <c r="B662" s="580">
        <v>588</v>
      </c>
      <c r="C662" s="710">
        <f t="shared" si="171"/>
        <v>2.2283220821037264</v>
      </c>
      <c r="D662" s="710">
        <f t="shared" si="172"/>
        <v>1456.7760342250608</v>
      </c>
      <c r="E662" s="710">
        <f t="shared" si="173"/>
        <v>720.08981830656342</v>
      </c>
      <c r="F662" s="710">
        <f t="shared" si="174"/>
        <v>402.6486251139745</v>
      </c>
      <c r="G662" s="710">
        <f t="shared" si="175"/>
        <v>317.03462989627519</v>
      </c>
      <c r="H662" s="717">
        <f t="shared" si="176"/>
        <v>298.44960402432332</v>
      </c>
      <c r="I662" s="710">
        <f t="shared" si="177"/>
        <v>298.41449383085887</v>
      </c>
      <c r="J662" s="710">
        <f t="shared" si="178"/>
        <v>298.38982829088548</v>
      </c>
      <c r="K662" s="710">
        <f t="shared" si="179"/>
        <v>298.37518434783101</v>
      </c>
      <c r="L662" s="710">
        <f t="shared" si="180"/>
        <v>298.37030904553859</v>
      </c>
      <c r="N662" s="580">
        <v>588</v>
      </c>
      <c r="O662" s="710">
        <f t="shared" si="181"/>
        <v>2.2283220821037264</v>
      </c>
      <c r="P662" s="710">
        <f t="shared" si="182"/>
        <v>946.37087207107231</v>
      </c>
      <c r="Q662" s="710">
        <f t="shared" si="183"/>
        <v>935.5872969656582</v>
      </c>
      <c r="R662" s="710">
        <f t="shared" si="184"/>
        <v>927.83264060628596</v>
      </c>
      <c r="S662" s="710">
        <f t="shared" si="185"/>
        <v>923.14301741253689</v>
      </c>
      <c r="T662" s="710">
        <f t="shared" si="186"/>
        <v>921.54005265013086</v>
      </c>
    </row>
    <row r="663" spans="2:20">
      <c r="B663" s="580">
        <v>589</v>
      </c>
      <c r="C663" s="710">
        <f t="shared" si="171"/>
        <v>2.2321117455086648</v>
      </c>
      <c r="D663" s="710">
        <f t="shared" si="172"/>
        <v>1456.853187054953</v>
      </c>
      <c r="E663" s="710">
        <f t="shared" si="173"/>
        <v>720.5821415753677</v>
      </c>
      <c r="F663" s="710">
        <f t="shared" si="174"/>
        <v>402.92086191517166</v>
      </c>
      <c r="G663" s="710">
        <f t="shared" si="175"/>
        <v>317.11334262869667</v>
      </c>
      <c r="H663" s="717">
        <f t="shared" si="176"/>
        <v>298.45231198220466</v>
      </c>
      <c r="I663" s="710">
        <f t="shared" si="177"/>
        <v>298.41705556304731</v>
      </c>
      <c r="J663" s="710">
        <f t="shared" si="178"/>
        <v>298.39228626112151</v>
      </c>
      <c r="K663" s="710">
        <f t="shared" si="179"/>
        <v>298.37758027618793</v>
      </c>
      <c r="L663" s="710">
        <f t="shared" si="180"/>
        <v>298.37268420176326</v>
      </c>
      <c r="N663" s="580">
        <v>589</v>
      </c>
      <c r="O663" s="710">
        <f t="shared" si="181"/>
        <v>2.2321117455086648</v>
      </c>
      <c r="P663" s="710">
        <f t="shared" si="182"/>
        <v>947.10139732924188</v>
      </c>
      <c r="Q663" s="710">
        <f t="shared" si="183"/>
        <v>936.33019175432651</v>
      </c>
      <c r="R663" s="710">
        <f t="shared" si="184"/>
        <v>928.5843930819218</v>
      </c>
      <c r="S663" s="710">
        <f t="shared" si="185"/>
        <v>923.90007385917829</v>
      </c>
      <c r="T663" s="710">
        <f t="shared" si="186"/>
        <v>922.29883427866048</v>
      </c>
    </row>
    <row r="664" spans="2:20">
      <c r="B664" s="580">
        <v>590</v>
      </c>
      <c r="C664" s="710">
        <f t="shared" si="171"/>
        <v>2.2359014089136031</v>
      </c>
      <c r="D664" s="710">
        <f t="shared" si="172"/>
        <v>1456.9302049666969</v>
      </c>
      <c r="E664" s="710">
        <f t="shared" si="173"/>
        <v>721.07371885617022</v>
      </c>
      <c r="F664" s="710">
        <f t="shared" si="174"/>
        <v>403.19312990883697</v>
      </c>
      <c r="G664" s="710">
        <f t="shared" si="175"/>
        <v>317.19219336510145</v>
      </c>
      <c r="H664" s="717">
        <f t="shared" si="176"/>
        <v>298.45503060776468</v>
      </c>
      <c r="I664" s="710">
        <f t="shared" si="177"/>
        <v>298.41962771020366</v>
      </c>
      <c r="J664" s="710">
        <f t="shared" si="178"/>
        <v>298.39475446392817</v>
      </c>
      <c r="K664" s="710">
        <f t="shared" si="179"/>
        <v>298.37998632666518</v>
      </c>
      <c r="L664" s="710">
        <f t="shared" si="180"/>
        <v>298.37506944257973</v>
      </c>
      <c r="N664" s="580">
        <v>590</v>
      </c>
      <c r="O664" s="710">
        <f t="shared" si="181"/>
        <v>2.2359014089136031</v>
      </c>
      <c r="P664" s="710">
        <f t="shared" si="182"/>
        <v>947.83107558865788</v>
      </c>
      <c r="Q664" s="710">
        <f t="shared" si="183"/>
        <v>937.07222520253742</v>
      </c>
      <c r="R664" s="710">
        <f t="shared" si="184"/>
        <v>929.33527394716134</v>
      </c>
      <c r="S664" s="710">
        <f t="shared" si="185"/>
        <v>924.65625254579766</v>
      </c>
      <c r="T664" s="710">
        <f t="shared" si="186"/>
        <v>923.05673614692671</v>
      </c>
    </row>
    <row r="665" spans="2:20">
      <c r="B665" s="580">
        <v>591</v>
      </c>
      <c r="C665" s="710">
        <f t="shared" si="171"/>
        <v>2.2396910723185415</v>
      </c>
      <c r="D665" s="710">
        <f t="shared" si="172"/>
        <v>1457.0070884661855</v>
      </c>
      <c r="E665" s="710">
        <f t="shared" si="173"/>
        <v>721.564551779206</v>
      </c>
      <c r="F665" s="710">
        <f t="shared" si="174"/>
        <v>403.46542830775007</v>
      </c>
      <c r="G665" s="710">
        <f t="shared" si="175"/>
        <v>317.2711818305275</v>
      </c>
      <c r="H665" s="717">
        <f t="shared" si="176"/>
        <v>298.45775991768528</v>
      </c>
      <c r="I665" s="710">
        <f t="shared" si="177"/>
        <v>298.42221028957351</v>
      </c>
      <c r="J665" s="710">
        <f t="shared" si="178"/>
        <v>298.39723291695174</v>
      </c>
      <c r="K665" s="710">
        <f t="shared" si="179"/>
        <v>298.38240251714797</v>
      </c>
      <c r="L665" s="710">
        <f t="shared" si="180"/>
        <v>298.37746478595187</v>
      </c>
      <c r="N665" s="580">
        <v>591</v>
      </c>
      <c r="O665" s="710">
        <f t="shared" si="181"/>
        <v>2.2396910723185415</v>
      </c>
      <c r="P665" s="710">
        <f t="shared" si="182"/>
        <v>948.55990783136292</v>
      </c>
      <c r="Q665" s="710">
        <f t="shared" si="183"/>
        <v>937.81339830896195</v>
      </c>
      <c r="R665" s="710">
        <f t="shared" si="184"/>
        <v>930.08528421258279</v>
      </c>
      <c r="S665" s="710">
        <f t="shared" si="185"/>
        <v>925.41155449010341</v>
      </c>
      <c r="T665" s="710">
        <f t="shared" si="186"/>
        <v>923.81375927495708</v>
      </c>
    </row>
    <row r="666" spans="2:20">
      <c r="B666" s="580">
        <v>592</v>
      </c>
      <c r="C666" s="710">
        <f t="shared" si="171"/>
        <v>2.2434807357234798</v>
      </c>
      <c r="D666" s="710">
        <f t="shared" si="172"/>
        <v>1457.0838380546736</v>
      </c>
      <c r="E666" s="710">
        <f t="shared" si="173"/>
        <v>722.05464197055096</v>
      </c>
      <c r="F666" s="710">
        <f t="shared" si="174"/>
        <v>403.73775632813084</v>
      </c>
      <c r="G666" s="710">
        <f t="shared" si="175"/>
        <v>317.35030774975382</v>
      </c>
      <c r="H666" s="717">
        <f t="shared" si="176"/>
        <v>298.46049992860759</v>
      </c>
      <c r="I666" s="710">
        <f t="shared" si="177"/>
        <v>298.42480331836248</v>
      </c>
      <c r="J666" s="710">
        <f t="shared" si="178"/>
        <v>298.39972163779879</v>
      </c>
      <c r="K666" s="710">
        <f t="shared" si="179"/>
        <v>298.3848288654824</v>
      </c>
      <c r="L666" s="710">
        <f t="shared" si="180"/>
        <v>298.37987024980407</v>
      </c>
      <c r="N666" s="580">
        <v>592</v>
      </c>
      <c r="O666" s="710">
        <f t="shared" si="181"/>
        <v>2.2434807357234798</v>
      </c>
      <c r="P666" s="710">
        <f t="shared" si="182"/>
        <v>949.28789503826113</v>
      </c>
      <c r="Q666" s="710">
        <f t="shared" si="183"/>
        <v>938.55371207111295</v>
      </c>
      <c r="R666" s="710">
        <f t="shared" si="184"/>
        <v>930.8344248875926</v>
      </c>
      <c r="S666" s="710">
        <f t="shared" si="185"/>
        <v>926.16598070862403</v>
      </c>
      <c r="T666" s="710">
        <f t="shared" si="186"/>
        <v>924.56990468159631</v>
      </c>
    </row>
    <row r="667" spans="2:20">
      <c r="B667" s="580">
        <v>593</v>
      </c>
      <c r="C667" s="710">
        <f t="shared" si="171"/>
        <v>2.2472703991284182</v>
      </c>
      <c r="D667" s="710">
        <f t="shared" si="172"/>
        <v>1457.1604542288471</v>
      </c>
      <c r="E667" s="710">
        <f t="shared" si="173"/>
        <v>722.54399105213031</v>
      </c>
      <c r="F667" s="710">
        <f t="shared" si="174"/>
        <v>404.01011318962651</v>
      </c>
      <c r="G667" s="710">
        <f t="shared" si="175"/>
        <v>317.42957084730506</v>
      </c>
      <c r="H667" s="717">
        <f t="shared" si="176"/>
        <v>298.46325065713239</v>
      </c>
      <c r="I667" s="710">
        <f t="shared" si="177"/>
        <v>298.42740681373607</v>
      </c>
      <c r="J667" s="710">
        <f t="shared" si="178"/>
        <v>298.40222064403622</v>
      </c>
      <c r="K667" s="710">
        <f t="shared" si="179"/>
        <v>298.38726538947492</v>
      </c>
      <c r="L667" s="710">
        <f t="shared" si="180"/>
        <v>298.38228585202165</v>
      </c>
      <c r="N667" s="580">
        <v>593</v>
      </c>
      <c r="O667" s="710">
        <f t="shared" si="181"/>
        <v>2.2472703991284182</v>
      </c>
      <c r="P667" s="710">
        <f t="shared" si="182"/>
        <v>950.01503818911885</v>
      </c>
      <c r="Q667" s="710">
        <f t="shared" si="183"/>
        <v>939.29316748534666</v>
      </c>
      <c r="R667" s="710">
        <f t="shared" si="184"/>
        <v>931.58269698042727</v>
      </c>
      <c r="S667" s="710">
        <f t="shared" si="185"/>
        <v>926.91953221670917</v>
      </c>
      <c r="T667" s="710">
        <f t="shared" si="186"/>
        <v>925.32517338450805</v>
      </c>
    </row>
    <row r="668" spans="2:20">
      <c r="B668" s="580">
        <v>594</v>
      </c>
      <c r="C668" s="710">
        <f t="shared" si="171"/>
        <v>2.2510600625333561</v>
      </c>
      <c r="D668" s="710">
        <f t="shared" si="172"/>
        <v>1457.2369374808882</v>
      </c>
      <c r="E668" s="710">
        <f t="shared" si="173"/>
        <v>723.03260064172673</v>
      </c>
      <c r="F668" s="710">
        <f t="shared" si="174"/>
        <v>404.28249811529804</v>
      </c>
      <c r="G668" s="710">
        <f t="shared" si="175"/>
        <v>317.50897084745571</v>
      </c>
      <c r="H668" s="717">
        <f t="shared" si="176"/>
        <v>298.46601211981988</v>
      </c>
      <c r="I668" s="710">
        <f t="shared" si="177"/>
        <v>298.43002079281979</v>
      </c>
      <c r="J668" s="710">
        <f t="shared" si="178"/>
        <v>298.40472995319135</v>
      </c>
      <c r="K668" s="710">
        <f t="shared" si="179"/>
        <v>298.3897121068926</v>
      </c>
      <c r="L668" s="710">
        <f t="shared" si="180"/>
        <v>298.38471161045032</v>
      </c>
      <c r="N668" s="580">
        <v>594</v>
      </c>
      <c r="O668" s="710">
        <f t="shared" si="181"/>
        <v>2.2510600625333561</v>
      </c>
      <c r="P668" s="710">
        <f t="shared" si="182"/>
        <v>950.74133826256684</v>
      </c>
      <c r="Q668" s="710">
        <f t="shared" si="183"/>
        <v>940.03176554686479</v>
      </c>
      <c r="R668" s="710">
        <f t="shared" si="184"/>
        <v>932.33010149815345</v>
      </c>
      <c r="S668" s="710">
        <f t="shared" si="185"/>
        <v>927.67221002853148</v>
      </c>
      <c r="T668" s="710">
        <f t="shared" si="186"/>
        <v>926.07956640017585</v>
      </c>
    </row>
    <row r="669" spans="2:20">
      <c r="B669" s="580">
        <v>595</v>
      </c>
      <c r="C669" s="710">
        <f t="shared" si="171"/>
        <v>2.2548497259382945</v>
      </c>
      <c r="D669" s="710">
        <f t="shared" si="172"/>
        <v>1457.3132882985417</v>
      </c>
      <c r="E669" s="710">
        <f t="shared" si="173"/>
        <v>723.5204723529888</v>
      </c>
      <c r="F669" s="710">
        <f t="shared" si="174"/>
        <v>404.55491033160712</v>
      </c>
      <c r="G669" s="710">
        <f t="shared" si="175"/>
        <v>317.58850747423514</v>
      </c>
      <c r="H669" s="717">
        <f t="shared" si="176"/>
        <v>298.46878433318966</v>
      </c>
      <c r="I669" s="710">
        <f t="shared" si="177"/>
        <v>298.43264527269895</v>
      </c>
      <c r="J669" s="710">
        <f t="shared" si="178"/>
        <v>298.40724958275177</v>
      </c>
      <c r="K669" s="710">
        <f t="shared" si="179"/>
        <v>298.39216903546298</v>
      </c>
      <c r="L669" s="710">
        <f t="shared" si="180"/>
        <v>298.38714754289657</v>
      </c>
      <c r="N669" s="580">
        <v>595</v>
      </c>
      <c r="O669" s="710">
        <f t="shared" si="181"/>
        <v>2.2548497259382945</v>
      </c>
      <c r="P669" s="710">
        <f t="shared" si="182"/>
        <v>951.46679623610123</v>
      </c>
      <c r="Q669" s="710">
        <f t="shared" si="183"/>
        <v>940.76950724971425</v>
      </c>
      <c r="R669" s="710">
        <f t="shared" si="184"/>
        <v>933.07663944667115</v>
      </c>
      <c r="S669" s="710">
        <f t="shared" si="185"/>
        <v>928.4240151570873</v>
      </c>
      <c r="T669" s="710">
        <f t="shared" si="186"/>
        <v>926.83308474390503</v>
      </c>
    </row>
    <row r="670" spans="2:20">
      <c r="B670" s="580">
        <v>596</v>
      </c>
      <c r="C670" s="710">
        <f t="shared" si="171"/>
        <v>2.2586393893432328</v>
      </c>
      <c r="D670" s="710">
        <f t="shared" si="172"/>
        <v>1457.3895071651798</v>
      </c>
      <c r="E670" s="710">
        <f t="shared" si="173"/>
        <v>724.00760779543987</v>
      </c>
      <c r="F670" s="710">
        <f t="shared" si="174"/>
        <v>404.82734906840312</v>
      </c>
      <c r="G670" s="710">
        <f t="shared" si="175"/>
        <v>317.66818045143179</v>
      </c>
      <c r="H670" s="717">
        <f t="shared" si="176"/>
        <v>298.47156731372075</v>
      </c>
      <c r="I670" s="710">
        <f t="shared" si="177"/>
        <v>298.43528027041879</v>
      </c>
      <c r="J670" s="710">
        <f t="shared" si="178"/>
        <v>298.40977955016513</v>
      </c>
      <c r="K670" s="710">
        <f t="shared" si="179"/>
        <v>298.39463619287415</v>
      </c>
      <c r="L670" s="710">
        <f t="shared" si="180"/>
        <v>298.3895936671272</v>
      </c>
      <c r="N670" s="580">
        <v>596</v>
      </c>
      <c r="O670" s="710">
        <f t="shared" si="181"/>
        <v>2.2586393893432328</v>
      </c>
      <c r="P670" s="710">
        <f t="shared" si="182"/>
        <v>952.19141308608448</v>
      </c>
      <c r="Q670" s="710">
        <f t="shared" si="183"/>
        <v>941.50639358678995</v>
      </c>
      <c r="R670" s="710">
        <f t="shared" si="184"/>
        <v>933.82231183071349</v>
      </c>
      <c r="S670" s="710">
        <f t="shared" si="185"/>
        <v>929.17494861419914</v>
      </c>
      <c r="T670" s="710">
        <f t="shared" si="186"/>
        <v>927.58572942982312</v>
      </c>
    </row>
    <row r="671" spans="2:20">
      <c r="B671" s="580">
        <v>597</v>
      </c>
      <c r="C671" s="710">
        <f t="shared" si="171"/>
        <v>2.2624290527481712</v>
      </c>
      <c r="D671" s="710">
        <f t="shared" si="172"/>
        <v>1457.4655945598654</v>
      </c>
      <c r="E671" s="710">
        <f t="shared" si="173"/>
        <v>724.49400857448643</v>
      </c>
      <c r="F671" s="710">
        <f t="shared" si="174"/>
        <v>405.09981355890989</v>
      </c>
      <c r="G671" s="710">
        <f t="shared" si="175"/>
        <v>317.74798950259787</v>
      </c>
      <c r="H671" s="717">
        <f t="shared" si="176"/>
        <v>298.4743610778516</v>
      </c>
      <c r="I671" s="710">
        <f t="shared" si="177"/>
        <v>298.43792580298447</v>
      </c>
      <c r="J671" s="710">
        <f t="shared" si="178"/>
        <v>298.41231987283948</v>
      </c>
      <c r="K671" s="710">
        <f t="shared" si="179"/>
        <v>298.39711359677443</v>
      </c>
      <c r="L671" s="710">
        <f t="shared" si="180"/>
        <v>298.3920500008698</v>
      </c>
      <c r="N671" s="580">
        <v>597</v>
      </c>
      <c r="O671" s="710">
        <f t="shared" si="181"/>
        <v>2.2624290527481712</v>
      </c>
      <c r="P671" s="710">
        <f t="shared" si="182"/>
        <v>952.91518978774741</v>
      </c>
      <c r="Q671" s="710">
        <f t="shared" si="183"/>
        <v>942.24242554983539</v>
      </c>
      <c r="R671" s="710">
        <f t="shared" si="184"/>
        <v>934.56711965384875</v>
      </c>
      <c r="S671" s="710">
        <f t="shared" si="185"/>
        <v>929.92501141051594</v>
      </c>
      <c r="T671" s="710">
        <f t="shared" si="186"/>
        <v>928.33750147088244</v>
      </c>
    </row>
    <row r="672" spans="2:20">
      <c r="B672" s="580">
        <v>598</v>
      </c>
      <c r="C672" s="710">
        <f t="shared" si="171"/>
        <v>2.2662187161531095</v>
      </c>
      <c r="D672" s="710">
        <f t="shared" si="172"/>
        <v>1457.5415509574143</v>
      </c>
      <c r="E672" s="710">
        <f t="shared" si="173"/>
        <v>724.97967629142647</v>
      </c>
      <c r="F672" s="710">
        <f t="shared" si="174"/>
        <v>405.37230303971273</v>
      </c>
      <c r="G672" s="710">
        <f t="shared" si="175"/>
        <v>317.8279343510535</v>
      </c>
      <c r="H672" s="717">
        <f t="shared" si="176"/>
        <v>298.47716564198004</v>
      </c>
      <c r="I672" s="710">
        <f t="shared" si="177"/>
        <v>298.44058188736085</v>
      </c>
      <c r="J672" s="710">
        <f t="shared" si="178"/>
        <v>298.41487056814287</v>
      </c>
      <c r="K672" s="710">
        <f t="shared" si="179"/>
        <v>298.3996012647728</v>
      </c>
      <c r="L672" s="710">
        <f t="shared" si="180"/>
        <v>298.39451656181217</v>
      </c>
      <c r="N672" s="580">
        <v>598</v>
      </c>
      <c r="O672" s="710">
        <f t="shared" si="181"/>
        <v>2.2662187161531095</v>
      </c>
      <c r="P672" s="710">
        <f t="shared" si="182"/>
        <v>953.63812731518965</v>
      </c>
      <c r="Q672" s="710">
        <f t="shared" si="183"/>
        <v>942.97760412944456</v>
      </c>
      <c r="R672" s="710">
        <f t="shared" si="184"/>
        <v>935.31106391848186</v>
      </c>
      <c r="S672" s="710">
        <f t="shared" si="185"/>
        <v>930.67420455551473</v>
      </c>
      <c r="T672" s="710">
        <f t="shared" si="186"/>
        <v>929.08840187886062</v>
      </c>
    </row>
    <row r="673" spans="2:20">
      <c r="B673" s="580">
        <v>599</v>
      </c>
      <c r="C673" s="710">
        <f t="shared" si="171"/>
        <v>2.2700083795580479</v>
      </c>
      <c r="D673" s="710">
        <f t="shared" si="172"/>
        <v>1457.6173768284566</v>
      </c>
      <c r="E673" s="710">
        <f t="shared" si="173"/>
        <v>725.46461254345832</v>
      </c>
      <c r="F673" s="710">
        <f t="shared" si="174"/>
        <v>405.64481675074541</v>
      </c>
      <c r="G673" s="710">
        <f t="shared" si="175"/>
        <v>317.9080147198917</v>
      </c>
      <c r="H673" s="717">
        <f t="shared" si="176"/>
        <v>298.47998102246322</v>
      </c>
      <c r="I673" s="710">
        <f t="shared" si="177"/>
        <v>298.44324854047267</v>
      </c>
      <c r="J673" s="710">
        <f t="shared" si="178"/>
        <v>298.41743165340364</v>
      </c>
      <c r="K673" s="710">
        <f t="shared" si="179"/>
        <v>298.40209921443841</v>
      </c>
      <c r="L673" s="710">
        <f t="shared" si="180"/>
        <v>298.39699336760265</v>
      </c>
      <c r="N673" s="580">
        <v>599</v>
      </c>
      <c r="O673" s="710">
        <f t="shared" si="181"/>
        <v>2.2700083795580479</v>
      </c>
      <c r="P673" s="710">
        <f t="shared" si="182"/>
        <v>954.36022664138193</v>
      </c>
      <c r="Q673" s="710">
        <f t="shared" si="183"/>
        <v>943.71193031506243</v>
      </c>
      <c r="R673" s="710">
        <f t="shared" si="184"/>
        <v>936.0541456258552</v>
      </c>
      <c r="S673" s="710">
        <f t="shared" si="185"/>
        <v>931.42252905750252</v>
      </c>
      <c r="T673" s="710">
        <f t="shared" si="186"/>
        <v>929.83843166436202</v>
      </c>
    </row>
    <row r="674" spans="2:20">
      <c r="B674" s="580">
        <v>600</v>
      </c>
      <c r="C674" s="710">
        <f t="shared" si="171"/>
        <v>2.2737980429629863</v>
      </c>
      <c r="D674" s="710">
        <f t="shared" si="172"/>
        <v>1457.6930726394978</v>
      </c>
      <c r="E674" s="710">
        <f t="shared" si="173"/>
        <v>725.94881892368903</v>
      </c>
      <c r="F674" s="710">
        <f t="shared" si="174"/>
        <v>405.91735393527728</v>
      </c>
      <c r="G674" s="710">
        <f t="shared" si="175"/>
        <v>317.98823033198227</v>
      </c>
      <c r="H674" s="717">
        <f t="shared" si="176"/>
        <v>298.48280723561766</v>
      </c>
      <c r="I674" s="710">
        <f t="shared" si="177"/>
        <v>298.44592577920446</v>
      </c>
      <c r="J674" s="710">
        <f t="shared" si="178"/>
        <v>298.42000314591019</v>
      </c>
      <c r="K674" s="710">
        <f t="shared" si="179"/>
        <v>298.40460746330069</v>
      </c>
      <c r="L674" s="710">
        <f t="shared" si="180"/>
        <v>298.39948043585008</v>
      </c>
      <c r="N674" s="580">
        <v>600</v>
      </c>
      <c r="O674" s="710">
        <f t="shared" si="181"/>
        <v>2.2737980429629863</v>
      </c>
      <c r="P674" s="710">
        <f t="shared" si="182"/>
        <v>955.08148873816651</v>
      </c>
      <c r="Q674" s="710">
        <f t="shared" si="183"/>
        <v>944.44540509498711</v>
      </c>
      <c r="R674" s="710">
        <f t="shared" si="184"/>
        <v>936.79636577605061</v>
      </c>
      <c r="S674" s="710">
        <f t="shared" si="185"/>
        <v>932.16998592361688</v>
      </c>
      <c r="T674" s="710">
        <f t="shared" si="186"/>
        <v>930.58759183681957</v>
      </c>
    </row>
    <row r="675" spans="2:20">
      <c r="B675" s="580">
        <v>601</v>
      </c>
      <c r="C675" s="710">
        <f t="shared" si="171"/>
        <v>2.2775877063679246</v>
      </c>
      <c r="D675" s="710">
        <f t="shared" si="172"/>
        <v>1457.7686388529776</v>
      </c>
      <c r="E675" s="710">
        <f t="shared" si="173"/>
        <v>726.43229702114354</v>
      </c>
      <c r="F675" s="710">
        <f t="shared" si="174"/>
        <v>406.18991383990033</v>
      </c>
      <c r="G675" s="710">
        <f t="shared" si="175"/>
        <v>318.06858090997656</v>
      </c>
      <c r="H675" s="717">
        <f t="shared" si="176"/>
        <v>298.48564429771926</v>
      </c>
      <c r="I675" s="710">
        <f t="shared" si="177"/>
        <v>298.44861362040047</v>
      </c>
      <c r="J675" s="710">
        <f t="shared" si="178"/>
        <v>298.42258506291091</v>
      </c>
      <c r="K675" s="710">
        <f t="shared" si="179"/>
        <v>298.40712602884958</v>
      </c>
      <c r="L675" s="710">
        <f t="shared" si="180"/>
        <v>298.40197778412352</v>
      </c>
      <c r="N675" s="580">
        <v>601</v>
      </c>
      <c r="O675" s="710">
        <f t="shared" si="181"/>
        <v>2.2775877063679246</v>
      </c>
      <c r="P675" s="710">
        <f t="shared" si="182"/>
        <v>955.80191457625904</v>
      </c>
      <c r="Q675" s="710">
        <f t="shared" si="183"/>
        <v>945.1780294563705</v>
      </c>
      <c r="R675" s="710">
        <f t="shared" si="184"/>
        <v>937.53772536799022</v>
      </c>
      <c r="S675" s="710">
        <f t="shared" si="185"/>
        <v>932.91657615982808</v>
      </c>
      <c r="T675" s="710">
        <f t="shared" si="186"/>
        <v>931.33588340449558</v>
      </c>
    </row>
    <row r="676" spans="2:20">
      <c r="B676" s="580">
        <v>602</v>
      </c>
      <c r="C676" s="710">
        <f t="shared" si="171"/>
        <v>2.281377369772863</v>
      </c>
      <c r="D676" s="710">
        <f t="shared" si="172"/>
        <v>1457.8440759273285</v>
      </c>
      <c r="E676" s="710">
        <f t="shared" si="173"/>
        <v>726.91504842077279</v>
      </c>
      <c r="F676" s="710">
        <f t="shared" si="174"/>
        <v>406.46249571451625</v>
      </c>
      <c r="G676" s="710">
        <f t="shared" si="175"/>
        <v>318.14906617631152</v>
      </c>
      <c r="H676" s="717">
        <f t="shared" si="176"/>
        <v>298.4884922250032</v>
      </c>
      <c r="I676" s="710">
        <f t="shared" si="177"/>
        <v>298.45131208086462</v>
      </c>
      <c r="J676" s="710">
        <f t="shared" si="178"/>
        <v>298.42517742161442</v>
      </c>
      <c r="K676" s="710">
        <f t="shared" si="179"/>
        <v>298.40965492853508</v>
      </c>
      <c r="L676" s="710">
        <f t="shared" si="180"/>
        <v>298.40448542995233</v>
      </c>
      <c r="N676" s="580">
        <v>602</v>
      </c>
      <c r="O676" s="710">
        <f t="shared" si="181"/>
        <v>2.281377369772863</v>
      </c>
      <c r="P676" s="710">
        <f t="shared" si="182"/>
        <v>956.52150512524963</v>
      </c>
      <c r="Q676" s="710">
        <f t="shared" si="183"/>
        <v>945.90980438522047</v>
      </c>
      <c r="R676" s="710">
        <f t="shared" si="184"/>
        <v>938.27822539943793</v>
      </c>
      <c r="S676" s="710">
        <f t="shared" si="185"/>
        <v>933.6623007709394</v>
      </c>
      <c r="T676" s="710">
        <f t="shared" si="186"/>
        <v>932.08330737448375</v>
      </c>
    </row>
    <row r="677" spans="2:20">
      <c r="B677" s="580">
        <v>603</v>
      </c>
      <c r="C677" s="710">
        <f t="shared" si="171"/>
        <v>2.2851670331778009</v>
      </c>
      <c r="D677" s="710">
        <f t="shared" si="172"/>
        <v>1457.9193843170335</v>
      </c>
      <c r="E677" s="710">
        <f t="shared" si="173"/>
        <v>727.39707470346298</v>
      </c>
      <c r="F677" s="710">
        <f t="shared" si="174"/>
        <v>406.73509881232371</v>
      </c>
      <c r="G677" s="710">
        <f t="shared" si="175"/>
        <v>318.22968585321433</v>
      </c>
      <c r="H677" s="717">
        <f t="shared" si="176"/>
        <v>298.49135103366393</v>
      </c>
      <c r="I677" s="710">
        <f t="shared" si="177"/>
        <v>298.45402117736069</v>
      </c>
      <c r="J677" s="710">
        <f t="shared" si="178"/>
        <v>298.42778023918919</v>
      </c>
      <c r="K677" s="710">
        <f t="shared" si="179"/>
        <v>298.41219417976743</v>
      </c>
      <c r="L677" s="710">
        <f t="shared" si="180"/>
        <v>298.40700339082633</v>
      </c>
      <c r="N677" s="580">
        <v>603</v>
      </c>
      <c r="O677" s="710">
        <f t="shared" si="181"/>
        <v>2.2851670331778009</v>
      </c>
      <c r="P677" s="710">
        <f t="shared" si="182"/>
        <v>957.2402613536043</v>
      </c>
      <c r="Q677" s="710">
        <f t="shared" si="183"/>
        <v>946.64073086640121</v>
      </c>
      <c r="R677" s="710">
        <f t="shared" si="184"/>
        <v>939.01786686700075</v>
      </c>
      <c r="S677" s="710">
        <f t="shared" si="185"/>
        <v>934.40716076058982</v>
      </c>
      <c r="T677" s="710">
        <f t="shared" si="186"/>
        <v>932.82986475270934</v>
      </c>
    </row>
    <row r="678" spans="2:20">
      <c r="B678" s="580">
        <v>604</v>
      </c>
      <c r="C678" s="710">
        <f t="shared" si="171"/>
        <v>2.2889566965827393</v>
      </c>
      <c r="D678" s="710">
        <f t="shared" si="172"/>
        <v>1457.994564472682</v>
      </c>
      <c r="E678" s="710">
        <f t="shared" si="173"/>
        <v>727.87837744604394</v>
      </c>
      <c r="F678" s="710">
        <f t="shared" si="174"/>
        <v>407.00772238980568</v>
      </c>
      <c r="G678" s="710">
        <f t="shared" si="175"/>
        <v>318.31043966270659</v>
      </c>
      <c r="H678" s="717">
        <f t="shared" si="176"/>
        <v>298.49422073985534</v>
      </c>
      <c r="I678" s="710">
        <f t="shared" si="177"/>
        <v>298.45674092661204</v>
      </c>
      <c r="J678" s="710">
        <f t="shared" si="178"/>
        <v>298.43039353276379</v>
      </c>
      <c r="K678" s="710">
        <f t="shared" si="179"/>
        <v>298.41474379991718</v>
      </c>
      <c r="L678" s="710">
        <f t="shared" si="180"/>
        <v>298.40953168419543</v>
      </c>
      <c r="N678" s="580">
        <v>604</v>
      </c>
      <c r="O678" s="710">
        <f t="shared" si="181"/>
        <v>2.2889566965827393</v>
      </c>
      <c r="P678" s="710">
        <f t="shared" si="182"/>
        <v>957.95818422866591</v>
      </c>
      <c r="Q678" s="710">
        <f t="shared" si="183"/>
        <v>947.37080988363527</v>
      </c>
      <c r="R678" s="710">
        <f t="shared" si="184"/>
        <v>939.75665076613041</v>
      </c>
      <c r="S678" s="710">
        <f t="shared" si="185"/>
        <v>935.15115713125397</v>
      </c>
      <c r="T678" s="710">
        <f t="shared" si="186"/>
        <v>933.57555654393229</v>
      </c>
    </row>
    <row r="679" spans="2:20">
      <c r="B679" s="580">
        <v>605</v>
      </c>
      <c r="C679" s="710">
        <f t="shared" si="171"/>
        <v>2.2927463599876776</v>
      </c>
      <c r="D679" s="710">
        <f t="shared" si="172"/>
        <v>1458.0696168410261</v>
      </c>
      <c r="E679" s="710">
        <f t="shared" si="173"/>
        <v>728.35895822129839</v>
      </c>
      <c r="F679" s="710">
        <f t="shared" si="174"/>
        <v>407.28036570671662</v>
      </c>
      <c r="G679" s="710">
        <f t="shared" si="175"/>
        <v>318.39132732660858</v>
      </c>
      <c r="H679" s="717">
        <f t="shared" si="176"/>
        <v>298.49710135969048</v>
      </c>
      <c r="I679" s="710">
        <f t="shared" si="177"/>
        <v>298.45947134530172</v>
      </c>
      <c r="J679" s="710">
        <f t="shared" si="178"/>
        <v>298.43301731942671</v>
      </c>
      <c r="K679" s="710">
        <f t="shared" si="179"/>
        <v>298.41730380631492</v>
      </c>
      <c r="L679" s="710">
        <f t="shared" si="180"/>
        <v>298.41207032746991</v>
      </c>
      <c r="N679" s="580">
        <v>605</v>
      </c>
      <c r="O679" s="710">
        <f t="shared" si="181"/>
        <v>2.2927463599876776</v>
      </c>
      <c r="P679" s="710">
        <f t="shared" si="182"/>
        <v>958.67527471665619</v>
      </c>
      <c r="Q679" s="710">
        <f t="shared" si="183"/>
        <v>948.10004241950458</v>
      </c>
      <c r="R679" s="710">
        <f t="shared" si="184"/>
        <v>940.49457809112448</v>
      </c>
      <c r="S679" s="710">
        <f t="shared" si="185"/>
        <v>935.89429088424492</v>
      </c>
      <c r="T679" s="710">
        <f t="shared" si="186"/>
        <v>934.32038375174659</v>
      </c>
    </row>
    <row r="680" spans="2:20">
      <c r="B680" s="580">
        <v>606</v>
      </c>
      <c r="C680" s="710">
        <f t="shared" si="171"/>
        <v>2.296536023392616</v>
      </c>
      <c r="D680" s="710">
        <f t="shared" si="172"/>
        <v>1458.1445418650353</v>
      </c>
      <c r="E680" s="710">
        <f t="shared" si="173"/>
        <v>728.83881859797032</v>
      </c>
      <c r="F680" s="710">
        <f t="shared" si="174"/>
        <v>407.55302802606968</v>
      </c>
      <c r="G680" s="710">
        <f t="shared" si="175"/>
        <v>318.47234856654347</v>
      </c>
      <c r="H680" s="717">
        <f t="shared" si="176"/>
        <v>298.49999290924171</v>
      </c>
      <c r="I680" s="710">
        <f t="shared" si="177"/>
        <v>298.46221245007246</v>
      </c>
      <c r="J680" s="710">
        <f t="shared" si="178"/>
        <v>298.43565161622644</v>
      </c>
      <c r="K680" s="710">
        <f t="shared" si="179"/>
        <v>298.41987421625146</v>
      </c>
      <c r="L680" s="710">
        <f t="shared" si="180"/>
        <v>298.41461933802015</v>
      </c>
      <c r="N680" s="580">
        <v>606</v>
      </c>
      <c r="O680" s="710">
        <f t="shared" si="181"/>
        <v>2.296536023392616</v>
      </c>
      <c r="P680" s="710">
        <f t="shared" si="182"/>
        <v>959.39153378267611</v>
      </c>
      <c r="Q680" s="710">
        <f t="shared" si="183"/>
        <v>948.82842945545167</v>
      </c>
      <c r="R680" s="710">
        <f t="shared" si="184"/>
        <v>941.23164983512731</v>
      </c>
      <c r="S680" s="710">
        <f t="shared" si="185"/>
        <v>936.63656301971412</v>
      </c>
      <c r="T680" s="710">
        <f t="shared" si="186"/>
        <v>935.06434737858342</v>
      </c>
    </row>
    <row r="681" spans="2:20">
      <c r="B681" s="580">
        <v>607</v>
      </c>
      <c r="C681" s="710">
        <f t="shared" si="171"/>
        <v>2.3003256867975543</v>
      </c>
      <c r="D681" s="710">
        <f t="shared" si="172"/>
        <v>1458.21933998395</v>
      </c>
      <c r="E681" s="710">
        <f t="shared" si="173"/>
        <v>729.31796014077429</v>
      </c>
      <c r="F681" s="710">
        <f t="shared" si="174"/>
        <v>407.82570861412438</v>
      </c>
      <c r="G681" s="710">
        <f t="shared" si="175"/>
        <v>318.55350310394186</v>
      </c>
      <c r="H681" s="717">
        <f t="shared" si="176"/>
        <v>298.50289540454071</v>
      </c>
      <c r="I681" s="710">
        <f t="shared" si="177"/>
        <v>298.46496425752662</v>
      </c>
      <c r="J681" s="710">
        <f t="shared" si="178"/>
        <v>298.43829644017137</v>
      </c>
      <c r="K681" s="710">
        <f t="shared" si="179"/>
        <v>298.42245504697763</v>
      </c>
      <c r="L681" s="710">
        <f t="shared" si="180"/>
        <v>298.41717873317663</v>
      </c>
      <c r="N681" s="580">
        <v>607</v>
      </c>
      <c r="O681" s="710">
        <f t="shared" si="181"/>
        <v>2.3003256867975543</v>
      </c>
      <c r="P681" s="710">
        <f t="shared" si="182"/>
        <v>960.10696239070796</v>
      </c>
      <c r="Q681" s="710">
        <f t="shared" si="183"/>
        <v>949.55597197178156</v>
      </c>
      <c r="R681" s="710">
        <f t="shared" si="184"/>
        <v>941.96786699013205</v>
      </c>
      <c r="S681" s="710">
        <f t="shared" si="185"/>
        <v>937.37797453665382</v>
      </c>
      <c r="T681" s="710">
        <f t="shared" si="186"/>
        <v>935.8074484257113</v>
      </c>
    </row>
    <row r="682" spans="2:20">
      <c r="B682" s="580">
        <v>608</v>
      </c>
      <c r="C682" s="710">
        <f t="shared" si="171"/>
        <v>2.3041153502024927</v>
      </c>
      <c r="D682" s="710">
        <f t="shared" si="172"/>
        <v>1458.2940116333345</v>
      </c>
      <c r="E682" s="710">
        <f t="shared" si="173"/>
        <v>729.79638441040379</v>
      </c>
      <c r="F682" s="710">
        <f t="shared" si="174"/>
        <v>408.09840674037372</v>
      </c>
      <c r="G682" s="710">
        <f t="shared" si="175"/>
        <v>318.63479066004561</v>
      </c>
      <c r="H682" s="717">
        <f t="shared" si="176"/>
        <v>298.50580886157832</v>
      </c>
      <c r="I682" s="710">
        <f t="shared" si="177"/>
        <v>298.4677267842261</v>
      </c>
      <c r="J682" s="710">
        <f t="shared" si="178"/>
        <v>298.44095180822967</v>
      </c>
      <c r="K682" s="710">
        <f t="shared" si="179"/>
        <v>298.42504631570444</v>
      </c>
      <c r="L682" s="710">
        <f t="shared" si="180"/>
        <v>298.41974853023021</v>
      </c>
      <c r="N682" s="580">
        <v>608</v>
      </c>
      <c r="O682" s="710">
        <f t="shared" si="181"/>
        <v>2.3041153502024927</v>
      </c>
      <c r="P682" s="710">
        <f t="shared" si="182"/>
        <v>960.82156150361641</v>
      </c>
      <c r="Q682" s="710">
        <f t="shared" si="183"/>
        <v>950.28267094766215</v>
      </c>
      <c r="R682" s="710">
        <f t="shared" si="184"/>
        <v>942.70323054698179</v>
      </c>
      <c r="S682" s="710">
        <f t="shared" si="185"/>
        <v>938.11852643289774</v>
      </c>
      <c r="T682" s="710">
        <f t="shared" si="186"/>
        <v>936.549687893238</v>
      </c>
    </row>
    <row r="683" spans="2:20">
      <c r="B683" s="580">
        <v>609</v>
      </c>
      <c r="C683" s="710">
        <f t="shared" si="171"/>
        <v>2.3079050136074311</v>
      </c>
      <c r="D683" s="710">
        <f t="shared" si="172"/>
        <v>1458.3685572451293</v>
      </c>
      <c r="E683" s="710">
        <f t="shared" si="173"/>
        <v>730.27409296354085</v>
      </c>
      <c r="F683" s="710">
        <f t="shared" si="174"/>
        <v>408.37112167753173</v>
      </c>
      <c r="G683" s="710">
        <f t="shared" si="175"/>
        <v>318.71621095591235</v>
      </c>
      <c r="H683" s="717">
        <f t="shared" si="176"/>
        <v>298.50873329630468</v>
      </c>
      <c r="I683" s="710">
        <f t="shared" si="177"/>
        <v>298.47050004669251</v>
      </c>
      <c r="J683" s="710">
        <f t="shared" si="178"/>
        <v>298.44361773732953</v>
      </c>
      <c r="K683" s="710">
        <f t="shared" si="179"/>
        <v>298.42764803960284</v>
      </c>
      <c r="L683" s="710">
        <f t="shared" si="180"/>
        <v>298.42232874643167</v>
      </c>
      <c r="N683" s="580">
        <v>609</v>
      </c>
      <c r="O683" s="710">
        <f t="shared" si="181"/>
        <v>2.3079050136074311</v>
      </c>
      <c r="P683" s="710">
        <f t="shared" si="182"/>
        <v>961.53533208314968</v>
      </c>
      <c r="Q683" s="710">
        <f t="shared" si="183"/>
        <v>951.00852736112631</v>
      </c>
      <c r="R683" s="710">
        <f t="shared" si="184"/>
        <v>943.4377414953708</v>
      </c>
      <c r="S683" s="710">
        <f t="shared" si="185"/>
        <v>938.85821970512291</v>
      </c>
      <c r="T683" s="710">
        <f t="shared" si="186"/>
        <v>937.29106678011146</v>
      </c>
    </row>
    <row r="684" spans="2:20">
      <c r="B684" s="580">
        <v>610</v>
      </c>
      <c r="C684" s="710">
        <f t="shared" si="171"/>
        <v>2.3116946770123694</v>
      </c>
      <c r="D684" s="710">
        <f t="shared" si="172"/>
        <v>1458.4429772477019</v>
      </c>
      <c r="E684" s="710">
        <f t="shared" si="173"/>
        <v>730.75108735286437</v>
      </c>
      <c r="F684" s="710">
        <f t="shared" si="174"/>
        <v>408.64385270152115</v>
      </c>
      <c r="G684" s="710">
        <f t="shared" si="175"/>
        <v>318.7977637124194</v>
      </c>
      <c r="H684" s="717">
        <f t="shared" si="176"/>
        <v>298.5116687246292</v>
      </c>
      <c r="I684" s="710">
        <f t="shared" si="177"/>
        <v>298.47328406140684</v>
      </c>
      <c r="J684" s="710">
        <f t="shared" si="178"/>
        <v>298.44629424435891</v>
      </c>
      <c r="K684" s="710">
        <f t="shared" si="179"/>
        <v>298.43026023580387</v>
      </c>
      <c r="L684" s="710">
        <f t="shared" si="180"/>
        <v>298.4249193989919</v>
      </c>
      <c r="N684" s="580">
        <v>610</v>
      </c>
      <c r="O684" s="710">
        <f t="shared" si="181"/>
        <v>2.3116946770123694</v>
      </c>
      <c r="P684" s="710">
        <f t="shared" si="182"/>
        <v>962.24827508994065</v>
      </c>
      <c r="Q684" s="710">
        <f t="shared" si="183"/>
        <v>951.73354218907321</v>
      </c>
      <c r="R684" s="710">
        <f t="shared" si="184"/>
        <v>944.17140082384526</v>
      </c>
      <c r="S684" s="710">
        <f t="shared" si="185"/>
        <v>939.59705534885052</v>
      </c>
      <c r="T684" s="710">
        <f t="shared" si="186"/>
        <v>938.03158608412184</v>
      </c>
    </row>
    <row r="685" spans="2:20">
      <c r="B685" s="580">
        <v>611</v>
      </c>
      <c r="C685" s="710">
        <f t="shared" si="171"/>
        <v>2.3154843404173078</v>
      </c>
      <c r="D685" s="710">
        <f t="shared" si="172"/>
        <v>1458.5172720658979</v>
      </c>
      <c r="E685" s="710">
        <f t="shared" si="173"/>
        <v>731.22736912705932</v>
      </c>
      <c r="F685" s="710">
        <f t="shared" si="174"/>
        <v>408.9165990914608</v>
      </c>
      <c r="G685" s="710">
        <f t="shared" si="175"/>
        <v>318.87944865026805</v>
      </c>
      <c r="H685" s="717">
        <f t="shared" si="176"/>
        <v>298.51461516242045</v>
      </c>
      <c r="I685" s="710">
        <f t="shared" si="177"/>
        <v>298.47607884480988</v>
      </c>
      <c r="J685" s="710">
        <f t="shared" si="178"/>
        <v>298.44898134616562</v>
      </c>
      <c r="K685" s="710">
        <f t="shared" si="179"/>
        <v>298.4328829213984</v>
      </c>
      <c r="L685" s="710">
        <f t="shared" si="180"/>
        <v>298.42752050508187</v>
      </c>
      <c r="N685" s="580">
        <v>611</v>
      </c>
      <c r="O685" s="710">
        <f t="shared" si="181"/>
        <v>2.3154843404173078</v>
      </c>
      <c r="P685" s="710">
        <f t="shared" si="182"/>
        <v>962.96039148350883</v>
      </c>
      <c r="Q685" s="710">
        <f t="shared" si="183"/>
        <v>952.45771640726866</v>
      </c>
      <c r="R685" s="710">
        <f t="shared" si="184"/>
        <v>944.90420951980627</v>
      </c>
      <c r="S685" s="710">
        <f t="shared" si="185"/>
        <v>940.33503435844773</v>
      </c>
      <c r="T685" s="710">
        <f t="shared" si="186"/>
        <v>938.77124680190207</v>
      </c>
    </row>
    <row r="686" spans="2:20">
      <c r="B686" s="580">
        <v>612</v>
      </c>
      <c r="C686" s="710">
        <f t="shared" si="171"/>
        <v>2.3192740038222457</v>
      </c>
      <c r="D686" s="710">
        <f t="shared" si="172"/>
        <v>1458.5914421210898</v>
      </c>
      <c r="E686" s="710">
        <f t="shared" si="173"/>
        <v>731.70293983082604</v>
      </c>
      <c r="F686" s="710">
        <f t="shared" si="174"/>
        <v>409.18936012965315</v>
      </c>
      <c r="G686" s="710">
        <f t="shared" si="175"/>
        <v>318.96126548998768</v>
      </c>
      <c r="H686" s="717">
        <f t="shared" si="176"/>
        <v>298.51757262550626</v>
      </c>
      <c r="I686" s="710">
        <f t="shared" si="177"/>
        <v>298.47888441330178</v>
      </c>
      <c r="J686" s="710">
        <f t="shared" si="178"/>
        <v>298.45167905955725</v>
      </c>
      <c r="K686" s="710">
        <f t="shared" si="179"/>
        <v>298.43551611343747</v>
      </c>
      <c r="L686" s="710">
        <f t="shared" si="180"/>
        <v>298.43013208183248</v>
      </c>
      <c r="N686" s="580">
        <v>612</v>
      </c>
      <c r="O686" s="710">
        <f t="shared" si="181"/>
        <v>2.3192740038222457</v>
      </c>
      <c r="P686" s="710">
        <f t="shared" si="182"/>
        <v>963.67168222226076</v>
      </c>
      <c r="Q686" s="710">
        <f t="shared" si="183"/>
        <v>953.18105099034801</v>
      </c>
      <c r="R686" s="710">
        <f t="shared" si="184"/>
        <v>945.63616856950898</v>
      </c>
      <c r="S686" s="710">
        <f t="shared" si="185"/>
        <v>941.0721577271288</v>
      </c>
      <c r="T686" s="710">
        <f t="shared" si="186"/>
        <v>939.51004992892956</v>
      </c>
    </row>
    <row r="687" spans="2:20">
      <c r="B687" s="580">
        <v>613</v>
      </c>
      <c r="C687" s="710">
        <f t="shared" si="171"/>
        <v>2.323063667227184</v>
      </c>
      <c r="D687" s="710">
        <f t="shared" si="172"/>
        <v>1458.6654878312263</v>
      </c>
      <c r="E687" s="710">
        <f t="shared" si="173"/>
        <v>732.17780100488858</v>
      </c>
      <c r="F687" s="710">
        <f t="shared" si="174"/>
        <v>409.46213510157213</v>
      </c>
      <c r="G687" s="710">
        <f t="shared" si="175"/>
        <v>319.04321395193989</v>
      </c>
      <c r="H687" s="717">
        <f t="shared" si="176"/>
        <v>298.52054112967363</v>
      </c>
      <c r="I687" s="710">
        <f t="shared" si="177"/>
        <v>298.48170078324239</v>
      </c>
      <c r="J687" s="710">
        <f t="shared" si="178"/>
        <v>298.45438740130112</v>
      </c>
      <c r="K687" s="710">
        <f t="shared" si="179"/>
        <v>298.43815982893199</v>
      </c>
      <c r="L687" s="710">
        <f t="shared" si="180"/>
        <v>298.43275414633473</v>
      </c>
      <c r="N687" s="580">
        <v>613</v>
      </c>
      <c r="O687" s="710">
        <f t="shared" si="181"/>
        <v>2.323063667227184</v>
      </c>
      <c r="P687" s="710">
        <f t="shared" si="182"/>
        <v>964.38214826349235</v>
      </c>
      <c r="Q687" s="710">
        <f t="shared" si="183"/>
        <v>953.90354691181574</v>
      </c>
      <c r="R687" s="710">
        <f t="shared" si="184"/>
        <v>946.36727895806598</v>
      </c>
      <c r="S687" s="710">
        <f t="shared" si="185"/>
        <v>941.8084264469561</v>
      </c>
      <c r="T687" s="710">
        <f t="shared" si="186"/>
        <v>940.24799645952783</v>
      </c>
    </row>
    <row r="688" spans="2:20">
      <c r="B688" s="580">
        <v>614</v>
      </c>
      <c r="C688" s="710">
        <f t="shared" si="171"/>
        <v>2.3268533306321224</v>
      </c>
      <c r="D688" s="710">
        <f t="shared" si="172"/>
        <v>1458.7394096108796</v>
      </c>
      <c r="E688" s="710">
        <f t="shared" si="173"/>
        <v>732.65195418600456</v>
      </c>
      <c r="F688" s="710">
        <f t="shared" si="174"/>
        <v>409.73492329585076</v>
      </c>
      <c r="G688" s="710">
        <f t="shared" si="175"/>
        <v>319.12529375632232</v>
      </c>
      <c r="H688" s="717">
        <f t="shared" si="176"/>
        <v>298.52352069066882</v>
      </c>
      <c r="I688" s="710">
        <f t="shared" si="177"/>
        <v>298.48452797095081</v>
      </c>
      <c r="J688" s="710">
        <f t="shared" si="178"/>
        <v>298.45710638812437</v>
      </c>
      <c r="K688" s="710">
        <f t="shared" si="179"/>
        <v>298.44081408485272</v>
      </c>
      <c r="L688" s="710">
        <f t="shared" si="180"/>
        <v>298.43538671563948</v>
      </c>
      <c r="N688" s="580">
        <v>614</v>
      </c>
      <c r="O688" s="710">
        <f t="shared" si="181"/>
        <v>2.3268533306321224</v>
      </c>
      <c r="P688" s="710">
        <f t="shared" si="182"/>
        <v>965.09179056338905</v>
      </c>
      <c r="Q688" s="710">
        <f t="shared" si="183"/>
        <v>954.62520514404821</v>
      </c>
      <c r="R688" s="710">
        <f t="shared" si="184"/>
        <v>947.09754166944708</v>
      </c>
      <c r="S688" s="710">
        <f t="shared" si="185"/>
        <v>942.54384150884221</v>
      </c>
      <c r="T688" s="710">
        <f t="shared" si="186"/>
        <v>940.98508738686735</v>
      </c>
    </row>
    <row r="689" spans="2:20">
      <c r="B689" s="580">
        <v>615</v>
      </c>
      <c r="C689" s="710">
        <f t="shared" si="171"/>
        <v>2.3306429940370608</v>
      </c>
      <c r="D689" s="710">
        <f t="shared" si="172"/>
        <v>1458.8132078712936</v>
      </c>
      <c r="E689" s="710">
        <f t="shared" si="173"/>
        <v>733.12540090697348</v>
      </c>
      <c r="F689" s="710">
        <f t="shared" si="174"/>
        <v>410.00772400426877</v>
      </c>
      <c r="G689" s="710">
        <f t="shared" si="175"/>
        <v>319.20750462317312</v>
      </c>
      <c r="H689" s="717">
        <f t="shared" si="176"/>
        <v>298.5265113241972</v>
      </c>
      <c r="I689" s="710">
        <f t="shared" si="177"/>
        <v>298.48736599270592</v>
      </c>
      <c r="J689" s="710">
        <f t="shared" si="178"/>
        <v>298.45983603671385</v>
      </c>
      <c r="K689" s="710">
        <f t="shared" si="179"/>
        <v>298.44347889813031</v>
      </c>
      <c r="L689" s="710">
        <f t="shared" si="180"/>
        <v>298.4380298067577</v>
      </c>
      <c r="N689" s="580">
        <v>615</v>
      </c>
      <c r="O689" s="710">
        <f t="shared" si="181"/>
        <v>2.3306429940370608</v>
      </c>
      <c r="P689" s="710">
        <f t="shared" si="182"/>
        <v>965.80061007702784</v>
      </c>
      <c r="Q689" s="710">
        <f t="shared" si="183"/>
        <v>955.34602665829414</v>
      </c>
      <c r="R689" s="710">
        <f t="shared" si="184"/>
        <v>947.82695768648136</v>
      </c>
      <c r="S689" s="710">
        <f t="shared" si="185"/>
        <v>943.27840390255062</v>
      </c>
      <c r="T689" s="710">
        <f t="shared" si="186"/>
        <v>941.72132370296686</v>
      </c>
    </row>
    <row r="690" spans="2:20">
      <c r="B690" s="580">
        <v>616</v>
      </c>
      <c r="C690" s="710">
        <f t="shared" si="171"/>
        <v>2.3344326574419991</v>
      </c>
      <c r="D690" s="710">
        <f t="shared" si="172"/>
        <v>1458.8868830204297</v>
      </c>
      <c r="E690" s="710">
        <f t="shared" si="173"/>
        <v>733.59814269664628</v>
      </c>
      <c r="F690" s="710">
        <f t="shared" si="174"/>
        <v>410.28053652174043</v>
      </c>
      <c r="G690" s="710">
        <f t="shared" si="175"/>
        <v>319.28984627237463</v>
      </c>
      <c r="H690" s="717">
        <f t="shared" si="176"/>
        <v>298.52951304592347</v>
      </c>
      <c r="I690" s="710">
        <f t="shared" si="177"/>
        <v>298.49021486474584</v>
      </c>
      <c r="J690" s="710">
        <f t="shared" si="178"/>
        <v>298.4625763637161</v>
      </c>
      <c r="K690" s="710">
        <f t="shared" si="179"/>
        <v>298.44615428565533</v>
      </c>
      <c r="L690" s="710">
        <f t="shared" si="180"/>
        <v>298.44068343666009</v>
      </c>
      <c r="N690" s="580">
        <v>616</v>
      </c>
      <c r="O690" s="710">
        <f t="shared" si="181"/>
        <v>2.3344326574419991</v>
      </c>
      <c r="P690" s="710">
        <f t="shared" si="182"/>
        <v>966.50860775837839</v>
      </c>
      <c r="Q690" s="710">
        <f t="shared" si="183"/>
        <v>956.06601242467616</v>
      </c>
      <c r="R690" s="710">
        <f t="shared" si="184"/>
        <v>948.55552799085854</v>
      </c>
      <c r="S690" s="710">
        <f t="shared" si="185"/>
        <v>944.01211461669709</v>
      </c>
      <c r="T690" s="710">
        <f t="shared" si="186"/>
        <v>942.45670639869525</v>
      </c>
    </row>
    <row r="691" spans="2:20">
      <c r="B691" s="580">
        <v>617</v>
      </c>
      <c r="C691" s="710">
        <f t="shared" si="171"/>
        <v>2.3382223208469375</v>
      </c>
      <c r="D691" s="710">
        <f t="shared" si="172"/>
        <v>1458.9604354630119</v>
      </c>
      <c r="E691" s="710">
        <f t="shared" si="173"/>
        <v>734.0701810799344</v>
      </c>
      <c r="F691" s="710">
        <f t="shared" si="174"/>
        <v>410.55336014630245</v>
      </c>
      <c r="G691" s="710">
        <f t="shared" si="175"/>
        <v>319.37231842365742</v>
      </c>
      <c r="H691" s="717">
        <f t="shared" si="176"/>
        <v>298.53252587147142</v>
      </c>
      <c r="I691" s="710">
        <f t="shared" si="177"/>
        <v>298.49307460326827</v>
      </c>
      <c r="J691" s="710">
        <f t="shared" si="178"/>
        <v>298.4653273857374</v>
      </c>
      <c r="K691" s="710">
        <f t="shared" si="179"/>
        <v>298.4488402642782</v>
      </c>
      <c r="L691" s="710">
        <f t="shared" si="180"/>
        <v>298.44334762227737</v>
      </c>
      <c r="N691" s="580">
        <v>617</v>
      </c>
      <c r="O691" s="710">
        <f t="shared" si="181"/>
        <v>2.3382223208469375</v>
      </c>
      <c r="P691" s="710">
        <f t="shared" si="182"/>
        <v>967.21578456030443</v>
      </c>
      <c r="Q691" s="710">
        <f t="shared" si="183"/>
        <v>956.78516341219211</v>
      </c>
      <c r="R691" s="710">
        <f t="shared" si="184"/>
        <v>949.28325356313007</v>
      </c>
      <c r="S691" s="710">
        <f t="shared" si="185"/>
        <v>944.74497463875139</v>
      </c>
      <c r="T691" s="710">
        <f t="shared" si="186"/>
        <v>943.1912364637725</v>
      </c>
    </row>
    <row r="692" spans="2:20">
      <c r="B692" s="580">
        <v>618</v>
      </c>
      <c r="C692" s="710">
        <f t="shared" si="171"/>
        <v>2.3420119842518758</v>
      </c>
      <c r="D692" s="710">
        <f t="shared" si="172"/>
        <v>1459.0338656005733</v>
      </c>
      <c r="E692" s="710">
        <f t="shared" si="173"/>
        <v>734.54151757781858</v>
      </c>
      <c r="F692" s="710">
        <f t="shared" si="174"/>
        <v>410.82619417910178</v>
      </c>
      <c r="G692" s="710">
        <f t="shared" si="175"/>
        <v>319.45492079660443</v>
      </c>
      <c r="H692" s="717">
        <f t="shared" si="176"/>
        <v>298.53554981642401</v>
      </c>
      <c r="I692" s="710">
        <f t="shared" si="177"/>
        <v>298.49594522443039</v>
      </c>
      <c r="J692" s="710">
        <f t="shared" si="178"/>
        <v>298.46808911934363</v>
      </c>
      <c r="K692" s="710">
        <f t="shared" si="179"/>
        <v>298.45153685080908</v>
      </c>
      <c r="L692" s="710">
        <f t="shared" si="180"/>
        <v>298.44602238050015</v>
      </c>
      <c r="N692" s="580">
        <v>618</v>
      </c>
      <c r="O692" s="710">
        <f t="shared" si="181"/>
        <v>2.3420119842518758</v>
      </c>
      <c r="P692" s="710">
        <f t="shared" si="182"/>
        <v>967.92214143456465</v>
      </c>
      <c r="Q692" s="710">
        <f t="shared" si="183"/>
        <v>957.50348058871646</v>
      </c>
      <c r="R692" s="710">
        <f t="shared" si="184"/>
        <v>950.01013538271025</v>
      </c>
      <c r="S692" s="710">
        <f t="shared" si="185"/>
        <v>945.47698495503823</v>
      </c>
      <c r="T692" s="710">
        <f t="shared" si="186"/>
        <v>943.92491488677081</v>
      </c>
    </row>
    <row r="693" spans="2:20">
      <c r="B693" s="580">
        <v>619</v>
      </c>
      <c r="C693" s="710">
        <f t="shared" si="171"/>
        <v>2.3458016476568142</v>
      </c>
      <c r="D693" s="710">
        <f t="shared" si="172"/>
        <v>1459.1071738314988</v>
      </c>
      <c r="E693" s="710">
        <f t="shared" si="173"/>
        <v>735.01215370735838</v>
      </c>
      <c r="F693" s="710">
        <f t="shared" si="174"/>
        <v>411.09903792438342</v>
      </c>
      <c r="G693" s="710">
        <f t="shared" si="175"/>
        <v>319.53765311065473</v>
      </c>
      <c r="H693" s="717">
        <f t="shared" si="176"/>
        <v>298.53858489632341</v>
      </c>
      <c r="I693" s="710">
        <f t="shared" si="177"/>
        <v>298.49882674434878</v>
      </c>
      <c r="J693" s="710">
        <f t="shared" si="178"/>
        <v>298.47086158106038</v>
      </c>
      <c r="K693" s="710">
        <f t="shared" si="179"/>
        <v>298.45424406201801</v>
      </c>
      <c r="L693" s="710">
        <f t="shared" si="180"/>
        <v>298.4487077281787</v>
      </c>
      <c r="N693" s="580">
        <v>619</v>
      </c>
      <c r="O693" s="710">
        <f t="shared" si="181"/>
        <v>2.3458016476568142</v>
      </c>
      <c r="P693" s="710">
        <f t="shared" si="182"/>
        <v>968.62767933181442</v>
      </c>
      <c r="Q693" s="710">
        <f t="shared" si="183"/>
        <v>958.22096492100115</v>
      </c>
      <c r="R693" s="710">
        <f t="shared" si="184"/>
        <v>950.73617442787815</v>
      </c>
      <c r="S693" s="710">
        <f t="shared" si="185"/>
        <v>946.20814655073877</v>
      </c>
      <c r="T693" s="710">
        <f t="shared" si="186"/>
        <v>944.65774265511652</v>
      </c>
    </row>
    <row r="694" spans="2:20">
      <c r="B694" s="580">
        <v>620</v>
      </c>
      <c r="C694" s="710">
        <f t="shared" si="171"/>
        <v>2.3495913110617526</v>
      </c>
      <c r="D694" s="710">
        <f t="shared" si="172"/>
        <v>1459.1803605510688</v>
      </c>
      <c r="E694" s="710">
        <f t="shared" si="173"/>
        <v>735.48209098170105</v>
      </c>
      <c r="F694" s="710">
        <f t="shared" si="174"/>
        <v>411.37189068947851</v>
      </c>
      <c r="G694" s="710">
        <f t="shared" si="175"/>
        <v>319.62051508510763</v>
      </c>
      <c r="H694" s="717">
        <f t="shared" si="176"/>
        <v>298.54163112667101</v>
      </c>
      <c r="I694" s="710">
        <f t="shared" si="177"/>
        <v>298.50171917909938</v>
      </c>
      <c r="J694" s="710">
        <f t="shared" si="178"/>
        <v>298.47364478737285</v>
      </c>
      <c r="K694" s="710">
        <f t="shared" si="179"/>
        <v>298.45696191463469</v>
      </c>
      <c r="L694" s="710">
        <f t="shared" si="180"/>
        <v>298.45140368212327</v>
      </c>
      <c r="N694" s="580">
        <v>620</v>
      </c>
      <c r="O694" s="710">
        <f t="shared" si="181"/>
        <v>2.3495913110617526</v>
      </c>
      <c r="P694" s="710">
        <f t="shared" si="182"/>
        <v>969.33239920160679</v>
      </c>
      <c r="Q694" s="710">
        <f t="shared" si="183"/>
        <v>958.93761737467753</v>
      </c>
      <c r="R694" s="710">
        <f t="shared" si="184"/>
        <v>951.46137167577854</v>
      </c>
      <c r="S694" s="710">
        <f t="shared" si="185"/>
        <v>946.93846040989183</v>
      </c>
      <c r="T694" s="710">
        <f t="shared" si="186"/>
        <v>945.38972075509105</v>
      </c>
    </row>
    <row r="695" spans="2:20">
      <c r="B695" s="580">
        <v>621</v>
      </c>
      <c r="C695" s="710">
        <f t="shared" si="171"/>
        <v>2.3533809744666905</v>
      </c>
      <c r="D695" s="710">
        <f t="shared" si="172"/>
        <v>1459.2534261515029</v>
      </c>
      <c r="E695" s="710">
        <f t="shared" si="173"/>
        <v>735.95133091009097</v>
      </c>
      <c r="F695" s="710">
        <f t="shared" si="174"/>
        <v>411.64475178479228</v>
      </c>
      <c r="G695" s="710">
        <f t="shared" si="175"/>
        <v>319.70350643912639</v>
      </c>
      <c r="H695" s="717">
        <f t="shared" si="176"/>
        <v>298.54468852292723</v>
      </c>
      <c r="I695" s="710">
        <f t="shared" si="177"/>
        <v>298.50462254471768</v>
      </c>
      <c r="J695" s="710">
        <f t="shared" si="178"/>
        <v>298.4764387547259</v>
      </c>
      <c r="K695" s="710">
        <f t="shared" si="179"/>
        <v>298.45969042534864</v>
      </c>
      <c r="L695" s="710">
        <f t="shared" si="180"/>
        <v>298.45411025910386</v>
      </c>
      <c r="N695" s="580">
        <v>621</v>
      </c>
      <c r="O695" s="710">
        <f t="shared" si="181"/>
        <v>2.3533809744666905</v>
      </c>
      <c r="P695" s="710">
        <f t="shared" si="182"/>
        <v>970.03630199239399</v>
      </c>
      <c r="Q695" s="710">
        <f t="shared" si="183"/>
        <v>959.65343891425732</v>
      </c>
      <c r="R695" s="710">
        <f t="shared" si="184"/>
        <v>952.18572810242301</v>
      </c>
      <c r="S695" s="710">
        <f t="shared" si="185"/>
        <v>947.66792751539549</v>
      </c>
      <c r="T695" s="710">
        <f t="shared" si="186"/>
        <v>946.12085017183188</v>
      </c>
    </row>
    <row r="696" spans="2:20">
      <c r="B696" s="580">
        <v>622</v>
      </c>
      <c r="C696" s="710">
        <f t="shared" si="171"/>
        <v>2.3571706378716288</v>
      </c>
      <c r="D696" s="710">
        <f t="shared" si="172"/>
        <v>1459.3263710220008</v>
      </c>
      <c r="E696" s="710">
        <f t="shared" si="173"/>
        <v>736.41987499787842</v>
      </c>
      <c r="F696" s="710">
        <f t="shared" si="174"/>
        <v>411.91762052379215</v>
      </c>
      <c r="G696" s="710">
        <f t="shared" si="175"/>
        <v>319.78662689174234</v>
      </c>
      <c r="H696" s="717">
        <f t="shared" si="176"/>
        <v>298.54775710051177</v>
      </c>
      <c r="I696" s="710">
        <f t="shared" si="177"/>
        <v>298.50753685719849</v>
      </c>
      <c r="J696" s="710">
        <f t="shared" si="178"/>
        <v>298.47924349952388</v>
      </c>
      <c r="K696" s="710">
        <f t="shared" si="179"/>
        <v>298.46242961080907</v>
      </c>
      <c r="L696" s="710">
        <f t="shared" si="180"/>
        <v>298.45682747585028</v>
      </c>
      <c r="N696" s="580">
        <v>622</v>
      </c>
      <c r="O696" s="710">
        <f t="shared" si="181"/>
        <v>2.3571706378716288</v>
      </c>
      <c r="P696" s="710">
        <f t="shared" si="182"/>
        <v>970.73938865152832</v>
      </c>
      <c r="Q696" s="710">
        <f t="shared" si="183"/>
        <v>960.36843050313394</v>
      </c>
      <c r="R696" s="710">
        <f t="shared" si="184"/>
        <v>952.90924468269168</v>
      </c>
      <c r="S696" s="710">
        <f t="shared" si="185"/>
        <v>948.39654884900801</v>
      </c>
      <c r="T696" s="710">
        <f t="shared" si="186"/>
        <v>946.85113188933497</v>
      </c>
    </row>
    <row r="697" spans="2:20">
      <c r="B697" s="580">
        <v>623</v>
      </c>
      <c r="C697" s="710">
        <f t="shared" si="171"/>
        <v>2.3609603012765672</v>
      </c>
      <c r="D697" s="710">
        <f t="shared" si="172"/>
        <v>1459.3991955487843</v>
      </c>
      <c r="E697" s="710">
        <f t="shared" si="173"/>
        <v>736.8877247465291</v>
      </c>
      <c r="F697" s="710">
        <f t="shared" si="174"/>
        <v>412.19049622299565</v>
      </c>
      <c r="G697" s="710">
        <f t="shared" si="175"/>
        <v>319.8698761618586</v>
      </c>
      <c r="H697" s="717">
        <f t="shared" si="176"/>
        <v>298.55083687480351</v>
      </c>
      <c r="I697" s="710">
        <f t="shared" si="177"/>
        <v>298.510462132496</v>
      </c>
      <c r="J697" s="710">
        <f t="shared" si="178"/>
        <v>298.48205903813084</v>
      </c>
      <c r="K697" s="710">
        <f t="shared" si="179"/>
        <v>298.46517948762499</v>
      </c>
      <c r="L697" s="710">
        <f t="shared" si="180"/>
        <v>298.45955534905198</v>
      </c>
      <c r="N697" s="580">
        <v>623</v>
      </c>
      <c r="O697" s="710">
        <f t="shared" si="181"/>
        <v>2.3609603012765672</v>
      </c>
      <c r="P697" s="710">
        <f t="shared" si="182"/>
        <v>971.44166012526387</v>
      </c>
      <c r="Q697" s="710">
        <f t="shared" si="183"/>
        <v>961.08259310358358</v>
      </c>
      <c r="R697" s="710">
        <f t="shared" si="184"/>
        <v>953.63192239033447</v>
      </c>
      <c r="S697" s="710">
        <f t="shared" si="185"/>
        <v>949.12432539134966</v>
      </c>
      <c r="T697" s="710">
        <f t="shared" si="186"/>
        <v>947.58056689045486</v>
      </c>
    </row>
    <row r="698" spans="2:20">
      <c r="B698" s="580">
        <v>624</v>
      </c>
      <c r="C698" s="710">
        <f t="shared" si="171"/>
        <v>2.3647499646815056</v>
      </c>
      <c r="D698" s="710">
        <f t="shared" si="172"/>
        <v>1459.4719001151384</v>
      </c>
      <c r="E698" s="710">
        <f t="shared" si="173"/>
        <v>737.35488165363358</v>
      </c>
      <c r="F698" s="710">
        <f t="shared" si="174"/>
        <v>412.46337820195868</v>
      </c>
      <c r="G698" s="710">
        <f t="shared" si="175"/>
        <v>319.9532539682537</v>
      </c>
      <c r="H698" s="717">
        <f t="shared" si="176"/>
        <v>298.55392786114032</v>
      </c>
      <c r="I698" s="710">
        <f t="shared" si="177"/>
        <v>298.51339838652382</v>
      </c>
      <c r="J698" s="710">
        <f t="shared" si="178"/>
        <v>298.48488538687036</v>
      </c>
      <c r="K698" s="710">
        <f t="shared" si="179"/>
        <v>298.46794007236508</v>
      </c>
      <c r="L698" s="710">
        <f t="shared" si="180"/>
        <v>298.4622938953583</v>
      </c>
      <c r="N698" s="580">
        <v>624</v>
      </c>
      <c r="O698" s="710">
        <f t="shared" si="181"/>
        <v>2.3647499646815056</v>
      </c>
      <c r="P698" s="710">
        <f t="shared" si="182"/>
        <v>972.14311735875765</v>
      </c>
      <c r="Q698" s="710">
        <f t="shared" si="183"/>
        <v>961.79592767676718</v>
      </c>
      <c r="R698" s="710">
        <f t="shared" si="184"/>
        <v>954.3537621979724</v>
      </c>
      <c r="S698" s="710">
        <f t="shared" si="185"/>
        <v>949.85125812190336</v>
      </c>
      <c r="T698" s="710">
        <f t="shared" si="186"/>
        <v>948.30915615690662</v>
      </c>
    </row>
    <row r="699" spans="2:20">
      <c r="B699" s="580">
        <v>625</v>
      </c>
      <c r="C699" s="710">
        <f t="shared" si="171"/>
        <v>2.3685396280864439</v>
      </c>
      <c r="D699" s="710">
        <f t="shared" si="172"/>
        <v>1459.5444851014502</v>
      </c>
      <c r="E699" s="710">
        <f t="shared" si="173"/>
        <v>737.82134721291573</v>
      </c>
      <c r="F699" s="710">
        <f t="shared" si="174"/>
        <v>412.73626578326366</v>
      </c>
      <c r="G699" s="710">
        <f t="shared" si="175"/>
        <v>320.03676002958588</v>
      </c>
      <c r="H699" s="717">
        <f t="shared" si="176"/>
        <v>298.55703007481941</v>
      </c>
      <c r="I699" s="710">
        <f t="shared" si="177"/>
        <v>298.51634563515495</v>
      </c>
      <c r="J699" s="710">
        <f t="shared" si="178"/>
        <v>298.48772256202557</v>
      </c>
      <c r="K699" s="710">
        <f t="shared" si="179"/>
        <v>298.47071138155752</v>
      </c>
      <c r="L699" s="710">
        <f t="shared" si="180"/>
        <v>298.4650431313782</v>
      </c>
      <c r="N699" s="580">
        <v>625</v>
      </c>
      <c r="O699" s="710">
        <f t="shared" si="181"/>
        <v>2.3685396280864439</v>
      </c>
      <c r="P699" s="710">
        <f t="shared" si="182"/>
        <v>972.84376129607074</v>
      </c>
      <c r="Q699" s="710">
        <f t="shared" si="183"/>
        <v>962.50843518273098</v>
      </c>
      <c r="R699" s="710">
        <f t="shared" si="184"/>
        <v>955.07476507709816</v>
      </c>
      <c r="S699" s="710">
        <f t="shared" si="185"/>
        <v>950.57734801901665</v>
      </c>
      <c r="T699" s="710">
        <f t="shared" si="186"/>
        <v>949.03690066926731</v>
      </c>
    </row>
    <row r="700" spans="2:20">
      <c r="B700" s="580">
        <v>626</v>
      </c>
      <c r="C700" s="710">
        <f t="shared" si="171"/>
        <v>2.3723292914913823</v>
      </c>
      <c r="D700" s="710">
        <f t="shared" si="172"/>
        <v>1459.6169508852493</v>
      </c>
      <c r="E700" s="710">
        <f t="shared" si="173"/>
        <v>738.28712291424267</v>
      </c>
      <c r="F700" s="710">
        <f t="shared" si="174"/>
        <v>413.00915829250772</v>
      </c>
      <c r="G700" s="710">
        <f t="shared" si="175"/>
        <v>320.12039406439646</v>
      </c>
      <c r="H700" s="717">
        <f t="shared" si="176"/>
        <v>298.56014353109708</v>
      </c>
      <c r="I700" s="710">
        <f t="shared" si="177"/>
        <v>298.51930389422176</v>
      </c>
      <c r="J700" s="710">
        <f t="shared" si="178"/>
        <v>298.49057057983919</v>
      </c>
      <c r="K700" s="710">
        <f t="shared" si="179"/>
        <v>298.47349343169031</v>
      </c>
      <c r="L700" s="710">
        <f t="shared" si="180"/>
        <v>298.46780307368033</v>
      </c>
      <c r="N700" s="580">
        <v>626</v>
      </c>
      <c r="O700" s="710">
        <f t="shared" si="181"/>
        <v>2.3723292914913823</v>
      </c>
      <c r="P700" s="710">
        <f t="shared" si="182"/>
        <v>973.54359288016951</v>
      </c>
      <c r="Q700" s="710">
        <f t="shared" si="183"/>
        <v>963.2201165804081</v>
      </c>
      <c r="R700" s="710">
        <f t="shared" si="184"/>
        <v>955.79493199807871</v>
      </c>
      <c r="S700" s="710">
        <f t="shared" si="185"/>
        <v>951.30259605990261</v>
      </c>
      <c r="T700" s="710">
        <f t="shared" si="186"/>
        <v>949.763801406977</v>
      </c>
    </row>
    <row r="701" spans="2:20">
      <c r="B701" s="580">
        <v>627</v>
      </c>
      <c r="C701" s="710">
        <f t="shared" si="171"/>
        <v>2.3761189548963206</v>
      </c>
      <c r="D701" s="710">
        <f t="shared" si="172"/>
        <v>1459.6892978412459</v>
      </c>
      <c r="E701" s="710">
        <f t="shared" si="173"/>
        <v>738.75221024363384</v>
      </c>
      <c r="F701" s="710">
        <f t="shared" si="174"/>
        <v>413.28205505829089</v>
      </c>
      <c r="G701" s="710">
        <f t="shared" si="175"/>
        <v>320.20415579111381</v>
      </c>
      <c r="H701" s="717">
        <f t="shared" si="176"/>
        <v>298.56326824518874</v>
      </c>
      <c r="I701" s="710">
        <f t="shared" si="177"/>
        <v>298.52227317951588</v>
      </c>
      <c r="J701" s="710">
        <f t="shared" si="178"/>
        <v>298.4934294565133</v>
      </c>
      <c r="K701" s="710">
        <f t="shared" si="179"/>
        <v>298.47628623921111</v>
      </c>
      <c r="L701" s="710">
        <f t="shared" si="180"/>
        <v>298.47057373879301</v>
      </c>
      <c r="N701" s="580">
        <v>627</v>
      </c>
      <c r="O701" s="710">
        <f t="shared" si="181"/>
        <v>2.3761189548963206</v>
      </c>
      <c r="P701" s="710">
        <f t="shared" si="182"/>
        <v>974.24261305292737</v>
      </c>
      <c r="Q701" s="710">
        <f t="shared" si="183"/>
        <v>963.93097282761983</v>
      </c>
      <c r="R701" s="710">
        <f t="shared" si="184"/>
        <v>956.51426393015561</v>
      </c>
      <c r="S701" s="710">
        <f t="shared" si="185"/>
        <v>952.02700322064163</v>
      </c>
      <c r="T701" s="710">
        <f t="shared" si="186"/>
        <v>950.48985934833991</v>
      </c>
    </row>
    <row r="702" spans="2:20">
      <c r="B702" s="580">
        <v>628</v>
      </c>
      <c r="C702" s="710">
        <f t="shared" si="171"/>
        <v>2.379908618301259</v>
      </c>
      <c r="D702" s="710">
        <f t="shared" si="172"/>
        <v>1459.76152634137</v>
      </c>
      <c r="E702" s="710">
        <f t="shared" si="173"/>
        <v>739.21661068327012</v>
      </c>
      <c r="F702" s="710">
        <f t="shared" si="174"/>
        <v>413.55495541220449</v>
      </c>
      <c r="G702" s="710">
        <f t="shared" si="175"/>
        <v>320.28804492805693</v>
      </c>
      <c r="H702" s="717">
        <f t="shared" si="176"/>
        <v>298.56640423226906</v>
      </c>
      <c r="I702" s="710">
        <f t="shared" si="177"/>
        <v>298.52525350678837</v>
      </c>
      <c r="J702" s="710">
        <f t="shared" si="178"/>
        <v>298.49629920820962</v>
      </c>
      <c r="K702" s="710">
        <f t="shared" si="179"/>
        <v>298.47908982052707</v>
      </c>
      <c r="L702" s="710">
        <f t="shared" si="180"/>
        <v>298.47335514320429</v>
      </c>
      <c r="N702" s="580">
        <v>628</v>
      </c>
      <c r="O702" s="710">
        <f t="shared" si="181"/>
        <v>2.379908618301259</v>
      </c>
      <c r="P702" s="710">
        <f t="shared" si="182"/>
        <v>974.94082275512528</v>
      </c>
      <c r="Q702" s="710">
        <f t="shared" si="183"/>
        <v>964.64100488107715</v>
      </c>
      <c r="R702" s="710">
        <f t="shared" si="184"/>
        <v>957.23276184144686</v>
      </c>
      <c r="S702" s="710">
        <f t="shared" si="185"/>
        <v>952.75057047618179</v>
      </c>
      <c r="T702" s="710">
        <f t="shared" si="186"/>
        <v>951.21507547052636</v>
      </c>
    </row>
    <row r="703" spans="2:20">
      <c r="B703" s="580">
        <v>629</v>
      </c>
      <c r="C703" s="710">
        <f t="shared" si="171"/>
        <v>2.3836982817061974</v>
      </c>
      <c r="D703" s="710">
        <f t="shared" si="172"/>
        <v>1459.8336367548079</v>
      </c>
      <c r="E703" s="710">
        <f t="shared" si="173"/>
        <v>739.68032571150297</v>
      </c>
      <c r="F703" s="710">
        <f t="shared" si="174"/>
        <v>413.82785868881945</v>
      </c>
      <c r="G703" s="710">
        <f t="shared" si="175"/>
        <v>320.37206119343949</v>
      </c>
      <c r="H703" s="717">
        <f t="shared" si="176"/>
        <v>298.56955150747177</v>
      </c>
      <c r="I703" s="710">
        <f t="shared" si="177"/>
        <v>298.52824489174964</v>
      </c>
      <c r="J703" s="710">
        <f t="shared" si="178"/>
        <v>298.4991798510494</v>
      </c>
      <c r="K703" s="710">
        <f t="shared" si="179"/>
        <v>298.48190419200495</v>
      </c>
      <c r="L703" s="710">
        <f t="shared" si="180"/>
        <v>298.47614730336187</v>
      </c>
      <c r="N703" s="580">
        <v>629</v>
      </c>
      <c r="O703" s="710">
        <f t="shared" si="181"/>
        <v>2.3836982817061974</v>
      </c>
      <c r="P703" s="710">
        <f t="shared" si="182"/>
        <v>975.63822292645375</v>
      </c>
      <c r="Q703" s="710">
        <f t="shared" si="183"/>
        <v>965.35021369638139</v>
      </c>
      <c r="R703" s="710">
        <f t="shared" si="184"/>
        <v>957.95042669894781</v>
      </c>
      <c r="S703" s="710">
        <f t="shared" si="185"/>
        <v>953.47329880034124</v>
      </c>
      <c r="T703" s="710">
        <f t="shared" si="186"/>
        <v>951.93945074957333</v>
      </c>
    </row>
    <row r="704" spans="2:20">
      <c r="B704" s="580">
        <v>630</v>
      </c>
      <c r="C704" s="710">
        <f t="shared" si="171"/>
        <v>2.3874879451111353</v>
      </c>
      <c r="D704" s="710">
        <f t="shared" si="172"/>
        <v>1459.9056294480392</v>
      </c>
      <c r="E704" s="710">
        <f t="shared" si="173"/>
        <v>740.1433568028641</v>
      </c>
      <c r="F704" s="710">
        <f t="shared" si="174"/>
        <v>414.10076422567465</v>
      </c>
      <c r="G704" s="710">
        <f t="shared" si="175"/>
        <v>320.45620430537326</v>
      </c>
      <c r="H704" s="717">
        <f t="shared" si="176"/>
        <v>298.57271008588975</v>
      </c>
      <c r="I704" s="710">
        <f t="shared" si="177"/>
        <v>298.53124735006935</v>
      </c>
      <c r="J704" s="710">
        <f t="shared" si="178"/>
        <v>298.50207140111331</v>
      </c>
      <c r="K704" s="710">
        <f t="shared" si="179"/>
        <v>298.48472936997121</v>
      </c>
      <c r="L704" s="710">
        <f t="shared" si="180"/>
        <v>298.47895023567293</v>
      </c>
    </row>
    <row r="705" spans="2:12">
      <c r="B705" s="580">
        <v>631</v>
      </c>
      <c r="C705" s="710">
        <f t="shared" si="171"/>
        <v>2.3912776085160736</v>
      </c>
      <c r="D705" s="710">
        <f t="shared" si="172"/>
        <v>1459.9775047848736</v>
      </c>
      <c r="E705" s="710">
        <f t="shared" si="173"/>
        <v>740.60570542807454</v>
      </c>
      <c r="F705" s="710">
        <f t="shared" si="174"/>
        <v>414.37367136326543</v>
      </c>
      <c r="G705" s="710">
        <f t="shared" si="175"/>
        <v>320.54047398187174</v>
      </c>
      <c r="H705" s="717">
        <f t="shared" si="176"/>
        <v>298.57587998257509</v>
      </c>
      <c r="I705" s="710">
        <f t="shared" si="177"/>
        <v>298.53426089737656</v>
      </c>
      <c r="J705" s="710">
        <f t="shared" si="178"/>
        <v>298.50497387444142</v>
      </c>
      <c r="K705" s="710">
        <f t="shared" si="179"/>
        <v>298.48756537071188</v>
      </c>
      <c r="L705" s="710">
        <f t="shared" si="180"/>
        <v>298.48176395650427</v>
      </c>
    </row>
    <row r="706" spans="2:12">
      <c r="B706" s="580">
        <v>632</v>
      </c>
      <c r="C706" s="710">
        <f t="shared" si="171"/>
        <v>2.395067271921012</v>
      </c>
      <c r="D706" s="710">
        <f t="shared" si="172"/>
        <v>1460.0492631264865</v>
      </c>
      <c r="E706" s="710">
        <f t="shared" si="173"/>
        <v>741.06737305405386</v>
      </c>
      <c r="F706" s="710">
        <f t="shared" si="174"/>
        <v>414.64657944503193</v>
      </c>
      <c r="G706" s="710">
        <f t="shared" si="175"/>
        <v>320.6248699408539</v>
      </c>
      <c r="H706" s="717">
        <f t="shared" si="176"/>
        <v>298.57906121253905</v>
      </c>
      <c r="I706" s="710">
        <f t="shared" si="177"/>
        <v>298.53728554925965</v>
      </c>
      <c r="J706" s="710">
        <f t="shared" si="178"/>
        <v>298.50788728703344</v>
      </c>
      <c r="K706" s="710">
        <f t="shared" si="179"/>
        <v>298.4904122104723</v>
      </c>
      <c r="L706" s="710">
        <f t="shared" si="180"/>
        <v>298.48458848218257</v>
      </c>
    </row>
    <row r="707" spans="2:12">
      <c r="B707" s="580">
        <v>633</v>
      </c>
      <c r="C707" s="710">
        <f t="shared" si="171"/>
        <v>2.3988569353259503</v>
      </c>
      <c r="D707" s="710">
        <f t="shared" si="172"/>
        <v>1460.1209048314536</v>
      </c>
      <c r="E707" s="710">
        <f t="shared" si="173"/>
        <v>741.52836114392949</v>
      </c>
      <c r="F707" s="710">
        <f t="shared" si="174"/>
        <v>414.91948781734766</v>
      </c>
      <c r="G707" s="710">
        <f t="shared" si="175"/>
        <v>320.70939190014803</v>
      </c>
      <c r="H707" s="717">
        <f t="shared" si="176"/>
        <v>298.58225379075196</v>
      </c>
      <c r="I707" s="710">
        <f t="shared" si="177"/>
        <v>298.54032132126628</v>
      </c>
      <c r="J707" s="710">
        <f t="shared" si="178"/>
        <v>298.51081165484834</v>
      </c>
      <c r="K707" s="710">
        <f t="shared" si="179"/>
        <v>298.49326990545768</v>
      </c>
      <c r="L707" s="710">
        <f t="shared" si="180"/>
        <v>298.48742382899371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A2:M84"/>
  <sheetViews>
    <sheetView zoomScale="85" zoomScaleNormal="85" workbookViewId="0">
      <selection activeCell="R44" sqref="R44"/>
    </sheetView>
  </sheetViews>
  <sheetFormatPr defaultColWidth="11.42578125" defaultRowHeight="12.75"/>
  <cols>
    <col min="1" max="1" width="2.5703125" customWidth="1"/>
    <col min="3" max="5" width="12" bestFit="1" customWidth="1"/>
    <col min="6" max="6" width="12.85546875" customWidth="1"/>
    <col min="7" max="7" width="12.5703125" customWidth="1"/>
    <col min="8" max="8" width="13.5703125" customWidth="1"/>
    <col min="9" max="9" width="15.140625" customWidth="1"/>
    <col min="10" max="10" width="11.42578125" customWidth="1"/>
  </cols>
  <sheetData>
    <row r="2" spans="2:9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14717.536498051162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11495.462261151086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1385.1929697876544</v>
      </c>
    </row>
    <row r="12" spans="2:9">
      <c r="B12" s="781" t="s">
        <v>1115</v>
      </c>
    </row>
    <row r="13" spans="2:9">
      <c r="B13" s="781" t="s">
        <v>1116</v>
      </c>
      <c r="C13">
        <v>1.5</v>
      </c>
    </row>
    <row r="15" spans="2:9">
      <c r="B15" s="781" t="s">
        <v>1117</v>
      </c>
      <c r="G15">
        <f>C37</f>
        <v>15</v>
      </c>
      <c r="I15">
        <v>3</v>
      </c>
    </row>
    <row r="16" spans="2:9">
      <c r="B16" s="781" t="s">
        <v>1118</v>
      </c>
      <c r="D16" s="781" t="str">
        <f>"M" &amp;C17</f>
        <v>M4</v>
      </c>
      <c r="I16">
        <v>4</v>
      </c>
    </row>
    <row r="17" spans="2:13">
      <c r="B17" s="781" t="s">
        <v>1135</v>
      </c>
      <c r="C17" s="803">
        <v>4</v>
      </c>
      <c r="D17" s="781" t="s">
        <v>2</v>
      </c>
      <c r="I17">
        <v>5</v>
      </c>
    </row>
    <row r="18" spans="2:13">
      <c r="B18" s="781" t="s">
        <v>1139</v>
      </c>
      <c r="D18" s="781" t="str">
        <f>'First iteration &amp; Mechanical'!L58</f>
        <v>ASTM A53 grade B</v>
      </c>
      <c r="I18">
        <v>6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  <c r="I19">
        <v>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  <c r="I20">
        <v>8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  <c r="I21">
        <v>10</v>
      </c>
    </row>
    <row r="22" spans="2: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8.8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 s="803" t="s">
        <v>1250</v>
      </c>
    </row>
    <row r="25" spans="2:13">
      <c r="B25" s="781" t="s">
        <v>1154</v>
      </c>
      <c r="C25">
        <v>8</v>
      </c>
      <c r="D25" s="781"/>
      <c r="I25" s="781" t="s">
        <v>824</v>
      </c>
      <c r="J25">
        <v>130000</v>
      </c>
      <c r="K25" s="781" t="s">
        <v>189</v>
      </c>
      <c r="L25">
        <f>VLOOKUP(J24,B76:D81,2,FALSE)</f>
        <v>620</v>
      </c>
      <c r="M25" s="781" t="s">
        <v>87</v>
      </c>
    </row>
    <row r="26" spans="2:13">
      <c r="B26" s="781" t="s">
        <v>1155</v>
      </c>
      <c r="C26">
        <v>8</v>
      </c>
      <c r="D26" s="781"/>
      <c r="I26" s="781" t="s">
        <v>825</v>
      </c>
      <c r="J26">
        <v>150000</v>
      </c>
      <c r="K26" s="781" t="s">
        <v>189</v>
      </c>
      <c r="L26">
        <f>VLOOKUP(J24,B76:D81,3,FALSE)</f>
        <v>830</v>
      </c>
      <c r="M26" s="781" t="s">
        <v>87</v>
      </c>
    </row>
    <row r="27" spans="2:13">
      <c r="B27" s="781" t="s">
        <v>824</v>
      </c>
      <c r="C27">
        <f>C28*(C26/10)</f>
        <v>640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800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2.8874397563496554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2.7830744639514746</v>
      </c>
    </row>
    <row r="34" spans="2:7">
      <c r="F34">
        <f>4.48+3.05</f>
        <v>7.53</v>
      </c>
    </row>
    <row r="35" spans="2:7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1471.7536498051161</v>
      </c>
      <c r="D36" s="781" t="s">
        <v>1111</v>
      </c>
    </row>
    <row r="37" spans="2:7">
      <c r="B37" s="781" t="s">
        <v>1123</v>
      </c>
      <c r="C37" s="803">
        <v>15</v>
      </c>
    </row>
    <row r="38" spans="2:7">
      <c r="B38" s="781" t="s">
        <v>1124</v>
      </c>
    </row>
    <row r="39" spans="2:7">
      <c r="B39" s="781" t="s">
        <v>1125</v>
      </c>
      <c r="C39">
        <f>(E7*C13)/C40</f>
        <v>2155.3991739658286</v>
      </c>
      <c r="D39" s="781" t="s">
        <v>1112</v>
      </c>
    </row>
    <row r="40" spans="2:7">
      <c r="B40" s="781" t="s">
        <v>1123</v>
      </c>
      <c r="C40">
        <v>8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1:11">
      <c r="A50" s="810"/>
      <c r="B50" s="781" t="s">
        <v>1140</v>
      </c>
    </row>
    <row r="51" spans="1:11">
      <c r="A51" s="810"/>
      <c r="B51" s="781" t="s">
        <v>1125</v>
      </c>
      <c r="C51">
        <f>C52*C19*(C55-C54)*C23</f>
        <v>3347.9712787151188</v>
      </c>
    </row>
    <row r="52" spans="1:11">
      <c r="A52" s="810"/>
      <c r="B52" s="781" t="s">
        <v>1133</v>
      </c>
      <c r="C52" s="10">
        <f>IF(C56&lt;0.3,(1-0.9+(3*C53*C56)),1)</f>
        <v>1</v>
      </c>
    </row>
    <row r="53" spans="1:11">
      <c r="A53" s="810"/>
      <c r="B53" s="781" t="s">
        <v>1134</v>
      </c>
      <c r="C53" s="784">
        <f>1/C37</f>
        <v>6.6666666666666666E-2</v>
      </c>
    </row>
    <row r="54" spans="1:11">
      <c r="A54" s="810"/>
      <c r="B54" s="781" t="s">
        <v>1135</v>
      </c>
      <c r="C54" s="10">
        <f>C17</f>
        <v>4</v>
      </c>
      <c r="D54" s="781" t="s">
        <v>2</v>
      </c>
    </row>
    <row r="55" spans="1:11">
      <c r="A55" s="810"/>
      <c r="B55" s="781" t="s">
        <v>1136</v>
      </c>
      <c r="C55" s="10">
        <f>(PI()*'First iteration &amp; Mechanical'!M60)/C37</f>
        <v>11.749933515544257</v>
      </c>
      <c r="D55" s="781" t="s">
        <v>2</v>
      </c>
    </row>
    <row r="56" spans="1:11">
      <c r="A56" s="810"/>
      <c r="B56" s="781" t="s">
        <v>1137</v>
      </c>
      <c r="C56" s="10">
        <f>C54/C55</f>
        <v>0.3404274581390872</v>
      </c>
    </row>
    <row r="57" spans="1:11">
      <c r="A57" s="810"/>
      <c r="B57" s="808" t="s">
        <v>1116</v>
      </c>
      <c r="C57" s="417">
        <f>C51/C36</f>
        <v>2.2748177177331574</v>
      </c>
    </row>
    <row r="59" spans="1:11">
      <c r="A59" s="810"/>
      <c r="B59" s="781" t="s">
        <v>1132</v>
      </c>
      <c r="I59" s="781" t="s">
        <v>1196</v>
      </c>
    </row>
    <row r="60" spans="1:11">
      <c r="A60" s="810"/>
      <c r="B60" s="781" t="s">
        <v>1125</v>
      </c>
      <c r="C60">
        <f>0.32*C28*C17^2</f>
        <v>4096</v>
      </c>
      <c r="I60" s="781" t="s">
        <v>1125</v>
      </c>
      <c r="J60">
        <f>0.32*L26*C17^2</f>
        <v>4249.6000000000004</v>
      </c>
    </row>
    <row r="61" spans="1:11">
      <c r="A61" s="810"/>
      <c r="B61" s="781" t="s">
        <v>1261</v>
      </c>
      <c r="C61">
        <f>0.32*C27*C17^2</f>
        <v>3276.8</v>
      </c>
      <c r="I61" s="781" t="s">
        <v>1198</v>
      </c>
      <c r="J61">
        <f>0.32*L25*C17^2</f>
        <v>3174.4</v>
      </c>
    </row>
    <row r="62" spans="1:11">
      <c r="A62" s="810"/>
      <c r="B62" s="808" t="s">
        <v>1116</v>
      </c>
      <c r="C62" s="417">
        <f>C60/C36</f>
        <v>2.7830744639514746</v>
      </c>
      <c r="D62" s="718" t="s">
        <v>1144</v>
      </c>
      <c r="I62" s="808" t="s">
        <v>1116</v>
      </c>
      <c r="J62" s="417">
        <f>J60/C36</f>
        <v>2.8874397563496554</v>
      </c>
      <c r="K62" s="718" t="s">
        <v>1144</v>
      </c>
    </row>
    <row r="63" spans="1:11">
      <c r="A63" s="810"/>
      <c r="B63" s="808" t="s">
        <v>1197</v>
      </c>
      <c r="C63" s="417">
        <f>C61/C36</f>
        <v>2.2264595711611799</v>
      </c>
      <c r="I63" s="808" t="s">
        <v>1197</v>
      </c>
      <c r="J63" s="417">
        <f>J61/C36</f>
        <v>2.1568827095623928</v>
      </c>
      <c r="K63" s="781" t="str">
        <f>"Sf of case is " &amp; 'First iteration &amp; Mechanical'!M63</f>
        <v>Sf of case is 2</v>
      </c>
    </row>
    <row r="65" spans="1:10">
      <c r="A65" s="810"/>
      <c r="B65" s="781" t="s">
        <v>1141</v>
      </c>
    </row>
    <row r="66" spans="1:10">
      <c r="A66" s="810"/>
      <c r="B66" s="781" t="s">
        <v>1125</v>
      </c>
      <c r="C66" s="10">
        <f>MAX(C60,C51)</f>
        <v>4096</v>
      </c>
      <c r="D66" s="781" t="s">
        <v>1241</v>
      </c>
    </row>
    <row r="67" spans="1:10">
      <c r="A67" s="810"/>
      <c r="B67" s="808" t="s">
        <v>1143</v>
      </c>
      <c r="C67" s="809">
        <f>(C66*SQRT(3))/(2*C23*C19)</f>
        <v>8.2112038284746767</v>
      </c>
      <c r="D67" s="781" t="s">
        <v>2</v>
      </c>
      <c r="E67">
        <f>C67*1.2</f>
        <v>9.8534445941696109</v>
      </c>
    </row>
    <row r="68" spans="1:10">
      <c r="A68" s="810"/>
      <c r="B68" s="781" t="s">
        <v>1135</v>
      </c>
      <c r="C68" s="10">
        <f>C54</f>
        <v>4</v>
      </c>
      <c r="D68" s="781" t="s">
        <v>2</v>
      </c>
    </row>
    <row r="69" spans="1:10">
      <c r="A69" s="810"/>
      <c r="B69" s="781" t="s">
        <v>1142</v>
      </c>
      <c r="C69">
        <f>C67/C68</f>
        <v>2.0528009571186692</v>
      </c>
    </row>
    <row r="70" spans="1:10">
      <c r="B70" s="781"/>
    </row>
    <row r="71" spans="1:10">
      <c r="B71" s="781"/>
    </row>
    <row r="72" spans="1:10">
      <c r="B72" s="781"/>
    </row>
    <row r="73" spans="1:10">
      <c r="B73" s="781"/>
    </row>
    <row r="75" spans="1:10" ht="63.75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1257</v>
      </c>
      <c r="H75" s="805" t="s">
        <v>1258</v>
      </c>
      <c r="I75" s="805" t="s">
        <v>1259</v>
      </c>
      <c r="J75" s="805" t="s">
        <v>1260</v>
      </c>
    </row>
    <row r="76" spans="1:10" ht="63.75">
      <c r="B76" s="806" t="s">
        <v>1246</v>
      </c>
      <c r="C76" s="807">
        <v>240</v>
      </c>
      <c r="D76" s="807">
        <v>330</v>
      </c>
      <c r="E76" s="807" t="s">
        <v>1247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1:10" ht="51">
      <c r="B77" s="806" t="s">
        <v>1248</v>
      </c>
      <c r="C77" s="807">
        <v>310</v>
      </c>
      <c r="D77" s="807">
        <v>400</v>
      </c>
      <c r="E77" s="807" t="s">
        <v>1249</v>
      </c>
      <c r="G77" s="806">
        <v>4.8</v>
      </c>
      <c r="H77" s="807">
        <v>400</v>
      </c>
      <c r="I77" s="807">
        <v>320</v>
      </c>
      <c r="J77" s="807">
        <v>0.8</v>
      </c>
    </row>
    <row r="78" spans="1:10" ht="89.25">
      <c r="B78" s="806" t="s">
        <v>1250</v>
      </c>
      <c r="C78" s="807">
        <v>620</v>
      </c>
      <c r="D78" s="807">
        <v>830</v>
      </c>
      <c r="E78" s="807" t="s">
        <v>1251</v>
      </c>
      <c r="G78" s="806">
        <v>5.6</v>
      </c>
      <c r="H78" s="807">
        <v>500</v>
      </c>
      <c r="I78" s="807">
        <v>300</v>
      </c>
      <c r="J78" s="807">
        <v>0.6</v>
      </c>
    </row>
    <row r="79" spans="1:10" ht="76.5">
      <c r="B79" s="806" t="s">
        <v>1252</v>
      </c>
      <c r="C79" s="807">
        <v>830</v>
      </c>
      <c r="D79" s="807">
        <v>1040</v>
      </c>
      <c r="E79" s="807" t="s">
        <v>1253</v>
      </c>
      <c r="G79" s="806">
        <v>5.8</v>
      </c>
      <c r="H79" s="807">
        <v>500</v>
      </c>
      <c r="I79" s="807">
        <v>400</v>
      </c>
      <c r="J79" s="807">
        <v>0.8</v>
      </c>
    </row>
    <row r="80" spans="1:10" ht="63.75">
      <c r="B80" s="806" t="s">
        <v>1254</v>
      </c>
      <c r="C80" s="807">
        <v>970</v>
      </c>
      <c r="D80" s="807">
        <v>1200</v>
      </c>
      <c r="E80" s="807" t="s">
        <v>1255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6.5">
      <c r="B81" s="806" t="s">
        <v>1266</v>
      </c>
      <c r="C81" s="807">
        <v>1030</v>
      </c>
      <c r="D81" s="807">
        <v>1240</v>
      </c>
      <c r="E81" s="807" t="s">
        <v>1256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>
      <c r="G83" s="806">
        <v>10.9</v>
      </c>
      <c r="H83" s="807">
        <v>1000</v>
      </c>
      <c r="I83" s="807">
        <v>900</v>
      </c>
      <c r="J83" s="807">
        <v>0.9</v>
      </c>
    </row>
    <row r="84" spans="2:10">
      <c r="G84" s="806">
        <v>12.9</v>
      </c>
      <c r="H84" s="807">
        <v>1200</v>
      </c>
      <c r="I84" s="807">
        <v>1080</v>
      </c>
      <c r="J84" s="807">
        <v>0.9</v>
      </c>
    </row>
  </sheetData>
  <scenarios current="0" show="0">
    <scenario name="Sf tensile Higher than shear" locked="1" count="2" user="Leonardo Valadez Ortiz" comment="Created by Leonardo Valadez Ortiz on 26/9/2025">
      <inputCells r="C37" val="16"/>
      <inputCells r="J24" val="Grade 5"/>
    </scenario>
  </scenarios>
  <dataValidations count="2">
    <dataValidation type="list" allowBlank="1" showInputMessage="1" showErrorMessage="1" sqref="J24" xr:uid="{00000000-0002-0000-0400-000000000000}">
      <formula1>$B$76:$B$81</formula1>
    </dataValidation>
    <dataValidation type="list" allowBlank="1" showInputMessage="1" showErrorMessage="1" sqref="C17" xr:uid="{00000000-0002-0000-0400-000001000000}">
      <formula1>$I$15:$I$21</formula1>
    </dataValidation>
  </dataValidations>
  <pageMargins left="0.7" right="0.7" top="0.75" bottom="0.75" header="0.3" footer="0.3"/>
  <cellWatches>
    <cellWatch r="J62"/>
    <cellWatch r="C68"/>
    <cellWatch r="J63"/>
    <cellWatch r="C67"/>
    <cellWatch r="C57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zoomScale="85" zoomScaleNormal="85" workbookViewId="0">
      <selection activeCell="L8" sqref="L8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2.5703125" bestFit="1" customWidth="1"/>
    <col min="14" max="14" width="8.28515625" customWidth="1"/>
    <col min="15" max="15" width="17.28515625" customWidth="1"/>
    <col min="16" max="16" width="10" customWidth="1"/>
    <col min="17" max="17" width="10.85546875" customWidth="1"/>
    <col min="18" max="18" width="17" customWidth="1"/>
    <col min="19" max="19" width="12.7109375" customWidth="1"/>
    <col min="20" max="20" width="10.42578125" customWidth="1"/>
    <col min="21" max="21" width="10.28515625" customWidth="1"/>
    <col min="22" max="22" width="8.85546875" bestFit="1" customWidth="1"/>
    <col min="24" max="24" width="8.85546875" bestFit="1" customWidth="1"/>
  </cols>
  <sheetData>
    <row r="1" spans="1:21" ht="13.5" thickBot="1">
      <c r="E1" t="s">
        <v>687</v>
      </c>
      <c r="F1" t="str">
        <f>F3&amp; " MPa MEOP"</f>
        <v>5 MPa MEOP</v>
      </c>
    </row>
    <row r="2" spans="1:21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.5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>B11-$C$3</f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1240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.5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.5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299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.5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.5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1208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.5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.5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>
        <v>2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75">
      <c r="B73">
        <v>3</v>
      </c>
      <c r="C73">
        <v>151</v>
      </c>
      <c r="L73" s="764" t="s">
        <v>1037</v>
      </c>
      <c r="M73" s="10">
        <f>2*((M62*M66)/(M60*M63))</f>
        <v>7.7002876913040224</v>
      </c>
      <c r="N73" s="8" t="s">
        <v>87</v>
      </c>
      <c r="O73" s="764" t="s">
        <v>1037</v>
      </c>
      <c r="P73" s="10">
        <f>2*((M62*P66)/(M60*M63))</f>
        <v>4.6201726147824136</v>
      </c>
      <c r="Q73" s="8" t="s">
        <v>87</v>
      </c>
    </row>
    <row r="74" spans="2:24" ht="15.7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7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2.8780223399999996E-2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9.0415738402113047E-2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1264</v>
      </c>
      <c r="T89">
        <v>307</v>
      </c>
    </row>
    <row r="90" spans="2:21">
      <c r="L90" s="723" t="s">
        <v>950</v>
      </c>
      <c r="M90">
        <v>0.28999999999999998</v>
      </c>
      <c r="S90" t="s">
        <v>1263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50</v>
      </c>
      <c r="U91" s="781" t="s">
        <v>1225</v>
      </c>
    </row>
    <row r="92" spans="2:21">
      <c r="L92" s="415" t="s">
        <v>1061</v>
      </c>
      <c r="M92">
        <f>T40/10</f>
        <v>42.5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.5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.5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7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7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7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.5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.5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.5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.5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.5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.5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zoomScaleNormal="100" workbookViewId="0">
      <selection activeCell="C26" sqref="C26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1262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47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789399.76703995827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18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-880.72350999999981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308.39297999999997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347.85018000000082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610496.27559414366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414.32515899999976</v>
      </c>
      <c r="AO24" s="255" t="s">
        <v>461</v>
      </c>
      <c r="AP24" s="253"/>
    </row>
    <row r="25" spans="1:42" ht="14.25">
      <c r="B25" s="2" t="s">
        <v>293</v>
      </c>
      <c r="C25" s="10">
        <f>vg/vc</f>
        <v>0.77336769161124064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584.59080000000006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287.68768</v>
      </c>
      <c r="AO26" s="255" t="s">
        <v>461</v>
      </c>
      <c r="AP26" s="253"/>
    </row>
    <row r="27" spans="1:42">
      <c r="C27" s="81">
        <v>0.94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717.31520700000056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1.77566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584.59080000000006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1.0840338167214971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175.58100000000007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14364.61824927397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355.68040000000002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24033.183799961917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7 MPa</v>
      </c>
      <c r="AE32" s="265">
        <f>VLOOKUP(AD32,AA17:AB57,2,FALSE)</f>
        <v>7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347.85018000000082</v>
      </c>
      <c r="AP32" s="253"/>
    </row>
    <row r="33" spans="2:42" ht="14.25">
      <c r="B33" s="2" t="s">
        <v>14</v>
      </c>
      <c r="C33" s="4">
        <f>SUM(C30:C32)</f>
        <v>38397.802049235885</v>
      </c>
      <c r="D33" t="s">
        <v>15</v>
      </c>
      <c r="E33" t="s">
        <v>41</v>
      </c>
      <c r="K33" s="108">
        <f>C96</f>
        <v>2.8421709430404007E-14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414.32515899999976</v>
      </c>
      <c r="AP33" s="253"/>
    </row>
    <row r="34" spans="2:42">
      <c r="B34" s="5" t="s">
        <v>451</v>
      </c>
      <c r="C34" s="238" t="s">
        <v>379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584.59080000000006</v>
      </c>
      <c r="AP34" s="253"/>
    </row>
    <row r="35" spans="2:42">
      <c r="B35" s="5" t="s">
        <v>452</v>
      </c>
      <c r="C35" s="241">
        <f>VLOOKUP(fueltype,knselecttab,2,FALSE)</f>
        <v>287.68768</v>
      </c>
      <c r="E35" s="8" t="s">
        <v>448</v>
      </c>
      <c r="I35" s="145" t="s">
        <v>56</v>
      </c>
      <c r="J35" s="146">
        <f>MAX(knrange)</f>
        <v>287.68768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287.68768</v>
      </c>
      <c r="AP35" s="253"/>
    </row>
    <row r="36" spans="2:42" ht="14.25">
      <c r="B36" s="11" t="s">
        <v>396</v>
      </c>
      <c r="C36" s="4">
        <f>abmax/kn</f>
        <v>155.31826837612553</v>
      </c>
      <c r="D36" t="s">
        <v>15</v>
      </c>
      <c r="E36" t="s">
        <v>37</v>
      </c>
      <c r="I36" s="147" t="s">
        <v>57</v>
      </c>
      <c r="J36" s="148">
        <f>MIN(knrange)</f>
        <v>247.2201271021776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717.31520700000056</v>
      </c>
    </row>
    <row r="37" spans="2:42">
      <c r="B37" s="320" t="s">
        <v>493</v>
      </c>
      <c r="C37" s="321">
        <f>SQRT(4*at/PI())</f>
        <v>14.062622846264203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276.39600182864348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584.59080000000006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175.58100000000007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355.68040000000002</v>
      </c>
    </row>
    <row r="40" spans="2:42">
      <c r="B40" s="2" t="s">
        <v>43</v>
      </c>
      <c r="C40" s="40">
        <f>SQRT(4*at/PI())+erate</f>
        <v>14.062622846264203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0.28399999999999975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18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14.2</v>
      </c>
      <c r="H45" s="18">
        <f t="shared" ref="H45:H50" si="5">ei*2*n*PI()/4*(E45^2-D45^2)</f>
        <v>14364.61824927397</v>
      </c>
      <c r="I45" s="18">
        <f t="shared" ref="I45:I50" si="6">ci*PI()*D45*F45</f>
        <v>24033.183799961917</v>
      </c>
      <c r="J45" s="18">
        <f t="shared" ref="J45:J50" si="7">osi*PI()*E45*F45</f>
        <v>0</v>
      </c>
      <c r="K45" s="18">
        <f t="shared" ref="K45:K50" si="8">SUM(H45:J45)</f>
        <v>38397.802049235885</v>
      </c>
      <c r="L45" s="17">
        <f>PI()/4*(dto+erate*(two-G45)/two)^2</f>
        <v>155.31826837612553</v>
      </c>
      <c r="M45" s="17">
        <f t="shared" ref="M45:M50" si="9">K45/L45</f>
        <v>247.2201271021776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0.28399999999999975</v>
      </c>
      <c r="D46" s="77">
        <f>dio+ci*(2*C46)</f>
        <v>18.567999999999998</v>
      </c>
      <c r="E46" s="77">
        <f t="shared" si="2"/>
        <v>46.4</v>
      </c>
      <c r="F46" s="17">
        <f t="shared" si="3"/>
        <v>422.16</v>
      </c>
      <c r="G46" s="77">
        <f t="shared" si="4"/>
        <v>13.916</v>
      </c>
      <c r="H46" s="18">
        <f t="shared" si="5"/>
        <v>14201.48614985178</v>
      </c>
      <c r="I46" s="18">
        <f t="shared" si="6"/>
        <v>24625.898284145624</v>
      </c>
      <c r="J46" s="18">
        <f t="shared" si="7"/>
        <v>0</v>
      </c>
      <c r="K46" s="18">
        <f t="shared" si="8"/>
        <v>38827.384433997402</v>
      </c>
      <c r="L46" s="17">
        <f t="shared" ref="L46:L95" si="10">PI()/4*(dto+erate*(two-G46)/two)^2</f>
        <v>155.31826837612553</v>
      </c>
      <c r="M46" s="17">
        <f t="shared" si="9"/>
        <v>249.98594717764496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0.56799999999999951</v>
      </c>
      <c r="D47" s="77">
        <f t="shared" ref="D47:D95" si="11">dio+ci*(2*C47)</f>
        <v>19.135999999999999</v>
      </c>
      <c r="E47" s="77">
        <f t="shared" si="2"/>
        <v>46.4</v>
      </c>
      <c r="F47" s="17">
        <f t="shared" si="3"/>
        <v>419.32</v>
      </c>
      <c r="G47" s="77">
        <f t="shared" si="4"/>
        <v>13.632</v>
      </c>
      <c r="H47" s="18">
        <f t="shared" si="5"/>
        <v>14033.286284488233</v>
      </c>
      <c r="I47" s="18">
        <f t="shared" si="6"/>
        <v>25208.477236446612</v>
      </c>
      <c r="J47" s="18">
        <f t="shared" si="7"/>
        <v>0</v>
      </c>
      <c r="K47" s="18">
        <f t="shared" si="8"/>
        <v>39241.763520934845</v>
      </c>
      <c r="L47" s="17">
        <f t="shared" si="10"/>
        <v>155.31826837612553</v>
      </c>
      <c r="M47" s="17">
        <f t="shared" si="9"/>
        <v>252.65388245190366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0.8519999999999992</v>
      </c>
      <c r="D48" s="77">
        <f t="shared" si="11"/>
        <v>19.703999999999997</v>
      </c>
      <c r="E48" s="77">
        <f t="shared" si="2"/>
        <v>46.4</v>
      </c>
      <c r="F48" s="17">
        <f t="shared" si="3"/>
        <v>416.48</v>
      </c>
      <c r="G48" s="77">
        <f t="shared" si="4"/>
        <v>13.348000000000001</v>
      </c>
      <c r="H48" s="18">
        <f t="shared" si="5"/>
        <v>13860.018653183326</v>
      </c>
      <c r="I48" s="18">
        <f t="shared" si="6"/>
        <v>25780.920656864884</v>
      </c>
      <c r="J48" s="18">
        <f t="shared" si="7"/>
        <v>0</v>
      </c>
      <c r="K48" s="18">
        <f t="shared" si="8"/>
        <v>39640.939310048212</v>
      </c>
      <c r="L48" s="17">
        <f t="shared" si="10"/>
        <v>155.31826837612553</v>
      </c>
      <c r="M48" s="17">
        <f t="shared" si="9"/>
        <v>255.22393292495366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1.135999999999999</v>
      </c>
      <c r="D49" s="77">
        <f t="shared" si="11"/>
        <v>20.271999999999998</v>
      </c>
      <c r="E49" s="77">
        <f t="shared" si="2"/>
        <v>46.4</v>
      </c>
      <c r="F49" s="17">
        <f t="shared" si="3"/>
        <v>413.64</v>
      </c>
      <c r="G49" s="77">
        <f t="shared" si="4"/>
        <v>13.064</v>
      </c>
      <c r="H49" s="18">
        <f t="shared" si="5"/>
        <v>13681.68325593706</v>
      </c>
      <c r="I49" s="18">
        <f t="shared" si="6"/>
        <v>26343.228545400438</v>
      </c>
      <c r="J49" s="18">
        <f t="shared" si="7"/>
        <v>0</v>
      </c>
      <c r="K49" s="18">
        <f t="shared" si="8"/>
        <v>40024.911801337497</v>
      </c>
      <c r="L49" s="17">
        <f t="shared" si="10"/>
        <v>155.31826837612553</v>
      </c>
      <c r="M49" s="17">
        <f t="shared" si="9"/>
        <v>257.69609859679491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1.4199999999999988</v>
      </c>
      <c r="D50" s="77">
        <f t="shared" si="11"/>
        <v>20.839999999999996</v>
      </c>
      <c r="E50" s="77">
        <f t="shared" si="2"/>
        <v>46.4</v>
      </c>
      <c r="F50" s="17">
        <f t="shared" si="3"/>
        <v>410.8</v>
      </c>
      <c r="G50" s="77">
        <f t="shared" si="4"/>
        <v>12.780000000000001</v>
      </c>
      <c r="H50" s="18">
        <f t="shared" si="5"/>
        <v>13498.280092749435</v>
      </c>
      <c r="I50" s="18">
        <f t="shared" si="6"/>
        <v>26895.400902053276</v>
      </c>
      <c r="J50" s="18">
        <f t="shared" si="7"/>
        <v>0</v>
      </c>
      <c r="K50" s="18">
        <f t="shared" si="8"/>
        <v>40393.680994802708</v>
      </c>
      <c r="L50" s="17">
        <f t="shared" si="10"/>
        <v>155.31826837612553</v>
      </c>
      <c r="M50" s="17">
        <f t="shared" si="9"/>
        <v>260.07037946742747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1.7039999999999986</v>
      </c>
      <c r="D51" s="77">
        <f t="shared" si="11"/>
        <v>21.407999999999998</v>
      </c>
      <c r="E51" s="77">
        <f t="shared" ref="E51:E95" si="14">do-osi*(2*C51)</f>
        <v>46.4</v>
      </c>
      <c r="F51" s="17">
        <f t="shared" ref="F51:F95" si="15">lgo-ei*(2*n*C51)</f>
        <v>407.96000000000004</v>
      </c>
      <c r="G51" s="77">
        <f t="shared" ref="G51:G95" si="16">(E51-D51)/2</f>
        <v>12.496</v>
      </c>
      <c r="H51" s="18">
        <f t="shared" ref="H51:H95" si="17">ei*2*n*PI()/4*(E51^2-D51^2)</f>
        <v>13309.809163620452</v>
      </c>
      <c r="I51" s="18">
        <f t="shared" ref="I51:I95" si="18">ci*PI()*D51*F51</f>
        <v>27437.437726823398</v>
      </c>
      <c r="J51" s="18">
        <f t="shared" ref="J51:J95" si="19">osi*PI()*E51*F51</f>
        <v>0</v>
      </c>
      <c r="K51" s="18">
        <f t="shared" ref="K51:K95" si="20">SUM(H51:J51)</f>
        <v>40747.24689044385</v>
      </c>
      <c r="L51" s="17">
        <f t="shared" si="10"/>
        <v>155.31826837612553</v>
      </c>
      <c r="M51" s="17">
        <f t="shared" ref="M51:M95" si="21">K51/L51</f>
        <v>262.3467755368514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1.9879999999999984</v>
      </c>
      <c r="D52" s="77">
        <f t="shared" si="11"/>
        <v>21.975999999999996</v>
      </c>
      <c r="E52" s="77">
        <f t="shared" si="14"/>
        <v>46.4</v>
      </c>
      <c r="F52" s="17">
        <f t="shared" si="15"/>
        <v>405.12</v>
      </c>
      <c r="G52" s="77">
        <f t="shared" si="16"/>
        <v>12.212000000000002</v>
      </c>
      <c r="H52" s="18">
        <f t="shared" si="17"/>
        <v>13116.27046855011</v>
      </c>
      <c r="I52" s="18">
        <f t="shared" si="18"/>
        <v>27969.339019710791</v>
      </c>
      <c r="J52" s="18">
        <f t="shared" si="19"/>
        <v>0</v>
      </c>
      <c r="K52" s="18">
        <f t="shared" si="20"/>
        <v>41085.609488260903</v>
      </c>
      <c r="L52" s="17">
        <f t="shared" si="10"/>
        <v>155.31826837612553</v>
      </c>
      <c r="M52" s="17">
        <f t="shared" si="21"/>
        <v>264.52528680506657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2.271999999999998</v>
      </c>
      <c r="D53" s="77">
        <f t="shared" si="11"/>
        <v>22.543999999999997</v>
      </c>
      <c r="E53" s="77">
        <f t="shared" si="14"/>
        <v>46.4</v>
      </c>
      <c r="F53" s="17">
        <f t="shared" si="15"/>
        <v>402.28000000000003</v>
      </c>
      <c r="G53" s="77">
        <f t="shared" si="16"/>
        <v>11.928000000000001</v>
      </c>
      <c r="H53" s="18">
        <f t="shared" si="17"/>
        <v>12917.664007538409</v>
      </c>
      <c r="I53" s="18">
        <f t="shared" si="18"/>
        <v>28491.104780715479</v>
      </c>
      <c r="J53" s="18">
        <f t="shared" si="19"/>
        <v>0</v>
      </c>
      <c r="K53" s="18">
        <f t="shared" si="20"/>
        <v>41408.768788253888</v>
      </c>
      <c r="L53" s="17">
        <f t="shared" si="10"/>
        <v>155.31826837612553</v>
      </c>
      <c r="M53" s="17">
        <f t="shared" si="21"/>
        <v>266.60591327207305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2.5559999999999978</v>
      </c>
      <c r="D54" s="77">
        <f t="shared" si="11"/>
        <v>23.111999999999995</v>
      </c>
      <c r="E54" s="77">
        <f t="shared" si="14"/>
        <v>46.4</v>
      </c>
      <c r="F54" s="17">
        <f t="shared" si="15"/>
        <v>399.44</v>
      </c>
      <c r="G54" s="77">
        <f t="shared" si="16"/>
        <v>11.644000000000002</v>
      </c>
      <c r="H54" s="18">
        <f t="shared" si="17"/>
        <v>12713.989780585351</v>
      </c>
      <c r="I54" s="18">
        <f t="shared" si="18"/>
        <v>29002.735009837445</v>
      </c>
      <c r="J54" s="18">
        <f t="shared" si="19"/>
        <v>0</v>
      </c>
      <c r="K54" s="18">
        <f t="shared" si="20"/>
        <v>41716.724790422799</v>
      </c>
      <c r="L54" s="17">
        <f t="shared" si="10"/>
        <v>155.31826837612553</v>
      </c>
      <c r="M54" s="17">
        <f t="shared" si="21"/>
        <v>268.58865493787084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2.8399999999999976</v>
      </c>
      <c r="D55" s="77">
        <f t="shared" si="11"/>
        <v>23.679999999999996</v>
      </c>
      <c r="E55" s="77">
        <f t="shared" si="14"/>
        <v>46.4</v>
      </c>
      <c r="F55" s="17">
        <f t="shared" si="15"/>
        <v>396.6</v>
      </c>
      <c r="G55" s="77">
        <f t="shared" si="16"/>
        <v>11.360000000000001</v>
      </c>
      <c r="H55" s="18">
        <f t="shared" si="17"/>
        <v>12505.247787690931</v>
      </c>
      <c r="I55" s="18">
        <f t="shared" si="18"/>
        <v>29504.229707076698</v>
      </c>
      <c r="J55" s="18">
        <f t="shared" si="19"/>
        <v>0</v>
      </c>
      <c r="K55" s="18">
        <f t="shared" si="20"/>
        <v>42009.477494767627</v>
      </c>
      <c r="L55" s="17">
        <f t="shared" si="10"/>
        <v>155.31826837612553</v>
      </c>
      <c r="M55" s="17">
        <f t="shared" si="21"/>
        <v>270.47351180245994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3.1239999999999974</v>
      </c>
      <c r="D56" s="77">
        <f t="shared" si="11"/>
        <v>24.247999999999994</v>
      </c>
      <c r="E56" s="77">
        <f t="shared" si="14"/>
        <v>46.4</v>
      </c>
      <c r="F56" s="17">
        <f t="shared" si="15"/>
        <v>393.76000000000005</v>
      </c>
      <c r="G56" s="77">
        <f t="shared" si="16"/>
        <v>11.076000000000002</v>
      </c>
      <c r="H56" s="18">
        <f t="shared" si="17"/>
        <v>12291.438028855155</v>
      </c>
      <c r="I56" s="18">
        <f t="shared" si="18"/>
        <v>29995.588872433225</v>
      </c>
      <c r="J56" s="18">
        <f t="shared" si="19"/>
        <v>0</v>
      </c>
      <c r="K56" s="18">
        <f t="shared" si="20"/>
        <v>42287.02690128838</v>
      </c>
      <c r="L56" s="17">
        <f t="shared" si="10"/>
        <v>155.31826837612553</v>
      </c>
      <c r="M56" s="17">
        <f t="shared" si="21"/>
        <v>272.26048386584029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3.4079999999999973</v>
      </c>
      <c r="D57" s="77">
        <f t="shared" si="11"/>
        <v>24.815999999999995</v>
      </c>
      <c r="E57" s="77">
        <f t="shared" si="14"/>
        <v>46.4</v>
      </c>
      <c r="F57" s="17">
        <f t="shared" si="15"/>
        <v>390.92</v>
      </c>
      <c r="G57" s="77">
        <f t="shared" si="16"/>
        <v>10.792000000000002</v>
      </c>
      <c r="H57" s="18">
        <f t="shared" si="17"/>
        <v>12072.560504078019</v>
      </c>
      <c r="I57" s="18">
        <f t="shared" si="18"/>
        <v>30476.812505907041</v>
      </c>
      <c r="J57" s="18">
        <f t="shared" si="19"/>
        <v>0</v>
      </c>
      <c r="K57" s="18">
        <f t="shared" si="20"/>
        <v>42549.373009985058</v>
      </c>
      <c r="L57" s="17">
        <f t="shared" si="10"/>
        <v>155.31826837612553</v>
      </c>
      <c r="M57" s="17">
        <f t="shared" si="21"/>
        <v>273.949571128012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3.6919999999999971</v>
      </c>
      <c r="D58" s="77">
        <f t="shared" si="11"/>
        <v>25.383999999999993</v>
      </c>
      <c r="E58" s="77">
        <f t="shared" si="14"/>
        <v>46.4</v>
      </c>
      <c r="F58" s="17">
        <f t="shared" si="15"/>
        <v>388.08000000000004</v>
      </c>
      <c r="G58" s="77">
        <f t="shared" si="16"/>
        <v>10.508000000000003</v>
      </c>
      <c r="H58" s="18">
        <f t="shared" si="17"/>
        <v>11848.615213359526</v>
      </c>
      <c r="I58" s="18">
        <f t="shared" si="18"/>
        <v>30947.900607498141</v>
      </c>
      <c r="J58" s="18">
        <f t="shared" si="19"/>
        <v>0</v>
      </c>
      <c r="K58" s="18">
        <f t="shared" si="20"/>
        <v>42796.515820857669</v>
      </c>
      <c r="L58" s="17">
        <f t="shared" si="10"/>
        <v>155.31826837612553</v>
      </c>
      <c r="M58" s="17">
        <f t="shared" si="21"/>
        <v>275.54077358897507</v>
      </c>
      <c r="N58" s="4"/>
      <c r="O58" s="4"/>
    </row>
    <row r="59" spans="2:28">
      <c r="B59" s="13">
        <f t="shared" si="12"/>
        <v>14</v>
      </c>
      <c r="C59" s="19">
        <f t="shared" si="13"/>
        <v>3.9759999999999969</v>
      </c>
      <c r="D59" s="77">
        <f t="shared" si="11"/>
        <v>25.951999999999995</v>
      </c>
      <c r="E59" s="77">
        <f t="shared" si="14"/>
        <v>46.4</v>
      </c>
      <c r="F59" s="17">
        <f t="shared" si="15"/>
        <v>385.24</v>
      </c>
      <c r="G59" s="77">
        <f t="shared" si="16"/>
        <v>10.224000000000002</v>
      </c>
      <c r="H59" s="18">
        <f t="shared" si="17"/>
        <v>11619.60215669967</v>
      </c>
      <c r="I59" s="18">
        <f t="shared" si="18"/>
        <v>31408.853177206518</v>
      </c>
      <c r="J59" s="18">
        <f t="shared" si="19"/>
        <v>0</v>
      </c>
      <c r="K59" s="18">
        <f t="shared" si="20"/>
        <v>43028.455333906189</v>
      </c>
      <c r="L59" s="17">
        <f t="shared" si="10"/>
        <v>155.31826837612553</v>
      </c>
      <c r="M59" s="17">
        <f t="shared" si="21"/>
        <v>277.03409124872934</v>
      </c>
      <c r="N59" s="4"/>
      <c r="O59" s="4"/>
    </row>
    <row r="60" spans="2:28">
      <c r="B60" s="13">
        <f t="shared" si="12"/>
        <v>15</v>
      </c>
      <c r="C60" s="19">
        <f t="shared" si="13"/>
        <v>4.2599999999999962</v>
      </c>
      <c r="D60" s="77">
        <f t="shared" si="11"/>
        <v>26.519999999999992</v>
      </c>
      <c r="E60" s="77">
        <f t="shared" si="14"/>
        <v>46.4</v>
      </c>
      <c r="F60" s="17">
        <f t="shared" si="15"/>
        <v>382.40000000000003</v>
      </c>
      <c r="G60" s="77">
        <f t="shared" si="16"/>
        <v>9.9400000000000031</v>
      </c>
      <c r="H60" s="18">
        <f t="shared" si="17"/>
        <v>11385.521334098459</v>
      </c>
      <c r="I60" s="18">
        <f t="shared" si="18"/>
        <v>31859.670215032176</v>
      </c>
      <c r="J60" s="18">
        <f t="shared" si="19"/>
        <v>0</v>
      </c>
      <c r="K60" s="18">
        <f t="shared" si="20"/>
        <v>43245.191549130635</v>
      </c>
      <c r="L60" s="17">
        <f t="shared" si="10"/>
        <v>155.31826837612553</v>
      </c>
      <c r="M60" s="17">
        <f t="shared" si="21"/>
        <v>278.42952410727491</v>
      </c>
      <c r="N60" s="4"/>
      <c r="O60" s="4"/>
    </row>
    <row r="61" spans="2:28">
      <c r="B61" s="13">
        <f t="shared" si="12"/>
        <v>16</v>
      </c>
      <c r="C61" s="19">
        <f t="shared" si="13"/>
        <v>4.543999999999996</v>
      </c>
      <c r="D61" s="77">
        <f t="shared" si="11"/>
        <v>27.087999999999994</v>
      </c>
      <c r="E61" s="77">
        <f t="shared" si="14"/>
        <v>46.4</v>
      </c>
      <c r="F61" s="17">
        <f t="shared" si="15"/>
        <v>379.56000000000006</v>
      </c>
      <c r="G61" s="77">
        <f t="shared" si="16"/>
        <v>9.6560000000000024</v>
      </c>
      <c r="H61" s="18">
        <f t="shared" si="17"/>
        <v>11146.372745555889</v>
      </c>
      <c r="I61" s="18">
        <f t="shared" si="18"/>
        <v>32300.351720975123</v>
      </c>
      <c r="J61" s="18">
        <f t="shared" si="19"/>
        <v>0</v>
      </c>
      <c r="K61" s="18">
        <f t="shared" si="20"/>
        <v>43446.724466531014</v>
      </c>
      <c r="L61" s="17">
        <f t="shared" si="10"/>
        <v>155.31826837612553</v>
      </c>
      <c r="M61" s="17">
        <f t="shared" si="21"/>
        <v>279.72707216461185</v>
      </c>
      <c r="N61" s="4"/>
      <c r="O61" s="4"/>
    </row>
    <row r="62" spans="2:28">
      <c r="B62" s="13">
        <f t="shared" si="12"/>
        <v>17</v>
      </c>
      <c r="C62" s="19">
        <f t="shared" si="13"/>
        <v>4.8279999999999959</v>
      </c>
      <c r="D62" s="77">
        <f t="shared" si="11"/>
        <v>27.655999999999992</v>
      </c>
      <c r="E62" s="77">
        <f t="shared" si="14"/>
        <v>46.4</v>
      </c>
      <c r="F62" s="17">
        <f t="shared" si="15"/>
        <v>376.72</v>
      </c>
      <c r="G62" s="77">
        <f t="shared" si="16"/>
        <v>9.3720000000000034</v>
      </c>
      <c r="H62" s="18">
        <f t="shared" si="17"/>
        <v>10902.15639107196</v>
      </c>
      <c r="I62" s="18">
        <f t="shared" si="18"/>
        <v>32730.897695035343</v>
      </c>
      <c r="J62" s="18">
        <f t="shared" si="19"/>
        <v>0</v>
      </c>
      <c r="K62" s="18">
        <f t="shared" si="20"/>
        <v>43633.054086107302</v>
      </c>
      <c r="L62" s="17">
        <f t="shared" si="10"/>
        <v>155.31826837612553</v>
      </c>
      <c r="M62" s="17">
        <f t="shared" si="21"/>
        <v>280.92673542073999</v>
      </c>
      <c r="N62" s="4"/>
      <c r="O62" s="4"/>
    </row>
    <row r="63" spans="2:28">
      <c r="B63" s="13">
        <f t="shared" si="12"/>
        <v>18</v>
      </c>
      <c r="C63" s="19">
        <f t="shared" si="13"/>
        <v>5.1119999999999957</v>
      </c>
      <c r="D63" s="77">
        <f t="shared" si="11"/>
        <v>28.22399999999999</v>
      </c>
      <c r="E63" s="77">
        <f t="shared" si="14"/>
        <v>46.4</v>
      </c>
      <c r="F63" s="17">
        <f t="shared" si="15"/>
        <v>373.88000000000005</v>
      </c>
      <c r="G63" s="77">
        <f t="shared" si="16"/>
        <v>9.0880000000000045</v>
      </c>
      <c r="H63" s="18">
        <f t="shared" si="17"/>
        <v>10652.872270646671</v>
      </c>
      <c r="I63" s="18">
        <f t="shared" si="18"/>
        <v>33151.308137212858</v>
      </c>
      <c r="J63" s="18">
        <f t="shared" si="19"/>
        <v>0</v>
      </c>
      <c r="K63" s="18">
        <f t="shared" si="20"/>
        <v>43804.180407859531</v>
      </c>
      <c r="L63" s="17">
        <f t="shared" si="10"/>
        <v>155.31826837612553</v>
      </c>
      <c r="M63" s="17">
        <f t="shared" si="21"/>
        <v>282.02851387565954</v>
      </c>
      <c r="N63" s="4"/>
      <c r="O63" s="4"/>
    </row>
    <row r="64" spans="2:28">
      <c r="B64" s="13">
        <f t="shared" si="12"/>
        <v>19</v>
      </c>
      <c r="C64" s="19">
        <f t="shared" si="13"/>
        <v>5.3959999999999955</v>
      </c>
      <c r="D64" s="77">
        <f t="shared" si="11"/>
        <v>28.791999999999991</v>
      </c>
      <c r="E64" s="77">
        <f t="shared" si="14"/>
        <v>46.4</v>
      </c>
      <c r="F64" s="17">
        <f t="shared" si="15"/>
        <v>371.04000000000008</v>
      </c>
      <c r="G64" s="77">
        <f t="shared" si="16"/>
        <v>8.8040000000000038</v>
      </c>
      <c r="H64" s="18">
        <f t="shared" si="17"/>
        <v>10398.520384280022</v>
      </c>
      <c r="I64" s="18">
        <f t="shared" si="18"/>
        <v>33561.583047507651</v>
      </c>
      <c r="J64" s="18">
        <f t="shared" si="19"/>
        <v>0</v>
      </c>
      <c r="K64" s="18">
        <f t="shared" si="20"/>
        <v>43960.103431787677</v>
      </c>
      <c r="L64" s="17">
        <f t="shared" si="10"/>
        <v>155.31826837612553</v>
      </c>
      <c r="M64" s="17">
        <f t="shared" si="21"/>
        <v>283.03240752937035</v>
      </c>
      <c r="N64" s="4"/>
      <c r="O64" s="4"/>
    </row>
    <row r="65" spans="2:15">
      <c r="B65" s="13">
        <f t="shared" si="12"/>
        <v>20</v>
      </c>
      <c r="C65" s="19">
        <f t="shared" si="13"/>
        <v>5.6799999999999953</v>
      </c>
      <c r="D65" s="77">
        <f t="shared" si="11"/>
        <v>29.359999999999992</v>
      </c>
      <c r="E65" s="77">
        <f t="shared" si="14"/>
        <v>46.4</v>
      </c>
      <c r="F65" s="17">
        <f t="shared" si="15"/>
        <v>368.20000000000005</v>
      </c>
      <c r="G65" s="77">
        <f t="shared" si="16"/>
        <v>8.5200000000000031</v>
      </c>
      <c r="H65" s="18">
        <f t="shared" si="17"/>
        <v>10139.100731972017</v>
      </c>
      <c r="I65" s="18">
        <f t="shared" si="18"/>
        <v>33961.722425919725</v>
      </c>
      <c r="J65" s="18">
        <f t="shared" si="19"/>
        <v>0</v>
      </c>
      <c r="K65" s="18">
        <f t="shared" si="20"/>
        <v>44100.82315789174</v>
      </c>
      <c r="L65" s="17">
        <f t="shared" si="10"/>
        <v>155.31826837612553</v>
      </c>
      <c r="M65" s="17">
        <f t="shared" si="21"/>
        <v>283.93841638187246</v>
      </c>
      <c r="N65" s="4"/>
      <c r="O65" s="4"/>
    </row>
    <row r="66" spans="2:15">
      <c r="B66" s="13">
        <f t="shared" si="12"/>
        <v>21</v>
      </c>
      <c r="C66" s="19">
        <f t="shared" si="13"/>
        <v>5.9639999999999951</v>
      </c>
      <c r="D66" s="77">
        <f t="shared" si="11"/>
        <v>29.92799999999999</v>
      </c>
      <c r="E66" s="77">
        <f t="shared" si="14"/>
        <v>46.4</v>
      </c>
      <c r="F66" s="17">
        <f t="shared" si="15"/>
        <v>365.36000000000007</v>
      </c>
      <c r="G66" s="77">
        <f t="shared" si="16"/>
        <v>8.2360000000000042</v>
      </c>
      <c r="H66" s="18">
        <f t="shared" si="17"/>
        <v>9874.6133137226516</v>
      </c>
      <c r="I66" s="18">
        <f t="shared" si="18"/>
        <v>34351.726272449079</v>
      </c>
      <c r="J66" s="18">
        <f t="shared" si="19"/>
        <v>0</v>
      </c>
      <c r="K66" s="18">
        <f t="shared" si="20"/>
        <v>44226.339586171729</v>
      </c>
      <c r="L66" s="17">
        <f t="shared" si="10"/>
        <v>155.31826837612553</v>
      </c>
      <c r="M66" s="17">
        <f t="shared" si="21"/>
        <v>284.74654043316582</v>
      </c>
      <c r="N66" s="4"/>
      <c r="O66" s="4"/>
    </row>
    <row r="67" spans="2:15">
      <c r="B67" s="13">
        <f t="shared" si="12"/>
        <v>22</v>
      </c>
      <c r="C67" s="19">
        <f t="shared" si="13"/>
        <v>6.2479999999999949</v>
      </c>
      <c r="D67" s="77">
        <f t="shared" si="11"/>
        <v>30.495999999999988</v>
      </c>
      <c r="E67" s="77">
        <f t="shared" si="14"/>
        <v>46.4</v>
      </c>
      <c r="F67" s="17">
        <f t="shared" si="15"/>
        <v>362.52000000000004</v>
      </c>
      <c r="G67" s="77">
        <f t="shared" si="16"/>
        <v>7.9520000000000053</v>
      </c>
      <c r="H67" s="18">
        <f t="shared" si="17"/>
        <v>9605.058129531928</v>
      </c>
      <c r="I67" s="18">
        <f t="shared" si="18"/>
        <v>34731.594587095715</v>
      </c>
      <c r="J67" s="18">
        <f t="shared" si="19"/>
        <v>0</v>
      </c>
      <c r="K67" s="18">
        <f t="shared" si="20"/>
        <v>44336.652716627643</v>
      </c>
      <c r="L67" s="17">
        <f t="shared" si="10"/>
        <v>155.31826837612553</v>
      </c>
      <c r="M67" s="17">
        <f t="shared" si="21"/>
        <v>285.45677968325055</v>
      </c>
      <c r="N67" s="4"/>
      <c r="O67" s="4"/>
    </row>
    <row r="68" spans="2:15">
      <c r="B68" s="13">
        <f t="shared" si="12"/>
        <v>23</v>
      </c>
      <c r="C68" s="19">
        <f t="shared" si="13"/>
        <v>6.5319999999999947</v>
      </c>
      <c r="D68" s="77">
        <f t="shared" si="11"/>
        <v>31.063999999999989</v>
      </c>
      <c r="E68" s="77">
        <f t="shared" si="14"/>
        <v>46.4</v>
      </c>
      <c r="F68" s="17">
        <f t="shared" si="15"/>
        <v>359.68000000000006</v>
      </c>
      <c r="G68" s="77">
        <f t="shared" si="16"/>
        <v>7.6680000000000046</v>
      </c>
      <c r="H68" s="18">
        <f t="shared" si="17"/>
        <v>9330.4351793998449</v>
      </c>
      <c r="I68" s="18">
        <f t="shared" si="18"/>
        <v>35101.327369859639</v>
      </c>
      <c r="J68" s="18">
        <f t="shared" si="19"/>
        <v>0</v>
      </c>
      <c r="K68" s="18">
        <f t="shared" si="20"/>
        <v>44431.762549259482</v>
      </c>
      <c r="L68" s="17">
        <f t="shared" si="10"/>
        <v>155.31826837612553</v>
      </c>
      <c r="M68" s="17">
        <f t="shared" si="21"/>
        <v>286.06913413212652</v>
      </c>
      <c r="N68" s="4"/>
      <c r="O68" s="4"/>
    </row>
    <row r="69" spans="2:15">
      <c r="B69" s="13">
        <f t="shared" si="12"/>
        <v>24</v>
      </c>
      <c r="C69" s="19">
        <f t="shared" si="13"/>
        <v>6.8159999999999945</v>
      </c>
      <c r="D69" s="77">
        <f t="shared" si="11"/>
        <v>31.631999999999991</v>
      </c>
      <c r="E69" s="77">
        <f t="shared" si="14"/>
        <v>46.4</v>
      </c>
      <c r="F69" s="17">
        <f t="shared" si="15"/>
        <v>356.84000000000003</v>
      </c>
      <c r="G69" s="77">
        <f t="shared" si="16"/>
        <v>7.3840000000000039</v>
      </c>
      <c r="H69" s="18">
        <f t="shared" si="17"/>
        <v>9050.744463326404</v>
      </c>
      <c r="I69" s="18">
        <f t="shared" si="18"/>
        <v>35460.924620740843</v>
      </c>
      <c r="J69" s="18">
        <f t="shared" si="19"/>
        <v>0</v>
      </c>
      <c r="K69" s="18">
        <f t="shared" si="20"/>
        <v>44511.669084067245</v>
      </c>
      <c r="L69" s="17">
        <f t="shared" si="10"/>
        <v>155.31826837612553</v>
      </c>
      <c r="M69" s="17">
        <f t="shared" si="21"/>
        <v>286.58360377979386</v>
      </c>
      <c r="N69" s="4"/>
      <c r="O69" s="4"/>
    </row>
    <row r="70" spans="2:15">
      <c r="B70" s="13">
        <f t="shared" si="12"/>
        <v>25</v>
      </c>
      <c r="C70" s="19">
        <f t="shared" si="13"/>
        <v>7.0999999999999943</v>
      </c>
      <c r="D70" s="77">
        <f t="shared" si="11"/>
        <v>32.199999999999989</v>
      </c>
      <c r="E70" s="77">
        <f t="shared" si="14"/>
        <v>46.4</v>
      </c>
      <c r="F70" s="17">
        <f t="shared" si="15"/>
        <v>354.00000000000006</v>
      </c>
      <c r="G70" s="77">
        <f t="shared" si="16"/>
        <v>7.100000000000005</v>
      </c>
      <c r="H70" s="18">
        <f t="shared" si="17"/>
        <v>8765.9859813116054</v>
      </c>
      <c r="I70" s="18">
        <f t="shared" si="18"/>
        <v>35810.386339739329</v>
      </c>
      <c r="J70" s="18">
        <f t="shared" si="19"/>
        <v>0</v>
      </c>
      <c r="K70" s="18">
        <f t="shared" si="20"/>
        <v>44576.372321050934</v>
      </c>
      <c r="L70" s="17">
        <f t="shared" si="10"/>
        <v>155.31826837612553</v>
      </c>
      <c r="M70" s="17">
        <f t="shared" si="21"/>
        <v>287.00018862625251</v>
      </c>
      <c r="N70" s="4"/>
      <c r="O70" s="4"/>
    </row>
    <row r="71" spans="2:15">
      <c r="B71" s="13">
        <f t="shared" si="12"/>
        <v>26</v>
      </c>
      <c r="C71" s="19">
        <f t="shared" si="13"/>
        <v>7.3839999999999941</v>
      </c>
      <c r="D71" s="77">
        <f t="shared" si="11"/>
        <v>32.767999999999986</v>
      </c>
      <c r="E71" s="77">
        <f t="shared" si="14"/>
        <v>46.4</v>
      </c>
      <c r="F71" s="17">
        <f t="shared" si="15"/>
        <v>351.16000000000008</v>
      </c>
      <c r="G71" s="77">
        <f t="shared" si="16"/>
        <v>6.8160000000000061</v>
      </c>
      <c r="H71" s="18">
        <f t="shared" si="17"/>
        <v>8476.1597333554491</v>
      </c>
      <c r="I71" s="18">
        <f t="shared" si="18"/>
        <v>36149.712526855095</v>
      </c>
      <c r="J71" s="18">
        <f t="shared" si="19"/>
        <v>0</v>
      </c>
      <c r="K71" s="18">
        <f t="shared" si="20"/>
        <v>44625.872260210541</v>
      </c>
      <c r="L71" s="17">
        <f t="shared" si="10"/>
        <v>155.31826837612553</v>
      </c>
      <c r="M71" s="17">
        <f t="shared" si="21"/>
        <v>287.31888867150241</v>
      </c>
      <c r="N71" s="4"/>
      <c r="O71" s="4"/>
    </row>
    <row r="72" spans="2:15">
      <c r="B72" s="13">
        <f t="shared" si="12"/>
        <v>27</v>
      </c>
      <c r="C72" s="19">
        <f t="shared" si="13"/>
        <v>7.6679999999999939</v>
      </c>
      <c r="D72" s="77">
        <f t="shared" si="11"/>
        <v>33.335999999999984</v>
      </c>
      <c r="E72" s="77">
        <f t="shared" si="14"/>
        <v>46.4</v>
      </c>
      <c r="F72" s="17">
        <f t="shared" si="15"/>
        <v>348.32000000000005</v>
      </c>
      <c r="G72" s="77">
        <f t="shared" si="16"/>
        <v>6.5320000000000071</v>
      </c>
      <c r="H72" s="18">
        <f t="shared" si="17"/>
        <v>8181.2657194579324</v>
      </c>
      <c r="I72" s="18">
        <f t="shared" si="18"/>
        <v>36478.903182088143</v>
      </c>
      <c r="J72" s="18">
        <f t="shared" si="19"/>
        <v>0</v>
      </c>
      <c r="K72" s="18">
        <f t="shared" si="20"/>
        <v>44660.168901546072</v>
      </c>
      <c r="L72" s="17">
        <f t="shared" si="10"/>
        <v>155.31826837612553</v>
      </c>
      <c r="M72" s="17">
        <f t="shared" si="21"/>
        <v>287.53970391554361</v>
      </c>
      <c r="N72" s="4"/>
      <c r="O72" s="4"/>
    </row>
    <row r="73" spans="2:15">
      <c r="B73" s="13">
        <f t="shared" si="12"/>
        <v>28</v>
      </c>
      <c r="C73" s="19">
        <f t="shared" si="13"/>
        <v>7.9519999999999937</v>
      </c>
      <c r="D73" s="77">
        <f t="shared" si="11"/>
        <v>33.903999999999989</v>
      </c>
      <c r="E73" s="77">
        <f t="shared" si="14"/>
        <v>46.4</v>
      </c>
      <c r="F73" s="17">
        <f t="shared" si="15"/>
        <v>345.48000000000008</v>
      </c>
      <c r="G73" s="77">
        <f t="shared" si="16"/>
        <v>6.2480000000000047</v>
      </c>
      <c r="H73" s="18">
        <f t="shared" si="17"/>
        <v>7881.3039396190534</v>
      </c>
      <c r="I73" s="18">
        <f t="shared" si="18"/>
        <v>36797.958305438486</v>
      </c>
      <c r="J73" s="18">
        <f t="shared" si="19"/>
        <v>0</v>
      </c>
      <c r="K73" s="18">
        <f t="shared" si="20"/>
        <v>44679.262245057536</v>
      </c>
      <c r="L73" s="17">
        <f t="shared" si="10"/>
        <v>155.31826837612553</v>
      </c>
      <c r="M73" s="17">
        <f t="shared" si="21"/>
        <v>287.66263435837618</v>
      </c>
      <c r="N73" s="4"/>
      <c r="O73" s="4"/>
    </row>
    <row r="74" spans="2:15">
      <c r="B74" s="13">
        <f t="shared" si="12"/>
        <v>29</v>
      </c>
      <c r="C74" s="19">
        <f t="shared" si="13"/>
        <v>8.2359999999999935</v>
      </c>
      <c r="D74" s="77">
        <f t="shared" si="11"/>
        <v>34.471999999999987</v>
      </c>
      <c r="E74" s="77">
        <f t="shared" si="14"/>
        <v>46.4</v>
      </c>
      <c r="F74" s="17">
        <f t="shared" si="15"/>
        <v>342.6400000000001</v>
      </c>
      <c r="G74" s="77">
        <f t="shared" si="16"/>
        <v>5.9640000000000057</v>
      </c>
      <c r="H74" s="18">
        <f t="shared" si="17"/>
        <v>7576.2743938388194</v>
      </c>
      <c r="I74" s="18">
        <f t="shared" si="18"/>
        <v>37106.877896906102</v>
      </c>
      <c r="J74" s="18">
        <f t="shared" si="19"/>
        <v>0</v>
      </c>
      <c r="K74" s="18">
        <f t="shared" si="20"/>
        <v>44683.152290744925</v>
      </c>
      <c r="L74" s="17">
        <f t="shared" si="10"/>
        <v>155.31826837612553</v>
      </c>
      <c r="M74" s="17">
        <f t="shared" si="21"/>
        <v>287.68768</v>
      </c>
      <c r="N74" s="4"/>
      <c r="O74" s="4"/>
    </row>
    <row r="75" spans="2:15">
      <c r="B75" s="13">
        <f t="shared" si="12"/>
        <v>30</v>
      </c>
      <c r="C75" s="19">
        <f t="shared" si="13"/>
        <v>8.5199999999999925</v>
      </c>
      <c r="D75" s="77">
        <f t="shared" si="11"/>
        <v>35.039999999999985</v>
      </c>
      <c r="E75" s="77">
        <f t="shared" si="14"/>
        <v>46.4</v>
      </c>
      <c r="F75" s="17">
        <f t="shared" si="15"/>
        <v>339.80000000000007</v>
      </c>
      <c r="G75" s="77">
        <f t="shared" si="16"/>
        <v>5.6800000000000068</v>
      </c>
      <c r="H75" s="18">
        <f t="shared" si="17"/>
        <v>7266.1770821172277</v>
      </c>
      <c r="I75" s="18">
        <f t="shared" si="18"/>
        <v>37405.661956490992</v>
      </c>
      <c r="J75" s="18">
        <f t="shared" si="19"/>
        <v>0</v>
      </c>
      <c r="K75" s="18">
        <f t="shared" si="20"/>
        <v>44671.839038608217</v>
      </c>
      <c r="L75" s="17">
        <f t="shared" si="10"/>
        <v>155.31826837612553</v>
      </c>
      <c r="M75" s="17">
        <f t="shared" si="21"/>
        <v>287.61484084041507</v>
      </c>
      <c r="N75" s="4"/>
      <c r="O75" s="4"/>
    </row>
    <row r="76" spans="2:15">
      <c r="B76" s="13">
        <f t="shared" si="12"/>
        <v>31</v>
      </c>
      <c r="C76" s="19">
        <f t="shared" si="13"/>
        <v>8.8039999999999914</v>
      </c>
      <c r="D76" s="77">
        <f t="shared" si="11"/>
        <v>35.607999999999983</v>
      </c>
      <c r="E76" s="77">
        <f t="shared" si="14"/>
        <v>46.4</v>
      </c>
      <c r="F76" s="17">
        <f t="shared" si="15"/>
        <v>336.96000000000009</v>
      </c>
      <c r="G76" s="77">
        <f t="shared" si="16"/>
        <v>5.3960000000000079</v>
      </c>
      <c r="H76" s="18">
        <f t="shared" si="17"/>
        <v>6951.0120044542746</v>
      </c>
      <c r="I76" s="18">
        <f t="shared" si="18"/>
        <v>37694.310484193178</v>
      </c>
      <c r="J76" s="18">
        <f t="shared" si="19"/>
        <v>0</v>
      </c>
      <c r="K76" s="18">
        <f t="shared" si="20"/>
        <v>44645.322488647449</v>
      </c>
      <c r="L76" s="17">
        <f t="shared" si="10"/>
        <v>155.31826837612553</v>
      </c>
      <c r="M76" s="17">
        <f t="shared" si="21"/>
        <v>287.4441168796215</v>
      </c>
      <c r="N76" s="4"/>
      <c r="O76" s="4"/>
    </row>
    <row r="77" spans="2:15">
      <c r="B77" s="13">
        <f t="shared" si="12"/>
        <v>32</v>
      </c>
      <c r="C77" s="19">
        <f t="shared" si="13"/>
        <v>9.0879999999999903</v>
      </c>
      <c r="D77" s="77">
        <f t="shared" si="11"/>
        <v>36.175999999999981</v>
      </c>
      <c r="E77" s="77">
        <f t="shared" si="14"/>
        <v>46.4</v>
      </c>
      <c r="F77" s="17">
        <f t="shared" si="15"/>
        <v>334.12000000000012</v>
      </c>
      <c r="G77" s="77">
        <f t="shared" si="16"/>
        <v>5.112000000000009</v>
      </c>
      <c r="H77" s="18">
        <f t="shared" si="17"/>
        <v>6630.7791608499647</v>
      </c>
      <c r="I77" s="18">
        <f t="shared" si="18"/>
        <v>37972.823480012637</v>
      </c>
      <c r="J77" s="18">
        <f t="shared" si="19"/>
        <v>0</v>
      </c>
      <c r="K77" s="18">
        <f t="shared" si="20"/>
        <v>44603.602640862606</v>
      </c>
      <c r="L77" s="17">
        <f t="shared" si="10"/>
        <v>155.31826837612553</v>
      </c>
      <c r="M77" s="17">
        <f t="shared" si="21"/>
        <v>287.17550811761924</v>
      </c>
      <c r="N77" s="4"/>
      <c r="O77" s="4"/>
    </row>
    <row r="78" spans="2:15">
      <c r="B78" s="13">
        <f t="shared" si="12"/>
        <v>33</v>
      </c>
      <c r="C78" s="19">
        <f t="shared" si="13"/>
        <v>9.3719999999999892</v>
      </c>
      <c r="D78" s="77">
        <f t="shared" si="11"/>
        <v>36.743999999999978</v>
      </c>
      <c r="E78" s="77">
        <f t="shared" si="14"/>
        <v>46.4</v>
      </c>
      <c r="F78" s="17">
        <f t="shared" si="15"/>
        <v>331.28000000000009</v>
      </c>
      <c r="G78" s="77">
        <f t="shared" si="16"/>
        <v>4.8280000000000101</v>
      </c>
      <c r="H78" s="18">
        <f t="shared" si="17"/>
        <v>6305.4785513042962</v>
      </c>
      <c r="I78" s="18">
        <f t="shared" si="18"/>
        <v>38241.200943949378</v>
      </c>
      <c r="J78" s="18">
        <f t="shared" si="19"/>
        <v>0</v>
      </c>
      <c r="K78" s="18">
        <f t="shared" si="20"/>
        <v>44546.679495253673</v>
      </c>
      <c r="L78" s="17">
        <f t="shared" si="10"/>
        <v>155.31826837612553</v>
      </c>
      <c r="M78" s="17">
        <f t="shared" si="21"/>
        <v>286.80901455440824</v>
      </c>
      <c r="N78" s="4"/>
      <c r="O78" s="4"/>
    </row>
    <row r="79" spans="2:15">
      <c r="B79" s="13">
        <f t="shared" si="12"/>
        <v>34</v>
      </c>
      <c r="C79" s="19">
        <f t="shared" si="13"/>
        <v>9.6559999999999881</v>
      </c>
      <c r="D79" s="77">
        <f t="shared" si="11"/>
        <v>37.311999999999976</v>
      </c>
      <c r="E79" s="77">
        <f t="shared" si="14"/>
        <v>46.4</v>
      </c>
      <c r="F79" s="17">
        <f t="shared" si="15"/>
        <v>328.44000000000011</v>
      </c>
      <c r="G79" s="77">
        <f t="shared" si="16"/>
        <v>4.5440000000000111</v>
      </c>
      <c r="H79" s="18">
        <f t="shared" si="17"/>
        <v>5975.1101758172699</v>
      </c>
      <c r="I79" s="18">
        <f t="shared" si="18"/>
        <v>38499.442876003413</v>
      </c>
      <c r="J79" s="18">
        <f t="shared" si="19"/>
        <v>0</v>
      </c>
      <c r="K79" s="18">
        <f t="shared" si="20"/>
        <v>44474.55305182068</v>
      </c>
      <c r="L79" s="17">
        <f t="shared" si="10"/>
        <v>155.31826837612553</v>
      </c>
      <c r="M79" s="17">
        <f t="shared" si="21"/>
        <v>286.34463618998865</v>
      </c>
      <c r="N79" s="4"/>
      <c r="O79" s="4"/>
    </row>
    <row r="80" spans="2:15">
      <c r="B80" s="13">
        <f t="shared" si="12"/>
        <v>35</v>
      </c>
      <c r="C80" s="19">
        <f t="shared" si="13"/>
        <v>9.9399999999999871</v>
      </c>
      <c r="D80" s="77">
        <f t="shared" si="11"/>
        <v>37.879999999999974</v>
      </c>
      <c r="E80" s="77">
        <f t="shared" si="14"/>
        <v>46.4</v>
      </c>
      <c r="F80" s="17">
        <f t="shared" si="15"/>
        <v>325.60000000000014</v>
      </c>
      <c r="G80" s="77">
        <f t="shared" si="16"/>
        <v>4.2600000000000122</v>
      </c>
      <c r="H80" s="18">
        <f t="shared" si="17"/>
        <v>5639.6740343888823</v>
      </c>
      <c r="I80" s="18">
        <f t="shared" si="18"/>
        <v>38747.549276174723</v>
      </c>
      <c r="J80" s="18">
        <f t="shared" si="19"/>
        <v>0</v>
      </c>
      <c r="K80" s="18">
        <f t="shared" si="20"/>
        <v>44387.223310563604</v>
      </c>
      <c r="L80" s="17">
        <f t="shared" si="10"/>
        <v>155.31826837612553</v>
      </c>
      <c r="M80" s="17">
        <f t="shared" si="21"/>
        <v>285.78237302436025</v>
      </c>
      <c r="N80" s="4"/>
      <c r="O80" s="4"/>
    </row>
    <row r="81" spans="2:15">
      <c r="B81" s="13">
        <f t="shared" si="12"/>
        <v>36</v>
      </c>
      <c r="C81" s="19">
        <f t="shared" si="13"/>
        <v>10.223999999999986</v>
      </c>
      <c r="D81" s="77">
        <f t="shared" si="11"/>
        <v>38.447999999999972</v>
      </c>
      <c r="E81" s="77">
        <f t="shared" si="14"/>
        <v>46.4</v>
      </c>
      <c r="F81" s="17">
        <f t="shared" si="15"/>
        <v>322.7600000000001</v>
      </c>
      <c r="G81" s="77">
        <f t="shared" si="16"/>
        <v>3.9760000000000133</v>
      </c>
      <c r="H81" s="18">
        <f t="shared" si="17"/>
        <v>5299.1701270191379</v>
      </c>
      <c r="I81" s="18">
        <f t="shared" si="18"/>
        <v>38985.520144463306</v>
      </c>
      <c r="J81" s="18">
        <f t="shared" si="19"/>
        <v>0</v>
      </c>
      <c r="K81" s="18">
        <f t="shared" si="20"/>
        <v>44284.690271482446</v>
      </c>
      <c r="L81" s="17">
        <f t="shared" si="10"/>
        <v>155.31826837612553</v>
      </c>
      <c r="M81" s="17">
        <f t="shared" si="21"/>
        <v>285.12222505752317</v>
      </c>
      <c r="N81" s="4"/>
      <c r="O81" s="4"/>
    </row>
    <row r="82" spans="2:15">
      <c r="B82" s="13">
        <f t="shared" si="12"/>
        <v>37</v>
      </c>
      <c r="C82" s="19">
        <f t="shared" si="13"/>
        <v>10.507999999999985</v>
      </c>
      <c r="D82" s="77">
        <f t="shared" si="11"/>
        <v>39.01599999999997</v>
      </c>
      <c r="E82" s="77">
        <f t="shared" si="14"/>
        <v>46.4</v>
      </c>
      <c r="F82" s="17">
        <f t="shared" si="15"/>
        <v>319.92000000000019</v>
      </c>
      <c r="G82" s="77">
        <f t="shared" si="16"/>
        <v>3.6920000000000144</v>
      </c>
      <c r="H82" s="18">
        <f t="shared" si="17"/>
        <v>4953.5984537080349</v>
      </c>
      <c r="I82" s="18">
        <f t="shared" si="18"/>
        <v>39213.355480869192</v>
      </c>
      <c r="J82" s="18">
        <f t="shared" si="19"/>
        <v>0</v>
      </c>
      <c r="K82" s="18">
        <f t="shared" si="20"/>
        <v>44166.953934577228</v>
      </c>
      <c r="L82" s="17">
        <f t="shared" si="10"/>
        <v>155.31826837612553</v>
      </c>
      <c r="M82" s="17">
        <f t="shared" si="21"/>
        <v>284.36419228947744</v>
      </c>
      <c r="N82" s="4"/>
      <c r="O82" s="4"/>
    </row>
    <row r="83" spans="2:15">
      <c r="B83" s="13">
        <f t="shared" si="12"/>
        <v>38</v>
      </c>
      <c r="C83" s="19">
        <f t="shared" si="13"/>
        <v>10.791999999999984</v>
      </c>
      <c r="D83" s="77">
        <f t="shared" si="11"/>
        <v>39.583999999999968</v>
      </c>
      <c r="E83" s="77">
        <f t="shared" si="14"/>
        <v>46.4</v>
      </c>
      <c r="F83" s="17">
        <f t="shared" si="15"/>
        <v>317.08000000000015</v>
      </c>
      <c r="G83" s="77">
        <f t="shared" si="16"/>
        <v>3.4080000000000155</v>
      </c>
      <c r="H83" s="18">
        <f t="shared" si="17"/>
        <v>4602.9590144555723</v>
      </c>
      <c r="I83" s="18">
        <f t="shared" si="18"/>
        <v>39431.055285392344</v>
      </c>
      <c r="J83" s="18">
        <f t="shared" si="19"/>
        <v>0</v>
      </c>
      <c r="K83" s="18">
        <f t="shared" si="20"/>
        <v>44034.014299847913</v>
      </c>
      <c r="L83" s="17">
        <f t="shared" si="10"/>
        <v>155.31826837612553</v>
      </c>
      <c r="M83" s="17">
        <f t="shared" si="21"/>
        <v>283.50827472022297</v>
      </c>
      <c r="N83" s="4"/>
      <c r="O83" s="4"/>
    </row>
    <row r="84" spans="2:15">
      <c r="B84" s="13">
        <f t="shared" si="12"/>
        <v>39</v>
      </c>
      <c r="C84" s="19">
        <f t="shared" si="13"/>
        <v>11.075999999999983</v>
      </c>
      <c r="D84" s="77">
        <f t="shared" si="11"/>
        <v>40.151999999999965</v>
      </c>
      <c r="E84" s="77">
        <f t="shared" si="14"/>
        <v>46.4</v>
      </c>
      <c r="F84" s="17">
        <f t="shared" si="15"/>
        <v>314.24000000000018</v>
      </c>
      <c r="G84" s="77">
        <f t="shared" si="16"/>
        <v>3.1240000000000165</v>
      </c>
      <c r="H84" s="18">
        <f t="shared" si="17"/>
        <v>4247.2518092617511</v>
      </c>
      <c r="I84" s="18">
        <f t="shared" si="18"/>
        <v>39638.619558032784</v>
      </c>
      <c r="J84" s="18">
        <f t="shared" si="19"/>
        <v>0</v>
      </c>
      <c r="K84" s="18">
        <f t="shared" si="20"/>
        <v>43885.871367294538</v>
      </c>
      <c r="L84" s="17">
        <f t="shared" si="10"/>
        <v>155.31826837612553</v>
      </c>
      <c r="M84" s="17">
        <f t="shared" si="21"/>
        <v>282.55447234975981</v>
      </c>
      <c r="N84" s="4"/>
      <c r="O84" s="4"/>
    </row>
    <row r="85" spans="2:15">
      <c r="B85" s="13">
        <f t="shared" si="12"/>
        <v>40</v>
      </c>
      <c r="C85" s="19">
        <f t="shared" si="13"/>
        <v>11.359999999999982</v>
      </c>
      <c r="D85" s="77">
        <f t="shared" si="11"/>
        <v>40.719999999999963</v>
      </c>
      <c r="E85" s="77">
        <f t="shared" si="14"/>
        <v>46.4</v>
      </c>
      <c r="F85" s="17">
        <f t="shared" si="15"/>
        <v>311.4000000000002</v>
      </c>
      <c r="G85" s="77">
        <f t="shared" si="16"/>
        <v>2.8400000000000176</v>
      </c>
      <c r="H85" s="18">
        <f t="shared" si="17"/>
        <v>3886.4768381265703</v>
      </c>
      <c r="I85" s="18">
        <f t="shared" si="18"/>
        <v>39836.048298790512</v>
      </c>
      <c r="J85" s="18">
        <f t="shared" si="19"/>
        <v>0</v>
      </c>
      <c r="K85" s="18">
        <f t="shared" si="20"/>
        <v>43722.52513691708</v>
      </c>
      <c r="L85" s="17">
        <f t="shared" si="10"/>
        <v>155.31826837612553</v>
      </c>
      <c r="M85" s="17">
        <f t="shared" si="21"/>
        <v>281.50278517808795</v>
      </c>
      <c r="N85" s="4"/>
      <c r="O85" s="4"/>
    </row>
    <row r="86" spans="2:15">
      <c r="B86" s="13">
        <f t="shared" si="12"/>
        <v>41</v>
      </c>
      <c r="C86" s="19">
        <f t="shared" si="13"/>
        <v>11.643999999999981</v>
      </c>
      <c r="D86" s="77">
        <f t="shared" si="11"/>
        <v>41.287999999999961</v>
      </c>
      <c r="E86" s="77">
        <f t="shared" si="14"/>
        <v>46.4</v>
      </c>
      <c r="F86" s="17">
        <f t="shared" si="15"/>
        <v>308.56000000000017</v>
      </c>
      <c r="G86" s="77">
        <f t="shared" si="16"/>
        <v>2.5560000000000187</v>
      </c>
      <c r="H86" s="18">
        <f t="shared" si="17"/>
        <v>3520.6341010500328</v>
      </c>
      <c r="I86" s="18">
        <f t="shared" si="18"/>
        <v>40023.341507665515</v>
      </c>
      <c r="J86" s="18">
        <f t="shared" si="19"/>
        <v>0</v>
      </c>
      <c r="K86" s="18">
        <f t="shared" si="20"/>
        <v>43543.975608715547</v>
      </c>
      <c r="L86" s="17">
        <f t="shared" si="10"/>
        <v>155.31826837612553</v>
      </c>
      <c r="M86" s="17">
        <f t="shared" si="21"/>
        <v>280.35321320520745</v>
      </c>
      <c r="N86" s="4"/>
      <c r="O86" s="4"/>
    </row>
    <row r="87" spans="2:15">
      <c r="B87" s="13">
        <f t="shared" si="12"/>
        <v>42</v>
      </c>
      <c r="C87" s="19">
        <f t="shared" si="13"/>
        <v>11.92799999999998</v>
      </c>
      <c r="D87" s="77">
        <f t="shared" si="11"/>
        <v>41.855999999999959</v>
      </c>
      <c r="E87" s="77">
        <f t="shared" si="14"/>
        <v>46.4</v>
      </c>
      <c r="F87" s="17">
        <f t="shared" si="15"/>
        <v>305.7200000000002</v>
      </c>
      <c r="G87" s="77">
        <f t="shared" si="16"/>
        <v>2.2720000000000198</v>
      </c>
      <c r="H87" s="18">
        <f t="shared" si="17"/>
        <v>3149.7235980321357</v>
      </c>
      <c r="I87" s="18">
        <f t="shared" si="18"/>
        <v>40200.499184657805</v>
      </c>
      <c r="J87" s="18">
        <f t="shared" si="19"/>
        <v>0</v>
      </c>
      <c r="K87" s="18">
        <f t="shared" si="20"/>
        <v>43350.22278268994</v>
      </c>
      <c r="L87" s="17">
        <f t="shared" si="10"/>
        <v>155.31826837612553</v>
      </c>
      <c r="M87" s="17">
        <f t="shared" si="21"/>
        <v>279.10575643111821</v>
      </c>
      <c r="N87" s="4"/>
      <c r="O87" s="4"/>
    </row>
    <row r="88" spans="2:15">
      <c r="B88" s="13">
        <f t="shared" si="12"/>
        <v>43</v>
      </c>
      <c r="C88" s="19">
        <f t="shared" si="13"/>
        <v>12.211999999999978</v>
      </c>
      <c r="D88" s="77">
        <f t="shared" si="11"/>
        <v>42.423999999999957</v>
      </c>
      <c r="E88" s="77">
        <f t="shared" si="14"/>
        <v>46.4</v>
      </c>
      <c r="F88" s="17">
        <f t="shared" si="15"/>
        <v>302.88000000000022</v>
      </c>
      <c r="G88" s="77">
        <f t="shared" si="16"/>
        <v>1.9880000000000209</v>
      </c>
      <c r="H88" s="18">
        <f t="shared" si="17"/>
        <v>2773.7453290728795</v>
      </c>
      <c r="I88" s="18">
        <f t="shared" si="18"/>
        <v>40367.521329767376</v>
      </c>
      <c r="J88" s="18">
        <f t="shared" si="19"/>
        <v>0</v>
      </c>
      <c r="K88" s="18">
        <f t="shared" si="20"/>
        <v>43141.266658840257</v>
      </c>
      <c r="L88" s="17">
        <f t="shared" si="10"/>
        <v>155.31826837612553</v>
      </c>
      <c r="M88" s="17">
        <f t="shared" si="21"/>
        <v>277.76041485582027</v>
      </c>
      <c r="N88" s="4"/>
      <c r="O88" s="4"/>
    </row>
    <row r="89" spans="2:15">
      <c r="B89" s="13">
        <f t="shared" si="12"/>
        <v>44</v>
      </c>
      <c r="C89" s="19">
        <f t="shared" si="13"/>
        <v>12.495999999999977</v>
      </c>
      <c r="D89" s="77">
        <f t="shared" si="11"/>
        <v>42.991999999999955</v>
      </c>
      <c r="E89" s="77">
        <f t="shared" si="14"/>
        <v>46.4</v>
      </c>
      <c r="F89" s="17">
        <f t="shared" si="15"/>
        <v>300.04000000000019</v>
      </c>
      <c r="G89" s="77">
        <f t="shared" si="16"/>
        <v>1.7040000000000219</v>
      </c>
      <c r="H89" s="18">
        <f t="shared" si="17"/>
        <v>2392.6992941722647</v>
      </c>
      <c r="I89" s="18">
        <f t="shared" si="18"/>
        <v>40524.407942994229</v>
      </c>
      <c r="J89" s="18">
        <f t="shared" si="19"/>
        <v>0</v>
      </c>
      <c r="K89" s="18">
        <f t="shared" si="20"/>
        <v>42917.107237166492</v>
      </c>
      <c r="L89" s="17">
        <f t="shared" si="10"/>
        <v>155.31826837612553</v>
      </c>
      <c r="M89" s="17">
        <f t="shared" si="21"/>
        <v>276.31718847931359</v>
      </c>
      <c r="N89" s="4"/>
      <c r="O89" s="4"/>
    </row>
    <row r="90" spans="2:15">
      <c r="B90" s="13">
        <f t="shared" si="12"/>
        <v>45</v>
      </c>
      <c r="C90" s="19">
        <f t="shared" si="13"/>
        <v>12.779999999999976</v>
      </c>
      <c r="D90" s="77">
        <f t="shared" si="11"/>
        <v>43.559999999999953</v>
      </c>
      <c r="E90" s="77">
        <f t="shared" si="14"/>
        <v>46.4</v>
      </c>
      <c r="F90" s="17">
        <f t="shared" si="15"/>
        <v>297.20000000000027</v>
      </c>
      <c r="G90" s="77">
        <f t="shared" si="16"/>
        <v>1.420000000000023</v>
      </c>
      <c r="H90" s="18">
        <f t="shared" si="17"/>
        <v>2006.5854933302905</v>
      </c>
      <c r="I90" s="18">
        <f t="shared" si="18"/>
        <v>40671.159024338369</v>
      </c>
      <c r="J90" s="18">
        <f t="shared" si="19"/>
        <v>0</v>
      </c>
      <c r="K90" s="18">
        <f t="shared" si="20"/>
        <v>42677.74451766866</v>
      </c>
      <c r="L90" s="17">
        <f t="shared" si="10"/>
        <v>155.31826837612553</v>
      </c>
      <c r="M90" s="17">
        <f t="shared" si="21"/>
        <v>274.77607730159832</v>
      </c>
      <c r="N90" s="4"/>
      <c r="O90" s="4"/>
    </row>
    <row r="91" spans="2:15">
      <c r="B91" s="13">
        <f t="shared" si="12"/>
        <v>46</v>
      </c>
      <c r="C91" s="19">
        <f t="shared" si="13"/>
        <v>13.063999999999975</v>
      </c>
      <c r="D91" s="77">
        <f t="shared" si="11"/>
        <v>44.12799999999995</v>
      </c>
      <c r="E91" s="77">
        <f t="shared" si="14"/>
        <v>46.4</v>
      </c>
      <c r="F91" s="17">
        <f t="shared" si="15"/>
        <v>294.36000000000024</v>
      </c>
      <c r="G91" s="77">
        <f t="shared" si="16"/>
        <v>1.1360000000000241</v>
      </c>
      <c r="H91" s="18">
        <f t="shared" si="17"/>
        <v>1615.4039265469592</v>
      </c>
      <c r="I91" s="18">
        <f t="shared" si="18"/>
        <v>40807.774573799783</v>
      </c>
      <c r="J91" s="18">
        <f t="shared" si="19"/>
        <v>0</v>
      </c>
      <c r="K91" s="18">
        <f t="shared" si="20"/>
        <v>42423.178500346745</v>
      </c>
      <c r="L91" s="17">
        <f t="shared" si="10"/>
        <v>155.31826837612553</v>
      </c>
      <c r="M91" s="17">
        <f t="shared" si="21"/>
        <v>273.13708132267425</v>
      </c>
      <c r="N91" s="4"/>
      <c r="O91" s="4"/>
    </row>
    <row r="92" spans="2:15">
      <c r="B92" s="13">
        <f t="shared" si="12"/>
        <v>47</v>
      </c>
      <c r="C92" s="19">
        <f t="shared" si="13"/>
        <v>13.347999999999974</v>
      </c>
      <c r="D92" s="77">
        <f t="shared" si="11"/>
        <v>44.695999999999948</v>
      </c>
      <c r="E92" s="77">
        <f t="shared" si="14"/>
        <v>46.4</v>
      </c>
      <c r="F92" s="17">
        <f t="shared" si="15"/>
        <v>291.52000000000027</v>
      </c>
      <c r="G92" s="77">
        <f t="shared" si="16"/>
        <v>0.85200000000002518</v>
      </c>
      <c r="H92" s="18">
        <f t="shared" si="17"/>
        <v>1219.1545938222687</v>
      </c>
      <c r="I92" s="18">
        <f t="shared" si="18"/>
        <v>40934.254591378485</v>
      </c>
      <c r="J92" s="18">
        <f t="shared" si="19"/>
        <v>0</v>
      </c>
      <c r="K92" s="18">
        <f t="shared" si="20"/>
        <v>42153.409185200755</v>
      </c>
      <c r="L92" s="17">
        <f t="shared" si="10"/>
        <v>155.31826837612553</v>
      </c>
      <c r="M92" s="17">
        <f t="shared" si="21"/>
        <v>271.40020054254154</v>
      </c>
      <c r="N92" s="4"/>
      <c r="O92" s="4"/>
    </row>
    <row r="93" spans="2:15">
      <c r="B93" s="13">
        <f t="shared" si="12"/>
        <v>48</v>
      </c>
      <c r="C93" s="19">
        <f t="shared" si="13"/>
        <v>13.631999999999973</v>
      </c>
      <c r="D93" s="77">
        <f t="shared" si="11"/>
        <v>45.263999999999946</v>
      </c>
      <c r="E93" s="77">
        <f t="shared" si="14"/>
        <v>46.4</v>
      </c>
      <c r="F93" s="17">
        <f t="shared" si="15"/>
        <v>288.68000000000029</v>
      </c>
      <c r="G93" s="77">
        <f t="shared" si="16"/>
        <v>0.56800000000002626</v>
      </c>
      <c r="H93" s="18">
        <f t="shared" si="17"/>
        <v>817.8374951562173</v>
      </c>
      <c r="I93" s="18">
        <f t="shared" si="18"/>
        <v>41050.599077074468</v>
      </c>
      <c r="J93" s="18">
        <f t="shared" si="19"/>
        <v>0</v>
      </c>
      <c r="K93" s="18">
        <f t="shared" si="20"/>
        <v>41868.436572230683</v>
      </c>
      <c r="L93" s="17">
        <f t="shared" si="10"/>
        <v>155.31826837612553</v>
      </c>
      <c r="M93" s="17">
        <f t="shared" si="21"/>
        <v>269.56543496120008</v>
      </c>
      <c r="N93" s="4"/>
      <c r="O93" s="4"/>
    </row>
    <row r="94" spans="2:15">
      <c r="B94" s="13">
        <f t="shared" si="12"/>
        <v>49</v>
      </c>
      <c r="C94" s="19">
        <f t="shared" si="13"/>
        <v>13.915999999999972</v>
      </c>
      <c r="D94" s="77">
        <f t="shared" si="11"/>
        <v>45.831999999999944</v>
      </c>
      <c r="E94" s="77">
        <f t="shared" si="14"/>
        <v>46.4</v>
      </c>
      <c r="F94" s="17">
        <f t="shared" si="15"/>
        <v>285.84000000000026</v>
      </c>
      <c r="G94" s="77">
        <f t="shared" si="16"/>
        <v>0.28400000000002734</v>
      </c>
      <c r="H94" s="18">
        <f t="shared" si="17"/>
        <v>411.45263054880871</v>
      </c>
      <c r="I94" s="18">
        <f t="shared" si="18"/>
        <v>41156.808030887725</v>
      </c>
      <c r="J94" s="18">
        <f t="shared" si="19"/>
        <v>0</v>
      </c>
      <c r="K94" s="18">
        <f t="shared" si="20"/>
        <v>41568.260661436536</v>
      </c>
      <c r="L94" s="17">
        <f t="shared" si="10"/>
        <v>155.31826837612553</v>
      </c>
      <c r="M94" s="17">
        <f t="shared" si="21"/>
        <v>267.63278457864988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14.199999999999971</v>
      </c>
      <c r="D95" s="77">
        <f t="shared" si="11"/>
        <v>46.399999999999942</v>
      </c>
      <c r="E95" s="77">
        <f t="shared" si="14"/>
        <v>46.4</v>
      </c>
      <c r="F95" s="17">
        <f t="shared" si="15"/>
        <v>283.00000000000028</v>
      </c>
      <c r="G95" s="77">
        <f t="shared" si="16"/>
        <v>2.8421709430404007E-14</v>
      </c>
      <c r="H95" s="18">
        <f t="shared" si="17"/>
        <v>4.2858928103530064E-11</v>
      </c>
      <c r="I95" s="18">
        <f t="shared" si="18"/>
        <v>41252.881452818285</v>
      </c>
      <c r="J95" s="18">
        <f t="shared" si="19"/>
        <v>0</v>
      </c>
      <c r="K95" s="206">
        <f t="shared" si="20"/>
        <v>41252.881452818328</v>
      </c>
      <c r="L95" s="17">
        <f t="shared" si="10"/>
        <v>155.31826837612553</v>
      </c>
      <c r="M95" s="236">
        <f t="shared" si="21"/>
        <v>265.60224939489115</v>
      </c>
      <c r="N95" s="4"/>
      <c r="O95" s="4"/>
    </row>
    <row r="96" spans="2:15" ht="13.5" thickBot="1">
      <c r="C96" s="19">
        <f>two-xfinal*(ci+osi)</f>
        <v>2.8421709430404007E-14</v>
      </c>
      <c r="J96" s="203" t="s">
        <v>376</v>
      </c>
      <c r="K96" s="207">
        <f>MAX(K45:K95)</f>
        <v>44683.152290744925</v>
      </c>
      <c r="L96" s="203" t="s">
        <v>376</v>
      </c>
      <c r="M96" s="237">
        <f>MAX(knrange)</f>
        <v>287.68768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zoomScale="95" zoomScaleNormal="85" workbookViewId="0">
      <selection activeCell="M41" sqref="M41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6.7982456525885349</v>
      </c>
      <c r="L18" s="133" t="s">
        <v>127</v>
      </c>
      <c r="O18" s="131" t="s">
        <v>156</v>
      </c>
      <c r="P18" s="132">
        <f>pmax/0.006895</f>
        <v>985.96746230435599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0.94929289498069869</v>
      </c>
      <c r="L19" s="136" t="s">
        <v>91</v>
      </c>
      <c r="O19" s="134" t="s">
        <v>157</v>
      </c>
      <c r="P19" s="141">
        <f>tbout</f>
        <v>0.94929289498069869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0.9821675805649267</v>
      </c>
      <c r="L20" s="139" t="s">
        <v>91</v>
      </c>
      <c r="O20" s="137" t="s">
        <v>158</v>
      </c>
      <c r="P20" s="138">
        <f>tthr</f>
        <v>0.9821675805649267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6.7982456525885349</v>
      </c>
      <c r="AC22" s="381" t="s">
        <v>127</v>
      </c>
    </row>
    <row r="23" spans="2:35">
      <c r="E23" s="50"/>
      <c r="G23" s="108">
        <f>D862</f>
        <v>-5.7909232964448165E-13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1.7026378896883194E-2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14.2</v>
      </c>
      <c r="E28" s="40">
        <f>dio</f>
        <v>18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155.31826837612553</v>
      </c>
      <c r="I28">
        <f t="shared" ref="I28:I91" si="1">H28/1000^2</f>
        <v>1.5531826837612554E-4</v>
      </c>
      <c r="J28" s="4">
        <f t="shared" ref="J28:J39" si="2">PI()/4*dc^2-PI()/4*(F28^2-E28^2)</f>
        <v>298.48271801756641</v>
      </c>
      <c r="K28" s="40">
        <f t="shared" ref="K28:K39" si="3">J28/H28</f>
        <v>1.9217489425953911</v>
      </c>
      <c r="L28" s="40">
        <f t="shared" ref="L28:L91" si="4">IF((gstar-K28)&lt;0,0,gstar-K28)</f>
        <v>4.0782510574046089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610496.27559414366</v>
      </c>
      <c r="S28">
        <f t="shared" ref="S28:S91" si="9">R28/1000^3</f>
        <v>6.1049627559414362E-4</v>
      </c>
      <c r="T28" s="41">
        <f t="shared" ref="T28:T91" si="10">(vc/1000^3-S28)</f>
        <v>1.789034914458146E-4</v>
      </c>
      <c r="U28" s="42">
        <f t="shared" ref="U28:U39" si="11">rhopgrain*R28/1000^2</f>
        <v>1.0840338167214971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1.7026378896883194E-2</v>
      </c>
      <c r="D29" s="10">
        <f t="shared" ref="D29:D39" si="20">(F29-E29)/2</f>
        <v>14.182973621103116</v>
      </c>
      <c r="E29" s="40">
        <f t="shared" ref="E29:E39" si="21">E28+ci*2*xincp</f>
        <v>18.034052757793766</v>
      </c>
      <c r="F29" s="40">
        <f t="shared" ref="F29:F39" si="22">F28-osi*2*xincp</f>
        <v>46.4</v>
      </c>
      <c r="G29" s="3">
        <f t="shared" ref="G29:G39" si="23">G28-ei*n*2*xincp</f>
        <v>424.82973621103116</v>
      </c>
      <c r="H29" s="3">
        <f t="shared" si="0"/>
        <v>155.31826837612553</v>
      </c>
      <c r="I29">
        <f t="shared" si="1"/>
        <v>1.5531826837612554E-4</v>
      </c>
      <c r="J29" s="4">
        <f t="shared" si="2"/>
        <v>299.44644780114299</v>
      </c>
      <c r="K29" s="40">
        <f t="shared" si="3"/>
        <v>1.9279538133659226</v>
      </c>
      <c r="L29" s="40">
        <f t="shared" si="4"/>
        <v>4.0720461866340774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4.283154380037151E-3</v>
      </c>
      <c r="R29" s="4">
        <f t="shared" si="8"/>
        <v>609842.27709138696</v>
      </c>
      <c r="S29">
        <f t="shared" si="9"/>
        <v>6.0984227709138692E-4</v>
      </c>
      <c r="T29" s="41">
        <f t="shared" si="10"/>
        <v>1.795574899485713E-4</v>
      </c>
      <c r="U29" s="42">
        <f t="shared" si="11"/>
        <v>1.0828725377400923</v>
      </c>
      <c r="V29" s="42">
        <f t="shared" ref="V29:V39" si="26">(U28-U29)/(Q29-Q28)</f>
        <v>0.27112704291428352</v>
      </c>
      <c r="W29" s="42">
        <f t="shared" ref="W29:W39" si="27">IF(V29&lt;AI29,IF(AB28&gt;pbd,AI29,0),AI29)</f>
        <v>0</v>
      </c>
      <c r="X29" s="42">
        <f t="shared" si="12"/>
        <v>0.27112704291428352</v>
      </c>
      <c r="Y29" s="42">
        <f>IF((X29*(Q29-Q28)+Y28)&lt;0,0,X29*(Q29-Q28)+Y28)</f>
        <v>1.1612789814048341E-3</v>
      </c>
      <c r="Z29" s="10">
        <f t="shared" si="13"/>
        <v>6.4674494042963433</v>
      </c>
      <c r="AA29">
        <f t="shared" si="14"/>
        <v>2125898.6284435708</v>
      </c>
      <c r="AB29" s="10">
        <f t="shared" si="15"/>
        <v>2.1258986284435708</v>
      </c>
      <c r="AC29" s="10">
        <f t="shared" si="16"/>
        <v>2.0248986284435708</v>
      </c>
      <c r="AD29" s="3">
        <f t="shared" si="17"/>
        <v>293.67637830943738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3.4052757793766389E-2</v>
      </c>
      <c r="D30" s="10">
        <f t="shared" si="20"/>
        <v>14.165947242206233</v>
      </c>
      <c r="E30" s="40">
        <f t="shared" si="21"/>
        <v>18.068105515587533</v>
      </c>
      <c r="F30" s="40">
        <f t="shared" si="22"/>
        <v>46.4</v>
      </c>
      <c r="G30" s="3">
        <f t="shared" si="23"/>
        <v>424.65947242206232</v>
      </c>
      <c r="H30" s="3">
        <f t="shared" si="0"/>
        <v>155.31826837612553</v>
      </c>
      <c r="I30">
        <f t="shared" si="1"/>
        <v>1.5531826837612554E-4</v>
      </c>
      <c r="J30" s="4">
        <f t="shared" si="2"/>
        <v>300.41199906492466</v>
      </c>
      <c r="K30" s="40">
        <f t="shared" si="3"/>
        <v>1.9341704115412477</v>
      </c>
      <c r="L30" s="40">
        <f t="shared" si="4"/>
        <v>4.0658295884587528</v>
      </c>
      <c r="M30" s="10">
        <f t="shared" si="24"/>
        <v>2.1258986284435708</v>
      </c>
      <c r="N30" s="10">
        <f t="shared" si="5"/>
        <v>8.26</v>
      </c>
      <c r="O30" s="10">
        <f t="shared" si="6"/>
        <v>0.31900000000000001</v>
      </c>
      <c r="P30" s="10">
        <f t="shared" si="7"/>
        <v>10.506694904857236</v>
      </c>
      <c r="Q30" s="42">
        <f t="shared" si="25"/>
        <v>5.9036810110152634E-3</v>
      </c>
      <c r="R30" s="4">
        <f t="shared" si="8"/>
        <v>609187.83325637621</v>
      </c>
      <c r="S30">
        <f t="shared" si="9"/>
        <v>6.0918783325637619E-4</v>
      </c>
      <c r="T30" s="41">
        <f t="shared" si="10"/>
        <v>1.8021193378358203E-4</v>
      </c>
      <c r="U30" s="42">
        <f t="shared" si="11"/>
        <v>1.0817104680000169</v>
      </c>
      <c r="V30" s="42">
        <f t="shared" si="26"/>
        <v>0.71709388655586559</v>
      </c>
      <c r="W30" s="42">
        <f t="shared" si="27"/>
        <v>0.3570205376051081</v>
      </c>
      <c r="X30" s="42">
        <f t="shared" si="12"/>
        <v>0.36007334895075749</v>
      </c>
      <c r="Y30" s="42">
        <f t="shared" ref="Y30:Y93" si="29">IF((X30*(Q30-Q29)+Y29)&lt;0,0,X30*(Q30-Q29)+Y29)</f>
        <v>1.7447874324850114E-3</v>
      </c>
      <c r="Z30" s="10">
        <f t="shared" si="13"/>
        <v>9.6818639912068232</v>
      </c>
      <c r="AA30">
        <f t="shared" si="14"/>
        <v>3132302.1240720307</v>
      </c>
      <c r="AB30" s="10">
        <f t="shared" si="15"/>
        <v>3.1323021240720306</v>
      </c>
      <c r="AC30" s="10">
        <f t="shared" si="16"/>
        <v>3.0313021240720306</v>
      </c>
      <c r="AD30" s="3">
        <f t="shared" si="17"/>
        <v>439.63772647890221</v>
      </c>
      <c r="AI30" s="94">
        <f t="shared" si="28"/>
        <v>0.3570205376051081</v>
      </c>
    </row>
    <row r="31" spans="2:35">
      <c r="B31" s="39">
        <f t="shared" si="18"/>
        <v>3</v>
      </c>
      <c r="C31" s="42">
        <f t="shared" si="19"/>
        <v>5.1079136690649583E-2</v>
      </c>
      <c r="D31" s="10">
        <f t="shared" si="20"/>
        <v>14.14892086330935</v>
      </c>
      <c r="E31" s="40">
        <f t="shared" si="21"/>
        <v>18.102158273381299</v>
      </c>
      <c r="F31" s="40">
        <f t="shared" si="22"/>
        <v>46.4</v>
      </c>
      <c r="G31" s="3">
        <f t="shared" si="23"/>
        <v>424.48920863309348</v>
      </c>
      <c r="H31" s="3">
        <f t="shared" si="0"/>
        <v>155.31826837612553</v>
      </c>
      <c r="I31">
        <f t="shared" si="1"/>
        <v>1.5531826837612554E-4</v>
      </c>
      <c r="J31" s="4">
        <f t="shared" si="2"/>
        <v>301.37937180891095</v>
      </c>
      <c r="K31" s="40">
        <f t="shared" si="3"/>
        <v>1.9403987371213631</v>
      </c>
      <c r="L31" s="40">
        <f t="shared" si="4"/>
        <v>4.0596012628786369</v>
      </c>
      <c r="M31" s="10">
        <f t="shared" si="24"/>
        <v>3.1323021240720306</v>
      </c>
      <c r="N31" s="10">
        <f t="shared" si="5"/>
        <v>8.26</v>
      </c>
      <c r="O31" s="10">
        <f t="shared" si="6"/>
        <v>0.31900000000000001</v>
      </c>
      <c r="P31" s="10">
        <f t="shared" si="7"/>
        <v>11.889416743999005</v>
      </c>
      <c r="Q31" s="42">
        <f t="shared" si="25"/>
        <v>7.3357427566410095E-3</v>
      </c>
      <c r="R31" s="4">
        <f t="shared" si="8"/>
        <v>608532.94501950813</v>
      </c>
      <c r="S31">
        <f t="shared" si="9"/>
        <v>6.0853294501950813E-4</v>
      </c>
      <c r="T31" s="41">
        <f t="shared" si="10"/>
        <v>1.8086682202045009E-4</v>
      </c>
      <c r="U31" s="42">
        <f t="shared" si="11"/>
        <v>1.0805476091533399</v>
      </c>
      <c r="V31" s="42">
        <f t="shared" si="26"/>
        <v>0.81201725430412808</v>
      </c>
      <c r="W31" s="42">
        <f t="shared" si="27"/>
        <v>0.53446483630222974</v>
      </c>
      <c r="X31" s="42">
        <f t="shared" si="12"/>
        <v>0.27755241800189834</v>
      </c>
      <c r="Y31" s="42">
        <f t="shared" si="29"/>
        <v>2.1422596327114567E-3</v>
      </c>
      <c r="Z31" s="10">
        <f t="shared" si="13"/>
        <v>11.844403571536395</v>
      </c>
      <c r="AA31">
        <f t="shared" si="14"/>
        <v>3809373.2778494926</v>
      </c>
      <c r="AB31" s="10">
        <f t="shared" si="15"/>
        <v>3.8093732778494926</v>
      </c>
      <c r="AC31" s="10">
        <f t="shared" si="16"/>
        <v>3.7083732778494927</v>
      </c>
      <c r="AD31" s="3">
        <f t="shared" si="17"/>
        <v>537.83513819427014</v>
      </c>
      <c r="AI31" s="94">
        <f t="shared" si="28"/>
        <v>0.53446483630222974</v>
      </c>
    </row>
    <row r="32" spans="2:35">
      <c r="B32" s="39">
        <f t="shared" si="18"/>
        <v>4</v>
      </c>
      <c r="C32" s="42">
        <f t="shared" si="19"/>
        <v>6.8105515587532778E-2</v>
      </c>
      <c r="D32" s="10">
        <f t="shared" si="20"/>
        <v>14.131894484412467</v>
      </c>
      <c r="E32" s="40">
        <f t="shared" si="21"/>
        <v>18.136211031175066</v>
      </c>
      <c r="F32" s="40">
        <f t="shared" si="22"/>
        <v>46.4</v>
      </c>
      <c r="G32" s="3">
        <f t="shared" si="23"/>
        <v>424.31894484412464</v>
      </c>
      <c r="H32" s="3">
        <f t="shared" si="0"/>
        <v>155.31826837612553</v>
      </c>
      <c r="I32">
        <f t="shared" si="1"/>
        <v>1.5531826837612554E-4</v>
      </c>
      <c r="J32" s="4">
        <f t="shared" si="2"/>
        <v>302.34856603310209</v>
      </c>
      <c r="K32" s="40">
        <f t="shared" si="3"/>
        <v>1.9466387901062709</v>
      </c>
      <c r="L32" s="40">
        <f t="shared" si="4"/>
        <v>4.0533612098937288</v>
      </c>
      <c r="M32" s="10">
        <f t="shared" si="24"/>
        <v>3.8093732778494926</v>
      </c>
      <c r="N32" s="10">
        <f t="shared" si="5"/>
        <v>8.26</v>
      </c>
      <c r="O32" s="10">
        <f t="shared" si="6"/>
        <v>0.31900000000000001</v>
      </c>
      <c r="P32" s="10">
        <f t="shared" si="7"/>
        <v>12.655296471751067</v>
      </c>
      <c r="Q32" s="42">
        <f t="shared" si="25"/>
        <v>8.6811382544777597E-3</v>
      </c>
      <c r="R32" s="4">
        <f t="shared" si="8"/>
        <v>607877.61331117898</v>
      </c>
      <c r="S32">
        <f t="shared" si="9"/>
        <v>6.0787761331117902E-4</v>
      </c>
      <c r="T32" s="41">
        <f t="shared" si="10"/>
        <v>1.8152215372877921E-4</v>
      </c>
      <c r="U32" s="42">
        <f t="shared" si="11"/>
        <v>1.079383962852128</v>
      </c>
      <c r="V32" s="42">
        <f t="shared" si="26"/>
        <v>0.86491020899276361</v>
      </c>
      <c r="W32" s="42">
        <f t="shared" si="27"/>
        <v>0.653842815981313</v>
      </c>
      <c r="X32" s="42">
        <f t="shared" si="12"/>
        <v>0.21106739301145061</v>
      </c>
      <c r="Y32" s="42">
        <f t="shared" si="29"/>
        <v>2.4262287530092022E-3</v>
      </c>
      <c r="Z32" s="10">
        <f t="shared" si="13"/>
        <v>13.366020087191918</v>
      </c>
      <c r="AA32">
        <f t="shared" si="14"/>
        <v>4285777.3442688072</v>
      </c>
      <c r="AB32" s="10">
        <f t="shared" si="15"/>
        <v>4.2857773442688076</v>
      </c>
      <c r="AC32" s="10">
        <f t="shared" si="16"/>
        <v>4.1847773442688077</v>
      </c>
      <c r="AD32" s="3">
        <f t="shared" si="17"/>
        <v>606.92927400562837</v>
      </c>
      <c r="AI32" s="94">
        <f t="shared" si="28"/>
        <v>0.653842815981313</v>
      </c>
    </row>
    <row r="33" spans="2:35">
      <c r="B33" s="39">
        <f t="shared" si="18"/>
        <v>5</v>
      </c>
      <c r="C33" s="42">
        <f t="shared" si="19"/>
        <v>8.5131894484415965E-2</v>
      </c>
      <c r="D33" s="10">
        <f t="shared" si="20"/>
        <v>14.114868105515583</v>
      </c>
      <c r="E33" s="40">
        <f t="shared" si="21"/>
        <v>18.170263788968832</v>
      </c>
      <c r="F33" s="40">
        <f t="shared" si="22"/>
        <v>46.4</v>
      </c>
      <c r="G33" s="3">
        <f t="shared" si="23"/>
        <v>424.14868105515581</v>
      </c>
      <c r="H33" s="3">
        <f t="shared" si="0"/>
        <v>155.31826837612553</v>
      </c>
      <c r="I33">
        <f t="shared" si="1"/>
        <v>1.5531826837612554E-4</v>
      </c>
      <c r="J33" s="4">
        <f t="shared" si="2"/>
        <v>303.31958173749808</v>
      </c>
      <c r="K33" s="40">
        <f t="shared" si="3"/>
        <v>1.9528905704959707</v>
      </c>
      <c r="L33" s="40">
        <f t="shared" si="4"/>
        <v>4.0471094295040295</v>
      </c>
      <c r="M33" s="10">
        <f t="shared" si="24"/>
        <v>4.2857773442688076</v>
      </c>
      <c r="N33" s="10">
        <f t="shared" si="5"/>
        <v>8.26</v>
      </c>
      <c r="O33" s="10">
        <f t="shared" si="6"/>
        <v>0.31900000000000001</v>
      </c>
      <c r="P33" s="10">
        <f t="shared" si="7"/>
        <v>13.140064324424186</v>
      </c>
      <c r="Q33" s="42">
        <f t="shared" si="25"/>
        <v>9.9768989506590789E-3</v>
      </c>
      <c r="R33" s="4">
        <f t="shared" si="8"/>
        <v>607221.83906178502</v>
      </c>
      <c r="S33">
        <f t="shared" si="9"/>
        <v>6.0722183906178502E-4</v>
      </c>
      <c r="T33" s="41">
        <f t="shared" si="10"/>
        <v>1.821779279781732E-4</v>
      </c>
      <c r="U33" s="42">
        <f t="shared" si="11"/>
        <v>1.0782195307484492</v>
      </c>
      <c r="V33" s="42">
        <f t="shared" si="26"/>
        <v>0.89864749495059448</v>
      </c>
      <c r="W33" s="42">
        <f t="shared" si="27"/>
        <v>0.73784012504217156</v>
      </c>
      <c r="X33" s="42">
        <f t="shared" si="12"/>
        <v>0.16080736990842293</v>
      </c>
      <c r="Y33" s="42">
        <f t="shared" si="29"/>
        <v>2.634596622592827E-3</v>
      </c>
      <c r="Z33" s="10">
        <f t="shared" si="13"/>
        <v>14.46166751280912</v>
      </c>
      <c r="AA33">
        <f t="shared" si="14"/>
        <v>4628814.4259220781</v>
      </c>
      <c r="AB33" s="10">
        <f t="shared" si="15"/>
        <v>4.6288144259220783</v>
      </c>
      <c r="AC33" s="10">
        <f t="shared" si="16"/>
        <v>4.5278144259220783</v>
      </c>
      <c r="AD33" s="3">
        <f t="shared" si="17"/>
        <v>656.68084494881475</v>
      </c>
      <c r="AI33" s="94">
        <f t="shared" si="28"/>
        <v>0.73784012504217156</v>
      </c>
    </row>
    <row r="34" spans="2:35">
      <c r="B34" s="39">
        <f t="shared" si="18"/>
        <v>6</v>
      </c>
      <c r="C34" s="42">
        <f t="shared" si="19"/>
        <v>0.10215827338129915</v>
      </c>
      <c r="D34" s="10">
        <f t="shared" si="20"/>
        <v>14.0978417266187</v>
      </c>
      <c r="E34" s="40">
        <f t="shared" si="21"/>
        <v>18.204316546762598</v>
      </c>
      <c r="F34" s="40">
        <f t="shared" si="22"/>
        <v>46.4</v>
      </c>
      <c r="G34" s="3">
        <f t="shared" si="23"/>
        <v>423.97841726618697</v>
      </c>
      <c r="H34" s="3">
        <f t="shared" si="0"/>
        <v>155.31826837612553</v>
      </c>
      <c r="I34">
        <f t="shared" si="1"/>
        <v>1.5531826837612554E-4</v>
      </c>
      <c r="J34" s="4">
        <f t="shared" si="2"/>
        <v>304.29241892209893</v>
      </c>
      <c r="K34" s="40">
        <f t="shared" si="3"/>
        <v>1.9591540782904626</v>
      </c>
      <c r="L34" s="40">
        <f t="shared" si="4"/>
        <v>4.0408459217095372</v>
      </c>
      <c r="M34" s="10">
        <f t="shared" si="24"/>
        <v>4.6288144259220783</v>
      </c>
      <c r="N34" s="10">
        <f t="shared" si="5"/>
        <v>8.26</v>
      </c>
      <c r="O34" s="10">
        <f t="shared" si="6"/>
        <v>0.31900000000000001</v>
      </c>
      <c r="P34" s="10">
        <f t="shared" si="7"/>
        <v>13.466815304954521</v>
      </c>
      <c r="Q34" s="41">
        <f t="shared" si="25"/>
        <v>1.1241220062319316E-2</v>
      </c>
      <c r="R34" s="4">
        <f t="shared" si="8"/>
        <v>606565.62320172263</v>
      </c>
      <c r="S34">
        <f t="shared" si="9"/>
        <v>6.0656562320172264E-4</v>
      </c>
      <c r="T34" s="41">
        <f t="shared" si="10"/>
        <v>1.8283414383823558E-4</v>
      </c>
      <c r="U34" s="42">
        <f t="shared" si="11"/>
        <v>1.0770543144943707</v>
      </c>
      <c r="V34" s="42">
        <f t="shared" si="26"/>
        <v>0.92161417169440984</v>
      </c>
      <c r="W34" s="42">
        <f t="shared" si="27"/>
        <v>0.79832279888568902</v>
      </c>
      <c r="X34" s="42">
        <f t="shared" si="12"/>
        <v>0.12329137280872082</v>
      </c>
      <c r="Y34" s="42">
        <f t="shared" si="29"/>
        <v>2.7904765081204655E-3</v>
      </c>
      <c r="Z34" s="10">
        <f t="shared" si="13"/>
        <v>15.26233803785232</v>
      </c>
      <c r="AA34">
        <f t="shared" si="14"/>
        <v>4879496.9665412828</v>
      </c>
      <c r="AB34" s="10">
        <f t="shared" si="15"/>
        <v>4.8794969665412831</v>
      </c>
      <c r="AC34" s="10">
        <f t="shared" si="16"/>
        <v>4.7784969665412831</v>
      </c>
      <c r="AD34" s="3">
        <f t="shared" si="17"/>
        <v>693.0379936970678</v>
      </c>
      <c r="AI34" s="94">
        <f t="shared" si="28"/>
        <v>0.79832279888568902</v>
      </c>
    </row>
    <row r="35" spans="2:35">
      <c r="B35" s="39">
        <f t="shared" si="18"/>
        <v>7</v>
      </c>
      <c r="C35" s="42">
        <f t="shared" si="19"/>
        <v>0.11918465227818234</v>
      </c>
      <c r="D35" s="10">
        <f t="shared" si="20"/>
        <v>14.080815347721817</v>
      </c>
      <c r="E35" s="40">
        <f t="shared" si="21"/>
        <v>18.238369304556365</v>
      </c>
      <c r="F35" s="40">
        <f t="shared" si="22"/>
        <v>46.4</v>
      </c>
      <c r="G35" s="3">
        <f t="shared" si="23"/>
        <v>423.80815347721813</v>
      </c>
      <c r="H35" s="3">
        <f t="shared" si="0"/>
        <v>155.31826837612553</v>
      </c>
      <c r="I35">
        <f t="shared" si="1"/>
        <v>1.5531826837612554E-4</v>
      </c>
      <c r="J35" s="4">
        <f t="shared" si="2"/>
        <v>305.26707758690463</v>
      </c>
      <c r="K35" s="40">
        <f t="shared" si="3"/>
        <v>1.9654293134897467</v>
      </c>
      <c r="L35" s="40">
        <f t="shared" si="4"/>
        <v>4.0345706865102535</v>
      </c>
      <c r="M35" s="10">
        <f t="shared" si="24"/>
        <v>4.8794969665412831</v>
      </c>
      <c r="N35" s="10">
        <f t="shared" si="5"/>
        <v>8.26</v>
      </c>
      <c r="O35" s="10">
        <f t="shared" si="6"/>
        <v>0.31900000000000001</v>
      </c>
      <c r="P35" s="10">
        <f t="shared" si="7"/>
        <v>13.695304382152147</v>
      </c>
      <c r="Q35" s="41">
        <f t="shared" si="25"/>
        <v>1.2484447552689822E-2</v>
      </c>
      <c r="R35" s="4">
        <f t="shared" si="8"/>
        <v>605908.9666613884</v>
      </c>
      <c r="S35">
        <f t="shared" si="9"/>
        <v>6.0590896666138836E-4</v>
      </c>
      <c r="T35" s="41">
        <f t="shared" si="10"/>
        <v>1.8349080037856986E-4</v>
      </c>
      <c r="U35" s="42">
        <f t="shared" si="11"/>
        <v>1.075888315741961</v>
      </c>
      <c r="V35" s="42">
        <f t="shared" si="26"/>
        <v>0.93788044540605908</v>
      </c>
      <c r="W35" s="42">
        <f t="shared" si="27"/>
        <v>0.84252195738325575</v>
      </c>
      <c r="X35" s="42">
        <f t="shared" si="12"/>
        <v>9.5358488022803334E-2</v>
      </c>
      <c r="Y35" s="42">
        <f t="shared" si="29"/>
        <v>2.9090288018705814E-3</v>
      </c>
      <c r="Z35" s="10">
        <f t="shared" si="13"/>
        <v>15.853812811698491</v>
      </c>
      <c r="AA35">
        <f t="shared" si="14"/>
        <v>5064682.2511025295</v>
      </c>
      <c r="AB35" s="10">
        <f t="shared" si="15"/>
        <v>5.0646822511025293</v>
      </c>
      <c r="AC35" s="10">
        <f t="shared" si="16"/>
        <v>4.9636822511025294</v>
      </c>
      <c r="AD35" s="3">
        <f t="shared" si="17"/>
        <v>719.8959029880391</v>
      </c>
      <c r="AI35" s="94">
        <f t="shared" si="28"/>
        <v>0.84252195738325575</v>
      </c>
    </row>
    <row r="36" spans="2:35">
      <c r="B36" s="39">
        <f t="shared" si="18"/>
        <v>8</v>
      </c>
      <c r="C36" s="42">
        <f t="shared" si="19"/>
        <v>0.13621103117506553</v>
      </c>
      <c r="D36" s="10">
        <f t="shared" si="20"/>
        <v>14.063788968824934</v>
      </c>
      <c r="E36" s="40">
        <f t="shared" si="21"/>
        <v>18.272422062350131</v>
      </c>
      <c r="F36" s="40">
        <f t="shared" si="22"/>
        <v>46.4</v>
      </c>
      <c r="G36" s="3">
        <f t="shared" si="23"/>
        <v>423.63788968824929</v>
      </c>
      <c r="H36" s="3">
        <f t="shared" si="0"/>
        <v>155.31826837612553</v>
      </c>
      <c r="I36">
        <f t="shared" si="1"/>
        <v>1.5531826837612554E-4</v>
      </c>
      <c r="J36" s="4">
        <f t="shared" si="2"/>
        <v>306.24355773191496</v>
      </c>
      <c r="K36" s="40">
        <f t="shared" si="3"/>
        <v>1.9717162760938214</v>
      </c>
      <c r="L36" s="40">
        <f t="shared" si="4"/>
        <v>4.0282837239061786</v>
      </c>
      <c r="M36" s="10">
        <f t="shared" si="24"/>
        <v>5.0646822511025293</v>
      </c>
      <c r="N36" s="10">
        <f t="shared" si="5"/>
        <v>8.26</v>
      </c>
      <c r="O36" s="10">
        <f t="shared" si="6"/>
        <v>0.31900000000000001</v>
      </c>
      <c r="P36" s="10">
        <f t="shared" si="7"/>
        <v>13.859009750145141</v>
      </c>
      <c r="Q36" s="42">
        <f t="shared" si="25"/>
        <v>1.3712989793718613E-2</v>
      </c>
      <c r="R36" s="4">
        <f t="shared" si="8"/>
        <v>605251.87037117849</v>
      </c>
      <c r="S36">
        <f t="shared" si="9"/>
        <v>6.0525187037117846E-4</v>
      </c>
      <c r="T36" s="41">
        <f t="shared" si="10"/>
        <v>1.8414789666877976E-4</v>
      </c>
      <c r="U36" s="42">
        <f t="shared" si="11"/>
        <v>1.0747215361432869</v>
      </c>
      <c r="V36" s="42">
        <f t="shared" si="26"/>
        <v>0.94972688745076483</v>
      </c>
      <c r="W36" s="42">
        <f t="shared" si="27"/>
        <v>0.87517294984376715</v>
      </c>
      <c r="X36" s="42">
        <f t="shared" si="12"/>
        <v>7.4553937606997689E-2</v>
      </c>
      <c r="Y36" s="42">
        <f t="shared" si="29"/>
        <v>3.000621463455803E-3</v>
      </c>
      <c r="Z36" s="10">
        <f t="shared" si="13"/>
        <v>16.294627947083825</v>
      </c>
      <c r="AA36">
        <f t="shared" si="14"/>
        <v>5202697.3954414967</v>
      </c>
      <c r="AB36" s="10">
        <f t="shared" si="15"/>
        <v>5.202697395441497</v>
      </c>
      <c r="AC36" s="10">
        <f t="shared" si="16"/>
        <v>5.101697395441497</v>
      </c>
      <c r="AD36" s="3">
        <f t="shared" si="17"/>
        <v>739.91260267461882</v>
      </c>
      <c r="AI36" s="94">
        <f t="shared" si="28"/>
        <v>0.87517294984376715</v>
      </c>
    </row>
    <row r="37" spans="2:35">
      <c r="B37" s="39">
        <f t="shared" si="18"/>
        <v>9</v>
      </c>
      <c r="C37" s="42">
        <f t="shared" si="19"/>
        <v>0.15323741007194872</v>
      </c>
      <c r="D37" s="10">
        <f t="shared" si="20"/>
        <v>14.046762589928051</v>
      </c>
      <c r="E37" s="40">
        <f t="shared" si="21"/>
        <v>18.306474820143897</v>
      </c>
      <c r="F37" s="40">
        <f t="shared" si="22"/>
        <v>46.4</v>
      </c>
      <c r="G37" s="3">
        <f t="shared" si="23"/>
        <v>423.46762589928045</v>
      </c>
      <c r="H37" s="3">
        <f t="shared" si="0"/>
        <v>155.31826837612553</v>
      </c>
      <c r="I37">
        <f t="shared" si="1"/>
        <v>1.5531826837612554E-4</v>
      </c>
      <c r="J37" s="4">
        <f t="shared" si="2"/>
        <v>307.22185935713014</v>
      </c>
      <c r="K37" s="40">
        <f t="shared" si="3"/>
        <v>1.978014966102688</v>
      </c>
      <c r="L37" s="40">
        <f t="shared" si="4"/>
        <v>4.0219850338973124</v>
      </c>
      <c r="M37" s="10">
        <f t="shared" si="24"/>
        <v>5.202697395441497</v>
      </c>
      <c r="N37" s="10">
        <f t="shared" si="5"/>
        <v>8.26</v>
      </c>
      <c r="O37" s="10">
        <f t="shared" si="6"/>
        <v>0.31900000000000001</v>
      </c>
      <c r="P37" s="10">
        <f t="shared" si="7"/>
        <v>13.978383784852543</v>
      </c>
      <c r="Q37" s="42">
        <f t="shared" si="25"/>
        <v>1.4931040403785106E-2</v>
      </c>
      <c r="R37" s="4">
        <f t="shared" si="8"/>
        <v>604594.33526148926</v>
      </c>
      <c r="S37">
        <f t="shared" si="9"/>
        <v>6.0459433526148922E-4</v>
      </c>
      <c r="T37" s="41">
        <f t="shared" si="10"/>
        <v>1.8480543177846901E-4</v>
      </c>
      <c r="U37" s="42">
        <f t="shared" si="11"/>
        <v>1.0735539773504161</v>
      </c>
      <c r="V37" s="42">
        <f t="shared" si="26"/>
        <v>0.95854702852375417</v>
      </c>
      <c r="W37" s="42">
        <f t="shared" si="27"/>
        <v>0.89950712654643961</v>
      </c>
      <c r="X37" s="42">
        <f t="shared" si="12"/>
        <v>5.9039901977314568E-2</v>
      </c>
      <c r="Y37" s="42">
        <f t="shared" si="29"/>
        <v>3.0725350520775371E-3</v>
      </c>
      <c r="Z37" s="10">
        <f t="shared" si="13"/>
        <v>16.625783249491626</v>
      </c>
      <c r="AA37">
        <f t="shared" si="14"/>
        <v>5306379.0596848885</v>
      </c>
      <c r="AB37" s="10">
        <f t="shared" si="15"/>
        <v>5.3063790596848888</v>
      </c>
      <c r="AC37" s="10">
        <f t="shared" si="16"/>
        <v>5.2053790596848888</v>
      </c>
      <c r="AD37" s="3">
        <f t="shared" si="17"/>
        <v>754.94982736546604</v>
      </c>
      <c r="AI37" s="94">
        <f t="shared" si="28"/>
        <v>0.89950712654643961</v>
      </c>
    </row>
    <row r="38" spans="2:35">
      <c r="B38" s="39">
        <f t="shared" si="18"/>
        <v>10</v>
      </c>
      <c r="C38" s="42">
        <f t="shared" si="19"/>
        <v>0.1702637889688319</v>
      </c>
      <c r="D38" s="10">
        <f t="shared" si="20"/>
        <v>14.029736211031167</v>
      </c>
      <c r="E38" s="40">
        <f t="shared" si="21"/>
        <v>18.340527577937664</v>
      </c>
      <c r="F38" s="40">
        <f t="shared" si="22"/>
        <v>46.4</v>
      </c>
      <c r="G38" s="3">
        <f t="shared" si="23"/>
        <v>423.29736211031161</v>
      </c>
      <c r="H38" s="3">
        <f t="shared" si="0"/>
        <v>155.31826837612553</v>
      </c>
      <c r="I38">
        <f t="shared" si="1"/>
        <v>1.5531826837612554E-4</v>
      </c>
      <c r="J38" s="4">
        <f t="shared" si="2"/>
        <v>308.20198246255018</v>
      </c>
      <c r="K38" s="40">
        <f t="shared" si="3"/>
        <v>1.9843253835163468</v>
      </c>
      <c r="L38" s="40">
        <f t="shared" si="4"/>
        <v>4.0156746164836532</v>
      </c>
      <c r="M38" s="10">
        <f t="shared" si="24"/>
        <v>5.3063790596848888</v>
      </c>
      <c r="N38" s="10">
        <f t="shared" si="5"/>
        <v>8.26</v>
      </c>
      <c r="O38" s="10">
        <f t="shared" si="6"/>
        <v>0.31900000000000001</v>
      </c>
      <c r="P38" s="10">
        <f t="shared" si="7"/>
        <v>14.066650450916322</v>
      </c>
      <c r="Q38" s="42">
        <f t="shared" si="25"/>
        <v>1.6141447881833589E-2</v>
      </c>
      <c r="R38" s="4">
        <f t="shared" si="8"/>
        <v>603936.36226271722</v>
      </c>
      <c r="S38">
        <f t="shared" si="9"/>
        <v>6.0393636226271723E-4</v>
      </c>
      <c r="T38" s="41">
        <f t="shared" si="10"/>
        <v>1.8546340477724099E-4</v>
      </c>
      <c r="U38" s="42">
        <f t="shared" si="11"/>
        <v>1.0723856410154164</v>
      </c>
      <c r="V38" s="42">
        <f t="shared" si="26"/>
        <v>0.96524216529409856</v>
      </c>
      <c r="W38" s="42">
        <f t="shared" si="27"/>
        <v>0.91778778661899862</v>
      </c>
      <c r="X38" s="42">
        <f t="shared" si="12"/>
        <v>4.745437867509994E-2</v>
      </c>
      <c r="Y38" s="42">
        <f t="shared" si="29"/>
        <v>3.1299741868920225E-3</v>
      </c>
      <c r="Z38" s="10">
        <f t="shared" si="13"/>
        <v>16.876505586918434</v>
      </c>
      <c r="AA38">
        <f t="shared" si="14"/>
        <v>5384877.906052121</v>
      </c>
      <c r="AB38" s="10">
        <f t="shared" si="15"/>
        <v>5.3848779060521208</v>
      </c>
      <c r="AC38" s="10">
        <f t="shared" si="16"/>
        <v>5.2838779060521208</v>
      </c>
      <c r="AD38" s="3">
        <f t="shared" si="17"/>
        <v>766.33472168993774</v>
      </c>
      <c r="AI38" s="94">
        <f t="shared" si="28"/>
        <v>0.91778778661899862</v>
      </c>
    </row>
    <row r="39" spans="2:35">
      <c r="B39" s="39">
        <f t="shared" si="18"/>
        <v>11</v>
      </c>
      <c r="C39" s="42">
        <f t="shared" si="19"/>
        <v>0.18729016786571509</v>
      </c>
      <c r="D39" s="10">
        <f t="shared" si="20"/>
        <v>14.012709832134284</v>
      </c>
      <c r="E39" s="40">
        <f t="shared" si="21"/>
        <v>18.37458033573143</v>
      </c>
      <c r="F39" s="40">
        <f t="shared" si="22"/>
        <v>46.4</v>
      </c>
      <c r="G39" s="3">
        <f t="shared" si="23"/>
        <v>423.12709832134277</v>
      </c>
      <c r="H39" s="3">
        <f t="shared" si="0"/>
        <v>155.31826837612553</v>
      </c>
      <c r="I39">
        <f t="shared" si="1"/>
        <v>1.5531826837612554E-4</v>
      </c>
      <c r="J39" s="4">
        <f t="shared" si="2"/>
        <v>309.18392704817506</v>
      </c>
      <c r="K39" s="40">
        <f t="shared" si="3"/>
        <v>1.9906475283347977</v>
      </c>
      <c r="L39" s="40">
        <f t="shared" si="4"/>
        <v>4.0093524716652027</v>
      </c>
      <c r="M39" s="10">
        <f t="shared" si="24"/>
        <v>5.3848779060521208</v>
      </c>
      <c r="N39" s="10">
        <f t="shared" si="5"/>
        <v>8.26</v>
      </c>
      <c r="O39" s="10">
        <f t="shared" si="6"/>
        <v>0.31900000000000001</v>
      </c>
      <c r="P39" s="10">
        <f t="shared" si="7"/>
        <v>14.132700220643583</v>
      </c>
      <c r="Q39" s="42">
        <f t="shared" si="25"/>
        <v>1.7346198469553042E-2</v>
      </c>
      <c r="R39" s="4">
        <f t="shared" si="8"/>
        <v>603277.9523052586</v>
      </c>
      <c r="S39">
        <f t="shared" si="9"/>
        <v>6.0327795230525857E-4</v>
      </c>
      <c r="T39" s="41">
        <f t="shared" si="10"/>
        <v>1.8612181473469966E-4</v>
      </c>
      <c r="U39" s="42">
        <f t="shared" si="11"/>
        <v>1.0712165287903554</v>
      </c>
      <c r="V39" s="42">
        <f t="shared" si="26"/>
        <v>0.97041847248572966</v>
      </c>
      <c r="W39" s="42">
        <f t="shared" si="27"/>
        <v>0.93162833149257196</v>
      </c>
      <c r="X39" s="42">
        <f t="shared" si="12"/>
        <v>3.8790140993157696E-2</v>
      </c>
      <c r="Y39" s="42">
        <f t="shared" si="29"/>
        <v>3.1767066320512495E-3</v>
      </c>
      <c r="Z39" s="10">
        <f t="shared" si="13"/>
        <v>17.067889847191562</v>
      </c>
      <c r="AA39">
        <f t="shared" si="14"/>
        <v>5444798.5489372909</v>
      </c>
      <c r="AB39" s="10">
        <f t="shared" si="15"/>
        <v>5.4447985489372908</v>
      </c>
      <c r="AC39" s="10">
        <f t="shared" si="16"/>
        <v>5.3437985489372908</v>
      </c>
      <c r="AD39" s="3">
        <f t="shared" si="17"/>
        <v>775.02517025921554</v>
      </c>
      <c r="AI39" s="94">
        <f t="shared" si="28"/>
        <v>0.93162833149257196</v>
      </c>
    </row>
    <row r="40" spans="2:35">
      <c r="B40" s="39">
        <f t="shared" ref="B40:B103" si="30">1+B39</f>
        <v>12</v>
      </c>
      <c r="C40" s="42">
        <f t="shared" ref="C40:C103" si="31">xincp+C39</f>
        <v>0.20431654676259828</v>
      </c>
      <c r="D40" s="10">
        <f t="shared" ref="D40:D103" si="32">(F40-E40)/2</f>
        <v>13.995683453237401</v>
      </c>
      <c r="E40" s="40">
        <f t="shared" ref="E40:E103" si="33">E39+ci*2*xincp</f>
        <v>18.408633093525197</v>
      </c>
      <c r="F40" s="40">
        <f t="shared" ref="F40:F103" si="34">F39-osi*2*xincp</f>
        <v>46.4</v>
      </c>
      <c r="G40" s="3">
        <f t="shared" ref="G40:G103" si="35">G39-ei*n*2*xincp</f>
        <v>422.95683453237393</v>
      </c>
      <c r="H40" s="3">
        <f t="shared" ref="H40:H103" si="36">PI()/4*(dto+erate*(two-D40)/two)^2</f>
        <v>155.31826837612553</v>
      </c>
      <c r="I40">
        <f t="shared" si="1"/>
        <v>1.5531826837612554E-4</v>
      </c>
      <c r="J40" s="4">
        <f t="shared" ref="J40:J103" si="37">PI()/4*dc^2-PI()/4*(F40^2-E40^2)</f>
        <v>310.16769311400481</v>
      </c>
      <c r="K40" s="40">
        <f t="shared" ref="K40:K103" si="38">J40/H40</f>
        <v>1.9969814005580406</v>
      </c>
      <c r="L40" s="40">
        <f t="shared" si="4"/>
        <v>4.0030185994419591</v>
      </c>
      <c r="M40" s="10">
        <f t="shared" ref="M40:M103" si="39">AB39</f>
        <v>5.4447985489372908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14.182678121962457</v>
      </c>
      <c r="Q40" s="42">
        <f t="shared" ref="Q40:Q103" si="41">xincp/P40+Q39</f>
        <v>1.8546703673892211E-2</v>
      </c>
      <c r="R40" s="4">
        <f t="shared" ref="R40:R103" si="42">PI()/4*(F40^2-E40^2)*G40</f>
        <v>602619.10631950968</v>
      </c>
      <c r="S40">
        <f t="shared" si="9"/>
        <v>6.0261910631950971E-4</v>
      </c>
      <c r="T40" s="41">
        <f t="shared" si="10"/>
        <v>1.8678066072044851E-4</v>
      </c>
      <c r="U40" s="42">
        <f t="shared" ref="U40:U103" si="43">rhopgrain*R40/1000^2</f>
        <v>1.0700466423273005</v>
      </c>
      <c r="V40" s="42">
        <f t="shared" ref="V40:V103" si="44">(U39-U40)/(Q40-Q39)</f>
        <v>0.97449511990988325</v>
      </c>
      <c r="W40" s="42">
        <f t="shared" ref="W40:W103" si="45">IF(V40&lt;AI40,IF(AB39&gt;pbd,AI40,0),AI40)</f>
        <v>0.94219325550210142</v>
      </c>
      <c r="X40" s="42">
        <f t="shared" ref="X40:X103" si="46">V40-W40</f>
        <v>3.2301864407781822E-2</v>
      </c>
      <c r="Y40" s="42">
        <f t="shared" si="29"/>
        <v>3.2154851883826499E-3</v>
      </c>
      <c r="Z40" s="10">
        <f t="shared" ref="Z40:Z103" si="47">Y40/T40</f>
        <v>17.215300427677644</v>
      </c>
      <c r="AA40">
        <f t="shared" si="14"/>
        <v>5490951.4391394239</v>
      </c>
      <c r="AB40" s="10">
        <f t="shared" si="15"/>
        <v>5.4909514391394243</v>
      </c>
      <c r="AC40" s="10">
        <f t="shared" si="16"/>
        <v>5.3899514391394243</v>
      </c>
      <c r="AD40" s="3">
        <f t="shared" si="17"/>
        <v>781.71884541543488</v>
      </c>
      <c r="AI40" s="94">
        <f t="shared" si="28"/>
        <v>0.94219325550210142</v>
      </c>
    </row>
    <row r="41" spans="2:35">
      <c r="B41" s="39">
        <f t="shared" si="30"/>
        <v>13</v>
      </c>
      <c r="C41" s="42">
        <f t="shared" si="31"/>
        <v>0.22134292565948147</v>
      </c>
      <c r="D41" s="10">
        <f t="shared" si="32"/>
        <v>13.978657074340518</v>
      </c>
      <c r="E41" s="40">
        <f t="shared" si="33"/>
        <v>18.442685851318963</v>
      </c>
      <c r="F41" s="40">
        <f t="shared" si="34"/>
        <v>46.4</v>
      </c>
      <c r="G41" s="3">
        <f t="shared" si="35"/>
        <v>422.78657074340509</v>
      </c>
      <c r="H41" s="3">
        <f t="shared" si="36"/>
        <v>155.31826837612553</v>
      </c>
      <c r="I41">
        <f t="shared" si="1"/>
        <v>1.5531826837612554E-4</v>
      </c>
      <c r="J41" s="4">
        <f t="shared" si="37"/>
        <v>311.1532806600394</v>
      </c>
      <c r="K41" s="40">
        <f t="shared" si="38"/>
        <v>2.0033270001860757</v>
      </c>
      <c r="L41" s="40">
        <f t="shared" si="4"/>
        <v>3.9966729998139243</v>
      </c>
      <c r="M41" s="10">
        <f t="shared" si="39"/>
        <v>5.4909514391394243</v>
      </c>
      <c r="N41" s="10">
        <f t="shared" si="5"/>
        <v>8.26</v>
      </c>
      <c r="O41" s="10">
        <f t="shared" si="6"/>
        <v>0.31900000000000001</v>
      </c>
      <c r="P41" s="10">
        <f t="shared" si="40"/>
        <v>14.220918014040693</v>
      </c>
      <c r="Q41" s="42">
        <f t="shared" si="41"/>
        <v>1.9743980732945123E-2</v>
      </c>
      <c r="R41" s="4">
        <f t="shared" si="42"/>
        <v>601959.82523586706</v>
      </c>
      <c r="S41">
        <f t="shared" si="9"/>
        <v>6.0195982523586706E-4</v>
      </c>
      <c r="T41" s="41">
        <f t="shared" si="10"/>
        <v>1.8743994180409117E-4</v>
      </c>
      <c r="U41" s="42">
        <f t="shared" si="43"/>
        <v>1.0688759832783197</v>
      </c>
      <c r="V41" s="42">
        <f t="shared" si="44"/>
        <v>0.97776787764301609</v>
      </c>
      <c r="W41" s="42">
        <f t="shared" si="45"/>
        <v>0.95033071455340246</v>
      </c>
      <c r="X41" s="42">
        <f t="shared" si="46"/>
        <v>2.7437163089613636E-2</v>
      </c>
      <c r="Y41" s="42">
        <f t="shared" si="29"/>
        <v>3.2483350743153375E-3</v>
      </c>
      <c r="Z41" s="10">
        <f t="shared" si="47"/>
        <v>17.330004710044342</v>
      </c>
      <c r="AA41">
        <f t="shared" si="14"/>
        <v>5526864.2897118051</v>
      </c>
      <c r="AB41" s="10">
        <f t="shared" si="15"/>
        <v>5.5268642897118054</v>
      </c>
      <c r="AC41" s="10">
        <f t="shared" si="16"/>
        <v>5.4258642897118055</v>
      </c>
      <c r="AD41" s="3">
        <f t="shared" si="17"/>
        <v>786.92738066886227</v>
      </c>
      <c r="AI41" s="94">
        <f t="shared" si="28"/>
        <v>0.95033071455340246</v>
      </c>
    </row>
    <row r="42" spans="2:35">
      <c r="B42" s="39">
        <f t="shared" si="30"/>
        <v>14</v>
      </c>
      <c r="C42" s="42">
        <f t="shared" si="31"/>
        <v>0.23836930455636465</v>
      </c>
      <c r="D42" s="10">
        <f t="shared" si="32"/>
        <v>13.961630695443635</v>
      </c>
      <c r="E42" s="40">
        <f t="shared" si="33"/>
        <v>18.476738609112729</v>
      </c>
      <c r="F42" s="40">
        <f t="shared" si="34"/>
        <v>46.4</v>
      </c>
      <c r="G42" s="3">
        <f t="shared" si="35"/>
        <v>422.61630695443625</v>
      </c>
      <c r="H42" s="3">
        <f t="shared" si="36"/>
        <v>155.31826837612553</v>
      </c>
      <c r="I42">
        <f t="shared" si="1"/>
        <v>1.5531826837612554E-4</v>
      </c>
      <c r="J42" s="4">
        <f t="shared" si="37"/>
        <v>312.14068968627862</v>
      </c>
      <c r="K42" s="40">
        <f t="shared" si="38"/>
        <v>2.0096843272189013</v>
      </c>
      <c r="L42" s="40">
        <f t="shared" si="4"/>
        <v>3.9903156727810987</v>
      </c>
      <c r="M42" s="10">
        <f t="shared" si="39"/>
        <v>5.5268642897118054</v>
      </c>
      <c r="N42" s="10">
        <f t="shared" si="5"/>
        <v>8.26</v>
      </c>
      <c r="O42" s="10">
        <f t="shared" si="6"/>
        <v>0.31900000000000001</v>
      </c>
      <c r="P42" s="10">
        <f t="shared" si="40"/>
        <v>14.250522387735144</v>
      </c>
      <c r="Q42" s="42">
        <f t="shared" si="41"/>
        <v>2.0938770540197181E-2</v>
      </c>
      <c r="R42" s="4">
        <f t="shared" si="42"/>
        <v>601300.10998472699</v>
      </c>
      <c r="S42">
        <f t="shared" si="9"/>
        <v>6.0130010998472698E-4</v>
      </c>
      <c r="T42" s="41">
        <f t="shared" si="10"/>
        <v>1.8809965705523124E-4</v>
      </c>
      <c r="U42" s="42">
        <f t="shared" si="43"/>
        <v>1.0677045532954803</v>
      </c>
      <c r="V42" s="42">
        <f t="shared" si="44"/>
        <v>0.98044859081413027</v>
      </c>
      <c r="W42" s="42">
        <f t="shared" si="45"/>
        <v>0.95666269830714656</v>
      </c>
      <c r="X42" s="42">
        <f t="shared" si="46"/>
        <v>2.3785892506983708E-2</v>
      </c>
      <c r="Y42" s="42">
        <f t="shared" si="29"/>
        <v>3.2767542162390746E-3</v>
      </c>
      <c r="Z42" s="10">
        <f t="shared" si="47"/>
        <v>17.420309359080488</v>
      </c>
      <c r="AA42">
        <f t="shared" si="14"/>
        <v>5555137.8406195082</v>
      </c>
      <c r="AB42" s="10">
        <f t="shared" si="15"/>
        <v>5.5551378406195084</v>
      </c>
      <c r="AC42" s="10">
        <f t="shared" si="16"/>
        <v>5.4541378406195085</v>
      </c>
      <c r="AD42" s="3">
        <f t="shared" si="17"/>
        <v>791.02796818266984</v>
      </c>
      <c r="AI42" s="94">
        <f t="shared" si="28"/>
        <v>0.95666269830714656</v>
      </c>
    </row>
    <row r="43" spans="2:35">
      <c r="B43" s="39">
        <f t="shared" si="30"/>
        <v>15</v>
      </c>
      <c r="C43" s="42">
        <f t="shared" si="31"/>
        <v>0.25539568345324787</v>
      </c>
      <c r="D43" s="10">
        <f t="shared" si="32"/>
        <v>13.944604316546751</v>
      </c>
      <c r="E43" s="40">
        <f t="shared" si="33"/>
        <v>18.510791366906496</v>
      </c>
      <c r="F43" s="40">
        <f t="shared" si="34"/>
        <v>46.4</v>
      </c>
      <c r="G43" s="3">
        <f t="shared" si="35"/>
        <v>422.44604316546742</v>
      </c>
      <c r="H43" s="3">
        <f t="shared" si="36"/>
        <v>155.31826837612553</v>
      </c>
      <c r="I43">
        <f t="shared" si="1"/>
        <v>1.5531826837612554E-4</v>
      </c>
      <c r="J43" s="4">
        <f t="shared" si="37"/>
        <v>313.12992019272269</v>
      </c>
      <c r="K43" s="40">
        <f t="shared" si="38"/>
        <v>2.0160533816565192</v>
      </c>
      <c r="L43" s="40">
        <f t="shared" si="4"/>
        <v>3.9839466183434808</v>
      </c>
      <c r="M43" s="10">
        <f t="shared" si="39"/>
        <v>5.5551378406195084</v>
      </c>
      <c r="N43" s="10">
        <f t="shared" si="5"/>
        <v>8.26</v>
      </c>
      <c r="O43" s="10">
        <f t="shared" si="6"/>
        <v>0.31900000000000001</v>
      </c>
      <c r="P43" s="10">
        <f t="shared" si="40"/>
        <v>14.273737352993638</v>
      </c>
      <c r="Q43" s="42">
        <f t="shared" si="41"/>
        <v>2.2131617128011986E-2</v>
      </c>
      <c r="R43" s="4">
        <f t="shared" si="42"/>
        <v>600639.96149648586</v>
      </c>
      <c r="S43">
        <f t="shared" si="9"/>
        <v>6.0063996149648587E-4</v>
      </c>
      <c r="T43" s="41">
        <f t="shared" si="10"/>
        <v>1.8875980554347235E-4</v>
      </c>
      <c r="U43" s="42">
        <f t="shared" si="43"/>
        <v>1.06653235403085</v>
      </c>
      <c r="V43" s="42">
        <f t="shared" si="44"/>
        <v>0.98269071362954874</v>
      </c>
      <c r="W43" s="42">
        <f t="shared" si="45"/>
        <v>0.96164775691861515</v>
      </c>
      <c r="X43" s="42">
        <f t="shared" si="46"/>
        <v>2.1042956710933591E-2</v>
      </c>
      <c r="Y43" s="42">
        <f t="shared" si="29"/>
        <v>3.3018552353492464E-3</v>
      </c>
      <c r="Z43" s="10">
        <f t="shared" si="47"/>
        <v>17.492364043513554</v>
      </c>
      <c r="AA43">
        <f t="shared" si="14"/>
        <v>5577697.4962983793</v>
      </c>
      <c r="AB43" s="10">
        <f t="shared" si="15"/>
        <v>5.577697496298379</v>
      </c>
      <c r="AC43" s="10">
        <f t="shared" si="16"/>
        <v>5.476697496298379</v>
      </c>
      <c r="AD43" s="3">
        <f t="shared" si="17"/>
        <v>794.29985443051191</v>
      </c>
      <c r="AI43" s="94">
        <f t="shared" si="28"/>
        <v>0.96164775691861515</v>
      </c>
    </row>
    <row r="44" spans="2:35">
      <c r="B44" s="39">
        <f t="shared" si="30"/>
        <v>16</v>
      </c>
      <c r="C44" s="42">
        <f t="shared" si="31"/>
        <v>0.27242206235013106</v>
      </c>
      <c r="D44" s="10">
        <f t="shared" si="32"/>
        <v>13.927577937649868</v>
      </c>
      <c r="E44" s="40">
        <f t="shared" si="33"/>
        <v>18.544844124700262</v>
      </c>
      <c r="F44" s="40">
        <f t="shared" si="34"/>
        <v>46.4</v>
      </c>
      <c r="G44" s="3">
        <f t="shared" si="35"/>
        <v>422.27577937649858</v>
      </c>
      <c r="H44" s="3">
        <f t="shared" si="36"/>
        <v>155.31826837612553</v>
      </c>
      <c r="I44">
        <f t="shared" si="1"/>
        <v>1.5531826837612554E-4</v>
      </c>
      <c r="J44" s="4">
        <f t="shared" si="37"/>
        <v>314.12097217937185</v>
      </c>
      <c r="K44" s="40">
        <f t="shared" si="38"/>
        <v>2.0224341634989305</v>
      </c>
      <c r="L44" s="40">
        <f t="shared" si="4"/>
        <v>3.9775658365010695</v>
      </c>
      <c r="M44" s="10">
        <f t="shared" si="39"/>
        <v>5.577697496298379</v>
      </c>
      <c r="N44" s="10">
        <f t="shared" si="5"/>
        <v>8.26</v>
      </c>
      <c r="O44" s="10">
        <f t="shared" si="6"/>
        <v>0.31900000000000001</v>
      </c>
      <c r="P44" s="10">
        <f t="shared" si="40"/>
        <v>14.292203080587317</v>
      </c>
      <c r="Q44" s="42">
        <f t="shared" si="41"/>
        <v>2.332292254124178E-2</v>
      </c>
      <c r="R44" s="4">
        <f t="shared" si="42"/>
        <v>599979.38070153981</v>
      </c>
      <c r="S44">
        <f t="shared" si="9"/>
        <v>5.9997938070153979E-4</v>
      </c>
      <c r="T44" s="41">
        <f t="shared" si="10"/>
        <v>1.8942038633841844E-4</v>
      </c>
      <c r="U44" s="42">
        <f t="shared" si="43"/>
        <v>1.0653593871364961</v>
      </c>
      <c r="V44" s="42">
        <f t="shared" si="44"/>
        <v>0.98460636653516942</v>
      </c>
      <c r="W44" s="42">
        <f t="shared" si="45"/>
        <v>0.96562536858051229</v>
      </c>
      <c r="X44" s="42">
        <f t="shared" si="46"/>
        <v>1.8980997954657131E-2</v>
      </c>
      <c r="Y44" s="42">
        <f t="shared" si="29"/>
        <v>3.324467400961133E-3</v>
      </c>
      <c r="Z44" s="10">
        <f t="shared" si="47"/>
        <v>17.5507370944838</v>
      </c>
      <c r="AA44">
        <f t="shared" si="14"/>
        <v>5595973.5590023566</v>
      </c>
      <c r="AB44" s="10">
        <f t="shared" si="15"/>
        <v>5.5959735590023563</v>
      </c>
      <c r="AC44" s="10">
        <f t="shared" si="16"/>
        <v>5.4949735590023563</v>
      </c>
      <c r="AD44" s="3">
        <f t="shared" si="17"/>
        <v>796.95047991332217</v>
      </c>
      <c r="AI44" s="94">
        <f t="shared" si="28"/>
        <v>0.96562536858051229</v>
      </c>
    </row>
    <row r="45" spans="2:35">
      <c r="B45" s="39">
        <f t="shared" si="30"/>
        <v>17</v>
      </c>
      <c r="C45" s="42">
        <f t="shared" si="31"/>
        <v>0.28944844124701424</v>
      </c>
      <c r="D45" s="10">
        <f t="shared" si="32"/>
        <v>13.910551558752985</v>
      </c>
      <c r="E45" s="40">
        <f t="shared" si="33"/>
        <v>18.578896882494028</v>
      </c>
      <c r="F45" s="40">
        <f t="shared" si="34"/>
        <v>46.4</v>
      </c>
      <c r="G45" s="3">
        <f t="shared" si="35"/>
        <v>422.10551558752974</v>
      </c>
      <c r="H45" s="3">
        <f t="shared" si="36"/>
        <v>155.31826837612553</v>
      </c>
      <c r="I45">
        <f t="shared" si="1"/>
        <v>1.5531826837612554E-4</v>
      </c>
      <c r="J45" s="4">
        <f t="shared" si="37"/>
        <v>315.1138456462254</v>
      </c>
      <c r="K45" s="40">
        <f t="shared" si="38"/>
        <v>2.0288266727461313</v>
      </c>
      <c r="L45" s="40">
        <f t="shared" si="4"/>
        <v>3.9711733272538687</v>
      </c>
      <c r="M45" s="10">
        <f t="shared" si="39"/>
        <v>5.5959735590023563</v>
      </c>
      <c r="N45" s="10">
        <f t="shared" si="5"/>
        <v>8.26</v>
      </c>
      <c r="O45" s="10">
        <f t="shared" si="6"/>
        <v>0.31900000000000001</v>
      </c>
      <c r="P45" s="10">
        <f t="shared" si="40"/>
        <v>14.307125306923112</v>
      </c>
      <c r="Q45" s="42">
        <f t="shared" si="41"/>
        <v>2.4512985431698484E-2</v>
      </c>
      <c r="R45" s="4">
        <f t="shared" si="42"/>
        <v>599318.36853028566</v>
      </c>
      <c r="S45">
        <f t="shared" si="9"/>
        <v>5.9931836853028566E-4</v>
      </c>
      <c r="T45" s="41">
        <f t="shared" si="10"/>
        <v>1.9008139850967257E-4</v>
      </c>
      <c r="U45" s="42">
        <f t="shared" si="43"/>
        <v>1.0641856542644872</v>
      </c>
      <c r="V45" s="42">
        <f t="shared" si="44"/>
        <v>0.98627802061663417</v>
      </c>
      <c r="W45" s="42">
        <f t="shared" si="45"/>
        <v>0.9688477174133</v>
      </c>
      <c r="X45" s="42">
        <f t="shared" si="46"/>
        <v>1.7430303203334163E-2</v>
      </c>
      <c r="Y45" s="42">
        <f t="shared" si="29"/>
        <v>3.3452105579728298E-3</v>
      </c>
      <c r="Z45" s="10">
        <f t="shared" si="47"/>
        <v>17.598831785755216</v>
      </c>
      <c r="AA45">
        <f t="shared" si="14"/>
        <v>5611031.5622897446</v>
      </c>
      <c r="AB45" s="10">
        <f t="shared" si="15"/>
        <v>5.6110315622897442</v>
      </c>
      <c r="AC45" s="10">
        <f t="shared" si="16"/>
        <v>5.5100315622897442</v>
      </c>
      <c r="AD45" s="3">
        <f t="shared" si="17"/>
        <v>799.13438176791078</v>
      </c>
      <c r="AI45" s="94">
        <f t="shared" si="28"/>
        <v>0.9688477174133</v>
      </c>
    </row>
    <row r="46" spans="2:35">
      <c r="B46" s="39">
        <f t="shared" si="30"/>
        <v>18</v>
      </c>
      <c r="C46" s="42">
        <f t="shared" si="31"/>
        <v>0.30647482014389743</v>
      </c>
      <c r="D46" s="10">
        <f t="shared" si="32"/>
        <v>13.893525179856102</v>
      </c>
      <c r="E46" s="40">
        <f t="shared" si="33"/>
        <v>18.612949640287795</v>
      </c>
      <c r="F46" s="40">
        <f t="shared" si="34"/>
        <v>46.4</v>
      </c>
      <c r="G46" s="3">
        <f t="shared" si="35"/>
        <v>421.9352517985609</v>
      </c>
      <c r="H46" s="3">
        <f t="shared" si="36"/>
        <v>155.31826837612553</v>
      </c>
      <c r="I46">
        <f t="shared" si="1"/>
        <v>1.5531826837612554E-4</v>
      </c>
      <c r="J46" s="4">
        <f t="shared" si="37"/>
        <v>316.10854059328403</v>
      </c>
      <c r="K46" s="40">
        <f t="shared" si="38"/>
        <v>2.0352309093981251</v>
      </c>
      <c r="L46" s="40">
        <f t="shared" si="4"/>
        <v>3.9647690906018749</v>
      </c>
      <c r="M46" s="10">
        <f t="shared" si="39"/>
        <v>5.6110315622897442</v>
      </c>
      <c r="N46" s="10">
        <f t="shared" si="5"/>
        <v>8.26</v>
      </c>
      <c r="O46" s="10">
        <f t="shared" si="6"/>
        <v>0.31900000000000001</v>
      </c>
      <c r="P46" s="10">
        <f t="shared" si="40"/>
        <v>14.319395101653775</v>
      </c>
      <c r="Q46" s="42">
        <f t="shared" si="41"/>
        <v>2.5702028598397389E-2</v>
      </c>
      <c r="R46" s="4">
        <f t="shared" si="42"/>
        <v>598656.92591311934</v>
      </c>
      <c r="S46">
        <f t="shared" si="9"/>
        <v>5.9865692591311932E-4</v>
      </c>
      <c r="T46" s="41">
        <f t="shared" si="10"/>
        <v>1.907428411268389E-4</v>
      </c>
      <c r="U46" s="42">
        <f t="shared" si="43"/>
        <v>1.0630111570668896</v>
      </c>
      <c r="V46" s="42">
        <f t="shared" si="44"/>
        <v>0.98776666019473214</v>
      </c>
      <c r="W46" s="42">
        <f t="shared" si="45"/>
        <v>0.97150267324832607</v>
      </c>
      <c r="X46" s="42">
        <f t="shared" si="46"/>
        <v>1.6263986946406073E-2</v>
      </c>
      <c r="Y46" s="42">
        <f t="shared" si="29"/>
        <v>3.3645491405147341E-3</v>
      </c>
      <c r="Z46" s="10">
        <f t="shared" si="47"/>
        <v>17.639189605430062</v>
      </c>
      <c r="AA46">
        <f t="shared" si="14"/>
        <v>5623667.2225938328</v>
      </c>
      <c r="AB46" s="10">
        <f t="shared" si="15"/>
        <v>5.6236672225938324</v>
      </c>
      <c r="AC46" s="10">
        <f t="shared" si="16"/>
        <v>5.5226672225938325</v>
      </c>
      <c r="AD46" s="3">
        <f t="shared" si="17"/>
        <v>800.96696484319546</v>
      </c>
      <c r="AI46" s="94">
        <f t="shared" si="28"/>
        <v>0.97150267324832607</v>
      </c>
    </row>
    <row r="47" spans="2:35">
      <c r="B47" s="39">
        <f t="shared" si="30"/>
        <v>19</v>
      </c>
      <c r="C47" s="42">
        <f t="shared" si="31"/>
        <v>0.32350119904078062</v>
      </c>
      <c r="D47" s="10">
        <f t="shared" si="32"/>
        <v>13.876498800959219</v>
      </c>
      <c r="E47" s="40">
        <f t="shared" si="33"/>
        <v>18.647002398081561</v>
      </c>
      <c r="F47" s="40">
        <f t="shared" si="34"/>
        <v>46.4</v>
      </c>
      <c r="G47" s="3">
        <f t="shared" si="35"/>
        <v>421.76498800959206</v>
      </c>
      <c r="H47" s="3">
        <f t="shared" si="36"/>
        <v>155.31826837612553</v>
      </c>
      <c r="I47">
        <f t="shared" si="1"/>
        <v>1.5531826837612554E-4</v>
      </c>
      <c r="J47" s="4">
        <f t="shared" si="37"/>
        <v>317.10505702054729</v>
      </c>
      <c r="K47" s="40">
        <f t="shared" si="38"/>
        <v>2.0416468734549098</v>
      </c>
      <c r="L47" s="40">
        <f t="shared" si="4"/>
        <v>3.9583531265450902</v>
      </c>
      <c r="M47" s="10">
        <f t="shared" si="39"/>
        <v>5.6236672225938324</v>
      </c>
      <c r="N47" s="10">
        <f t="shared" si="5"/>
        <v>8.26</v>
      </c>
      <c r="O47" s="10">
        <f t="shared" si="6"/>
        <v>0.31900000000000001</v>
      </c>
      <c r="P47" s="10">
        <f t="shared" si="40"/>
        <v>14.329673794022398</v>
      </c>
      <c r="Q47" s="42">
        <f t="shared" si="41"/>
        <v>2.6890218862992647E-2</v>
      </c>
      <c r="R47" s="4">
        <f t="shared" si="42"/>
        <v>597995.05378043756</v>
      </c>
      <c r="S47">
        <f t="shared" si="9"/>
        <v>5.9799505378043761E-4</v>
      </c>
      <c r="T47" s="41">
        <f t="shared" si="10"/>
        <v>1.9140471325952062E-4</v>
      </c>
      <c r="U47" s="42">
        <f t="shared" si="43"/>
        <v>1.0618358971957718</v>
      </c>
      <c r="V47" s="42">
        <f t="shared" si="44"/>
        <v>0.98911757328547201</v>
      </c>
      <c r="W47" s="42">
        <f t="shared" si="45"/>
        <v>0.97373053303912893</v>
      </c>
      <c r="X47" s="42">
        <f t="shared" si="46"/>
        <v>1.5387040246343076E-2</v>
      </c>
      <c r="Y47" s="42">
        <f t="shared" si="29"/>
        <v>3.3828318719363744E-3</v>
      </c>
      <c r="Z47" s="10">
        <f t="shared" si="47"/>
        <v>17.673712492908582</v>
      </c>
      <c r="AA47">
        <f t="shared" si="14"/>
        <v>5634476.019560799</v>
      </c>
      <c r="AB47" s="10">
        <f t="shared" si="15"/>
        <v>5.6344760195607986</v>
      </c>
      <c r="AC47" s="10">
        <f t="shared" si="16"/>
        <v>5.5334760195607986</v>
      </c>
      <c r="AD47" s="3">
        <f t="shared" si="17"/>
        <v>802.53459311976781</v>
      </c>
      <c r="AI47" s="94">
        <f t="shared" si="28"/>
        <v>0.97373053303912893</v>
      </c>
    </row>
    <row r="48" spans="2:35">
      <c r="B48" s="39">
        <f t="shared" si="30"/>
        <v>20</v>
      </c>
      <c r="C48" s="42">
        <f t="shared" si="31"/>
        <v>0.34052757793766381</v>
      </c>
      <c r="D48" s="10">
        <f t="shared" si="32"/>
        <v>13.859472422062336</v>
      </c>
      <c r="E48" s="40">
        <f t="shared" si="33"/>
        <v>18.681055155875328</v>
      </c>
      <c r="F48" s="40">
        <f t="shared" si="34"/>
        <v>46.4</v>
      </c>
      <c r="G48" s="3">
        <f t="shared" si="35"/>
        <v>421.59472422062322</v>
      </c>
      <c r="H48" s="3">
        <f t="shared" si="36"/>
        <v>155.31826837612553</v>
      </c>
      <c r="I48">
        <f t="shared" si="1"/>
        <v>1.5531826837612554E-4</v>
      </c>
      <c r="J48" s="4">
        <f t="shared" si="37"/>
        <v>318.10339492801563</v>
      </c>
      <c r="K48" s="40">
        <f t="shared" si="38"/>
        <v>2.048074564916488</v>
      </c>
      <c r="L48" s="40">
        <f t="shared" si="4"/>
        <v>3.951925435083512</v>
      </c>
      <c r="M48" s="10">
        <f t="shared" si="39"/>
        <v>5.6344760195607986</v>
      </c>
      <c r="N48" s="10">
        <f t="shared" si="5"/>
        <v>8.26</v>
      </c>
      <c r="O48" s="10">
        <f t="shared" si="6"/>
        <v>0.31900000000000001</v>
      </c>
      <c r="P48" s="10">
        <f t="shared" si="40"/>
        <v>14.338453919499933</v>
      </c>
      <c r="Q48" s="42">
        <f t="shared" si="41"/>
        <v>2.8077681541498572E-2</v>
      </c>
      <c r="R48" s="4">
        <f t="shared" si="42"/>
        <v>597332.75306263624</v>
      </c>
      <c r="S48">
        <f t="shared" si="9"/>
        <v>5.9733275306263624E-4</v>
      </c>
      <c r="T48" s="41">
        <f t="shared" si="10"/>
        <v>1.9206701397732199E-4</v>
      </c>
      <c r="U48" s="42">
        <f t="shared" si="43"/>
        <v>1.0606598763032007</v>
      </c>
      <c r="V48" s="42">
        <f t="shared" si="44"/>
        <v>0.99036450901408624</v>
      </c>
      <c r="W48" s="42">
        <f t="shared" si="45"/>
        <v>0.97563628893713006</v>
      </c>
      <c r="X48" s="42">
        <f t="shared" si="46"/>
        <v>1.4728220076956178E-2</v>
      </c>
      <c r="Y48" s="42">
        <f t="shared" si="29"/>
        <v>3.4003210835985816E-3</v>
      </c>
      <c r="Z48" s="10">
        <f t="shared" si="47"/>
        <v>17.703826457155568</v>
      </c>
      <c r="AA48">
        <f t="shared" si="14"/>
        <v>5643904.4234166089</v>
      </c>
      <c r="AB48" s="10">
        <f t="shared" si="15"/>
        <v>5.6439044234166094</v>
      </c>
      <c r="AC48" s="10">
        <f t="shared" si="16"/>
        <v>5.5429044234166094</v>
      </c>
      <c r="AD48" s="3">
        <f t="shared" si="17"/>
        <v>803.90201934976199</v>
      </c>
      <c r="AI48" s="94">
        <f t="shared" si="28"/>
        <v>0.97563628893713006</v>
      </c>
    </row>
    <row r="49" spans="2:35">
      <c r="B49" s="39">
        <f t="shared" si="30"/>
        <v>21</v>
      </c>
      <c r="C49" s="42">
        <f t="shared" si="31"/>
        <v>0.35755395683454699</v>
      </c>
      <c r="D49" s="10">
        <f t="shared" si="32"/>
        <v>13.842446043165452</v>
      </c>
      <c r="E49" s="40">
        <f t="shared" si="33"/>
        <v>18.715107913669094</v>
      </c>
      <c r="F49" s="40">
        <f t="shared" si="34"/>
        <v>46.4</v>
      </c>
      <c r="G49" s="3">
        <f t="shared" si="35"/>
        <v>421.42446043165438</v>
      </c>
      <c r="H49" s="3">
        <f t="shared" si="36"/>
        <v>155.31826837612553</v>
      </c>
      <c r="I49">
        <f t="shared" si="1"/>
        <v>1.5531826837612554E-4</v>
      </c>
      <c r="J49" s="4">
        <f t="shared" si="37"/>
        <v>319.1035543156886</v>
      </c>
      <c r="K49" s="40">
        <f t="shared" si="38"/>
        <v>2.054513983782857</v>
      </c>
      <c r="L49" s="40">
        <f t="shared" si="4"/>
        <v>3.945486016217143</v>
      </c>
      <c r="M49" s="10">
        <f t="shared" si="39"/>
        <v>5.6439044234166094</v>
      </c>
      <c r="N49" s="10">
        <f t="shared" si="5"/>
        <v>8.26</v>
      </c>
      <c r="O49" s="10">
        <f t="shared" si="6"/>
        <v>0.31900000000000001</v>
      </c>
      <c r="P49" s="10">
        <f t="shared" si="40"/>
        <v>14.346103372174509</v>
      </c>
      <c r="Q49" s="42">
        <f t="shared" si="41"/>
        <v>2.9264511055769833E-2</v>
      </c>
      <c r="R49" s="4">
        <f t="shared" si="42"/>
        <v>596670.02469011222</v>
      </c>
      <c r="S49">
        <f t="shared" si="9"/>
        <v>5.9667002469011225E-4</v>
      </c>
      <c r="T49" s="41">
        <f t="shared" si="10"/>
        <v>1.9272974234984597E-4</v>
      </c>
      <c r="U49" s="42">
        <f t="shared" si="43"/>
        <v>1.0594830960412447</v>
      </c>
      <c r="V49" s="42">
        <f t="shared" si="44"/>
        <v>0.99153269092618501</v>
      </c>
      <c r="W49" s="42">
        <f t="shared" si="45"/>
        <v>0.97729866045838831</v>
      </c>
      <c r="X49" s="42">
        <f t="shared" si="46"/>
        <v>1.4234030467796699E-2</v>
      </c>
      <c r="Y49" s="42">
        <f t="shared" si="29"/>
        <v>3.4172144510647992E-3</v>
      </c>
      <c r="Z49" s="10">
        <f t="shared" si="47"/>
        <v>17.730602497573102</v>
      </c>
      <c r="AA49">
        <f t="shared" si="14"/>
        <v>5652287.7541745733</v>
      </c>
      <c r="AB49" s="10">
        <f t="shared" si="15"/>
        <v>5.6522877541745737</v>
      </c>
      <c r="AC49" s="10">
        <f t="shared" si="16"/>
        <v>5.5512877541745738</v>
      </c>
      <c r="AD49" s="3">
        <f t="shared" si="17"/>
        <v>805.11787587738559</v>
      </c>
      <c r="AI49" s="94">
        <f t="shared" si="28"/>
        <v>0.97729866045838831</v>
      </c>
    </row>
    <row r="50" spans="2:35">
      <c r="B50" s="39">
        <f t="shared" si="30"/>
        <v>22</v>
      </c>
      <c r="C50" s="42">
        <f t="shared" si="31"/>
        <v>0.37458033573143018</v>
      </c>
      <c r="D50" s="10">
        <f t="shared" si="32"/>
        <v>13.825419664268569</v>
      </c>
      <c r="E50" s="40">
        <f t="shared" si="33"/>
        <v>18.74916067146286</v>
      </c>
      <c r="F50" s="40">
        <f t="shared" si="34"/>
        <v>46.4</v>
      </c>
      <c r="G50" s="3">
        <f t="shared" si="35"/>
        <v>421.25419664268554</v>
      </c>
      <c r="H50" s="3">
        <f t="shared" si="36"/>
        <v>155.31826837612553</v>
      </c>
      <c r="I50">
        <f t="shared" si="1"/>
        <v>1.5531826837612554E-4</v>
      </c>
      <c r="J50" s="4">
        <f t="shared" si="37"/>
        <v>320.10553518356642</v>
      </c>
      <c r="K50" s="40">
        <f t="shared" si="38"/>
        <v>2.0609651300540182</v>
      </c>
      <c r="L50" s="40">
        <f t="shared" si="4"/>
        <v>3.9390348699459818</v>
      </c>
      <c r="M50" s="10">
        <f t="shared" si="39"/>
        <v>5.6522877541745737</v>
      </c>
      <c r="N50" s="10">
        <f t="shared" si="5"/>
        <v>8.26</v>
      </c>
      <c r="O50" s="10">
        <f t="shared" si="6"/>
        <v>0.31900000000000001</v>
      </c>
      <c r="P50" s="10">
        <f t="shared" si="40"/>
        <v>14.352897630623511</v>
      </c>
      <c r="Q50" s="42">
        <f t="shared" si="41"/>
        <v>3.0450778758296708E-2</v>
      </c>
      <c r="R50" s="4">
        <f t="shared" si="42"/>
        <v>596006.86959326162</v>
      </c>
      <c r="S50">
        <f t="shared" si="9"/>
        <v>5.960068695932616E-4</v>
      </c>
      <c r="T50" s="41">
        <f t="shared" si="10"/>
        <v>1.9339289744669662E-4</v>
      </c>
      <c r="U50" s="42">
        <f t="shared" si="43"/>
        <v>1.0583055580619709</v>
      </c>
      <c r="V50" s="42">
        <f t="shared" si="44"/>
        <v>0.99264101750852685</v>
      </c>
      <c r="W50" s="42">
        <f t="shared" si="45"/>
        <v>0.97877676963979976</v>
      </c>
      <c r="X50" s="42">
        <f t="shared" si="46"/>
        <v>1.3864247868727086E-2</v>
      </c>
      <c r="Y50" s="42">
        <f t="shared" si="29"/>
        <v>3.4336611605312972E-3</v>
      </c>
      <c r="Z50" s="10">
        <f t="shared" si="47"/>
        <v>17.754846252705274</v>
      </c>
      <c r="AA50">
        <f t="shared" si="14"/>
        <v>5659878.2498161541</v>
      </c>
      <c r="AB50" s="10">
        <f t="shared" si="15"/>
        <v>5.6598782498161544</v>
      </c>
      <c r="AC50" s="10">
        <f t="shared" si="16"/>
        <v>5.5588782498161544</v>
      </c>
      <c r="AD50" s="3">
        <f t="shared" si="17"/>
        <v>806.21874544106663</v>
      </c>
      <c r="AI50" s="94">
        <f t="shared" si="28"/>
        <v>0.97877676963979976</v>
      </c>
    </row>
    <row r="51" spans="2:35">
      <c r="B51" s="39">
        <f t="shared" si="30"/>
        <v>23</v>
      </c>
      <c r="C51" s="42">
        <f t="shared" si="31"/>
        <v>0.39160671462831337</v>
      </c>
      <c r="D51" s="10">
        <f t="shared" si="32"/>
        <v>13.808393285371686</v>
      </c>
      <c r="E51" s="40">
        <f t="shared" si="33"/>
        <v>18.783213429256627</v>
      </c>
      <c r="F51" s="40">
        <f t="shared" si="34"/>
        <v>46.4</v>
      </c>
      <c r="G51" s="3">
        <f t="shared" si="35"/>
        <v>421.0839328537167</v>
      </c>
      <c r="H51" s="3">
        <f t="shared" si="36"/>
        <v>155.31826837612553</v>
      </c>
      <c r="I51">
        <f t="shared" si="1"/>
        <v>1.5531826837612554E-4</v>
      </c>
      <c r="J51" s="4">
        <f t="shared" si="37"/>
        <v>321.10933753164909</v>
      </c>
      <c r="K51" s="40">
        <f t="shared" si="38"/>
        <v>2.067428003729971</v>
      </c>
      <c r="L51" s="40">
        <f t="shared" si="4"/>
        <v>3.932571996270029</v>
      </c>
      <c r="M51" s="10">
        <f t="shared" si="39"/>
        <v>5.6598782498161544</v>
      </c>
      <c r="N51" s="10">
        <f t="shared" si="5"/>
        <v>8.26</v>
      </c>
      <c r="O51" s="10">
        <f t="shared" si="6"/>
        <v>0.31900000000000001</v>
      </c>
      <c r="P51" s="10">
        <f t="shared" si="40"/>
        <v>14.359043419836103</v>
      </c>
      <c r="Q51" s="42">
        <f t="shared" si="41"/>
        <v>3.1636538728446413E-2</v>
      </c>
      <c r="R51" s="4">
        <f t="shared" si="42"/>
        <v>595343.28870248084</v>
      </c>
      <c r="S51">
        <f t="shared" si="9"/>
        <v>5.9534328870248089E-4</v>
      </c>
      <c r="T51" s="41">
        <f t="shared" si="10"/>
        <v>1.9405647833747733E-4</v>
      </c>
      <c r="U51" s="42">
        <f t="shared" si="43"/>
        <v>1.0571272640174472</v>
      </c>
      <c r="V51" s="42">
        <f t="shared" si="44"/>
        <v>0.99370367881029043</v>
      </c>
      <c r="W51" s="42">
        <f t="shared" si="45"/>
        <v>0.98011508988782592</v>
      </c>
      <c r="X51" s="42">
        <f t="shared" si="46"/>
        <v>1.3588588922464506E-2</v>
      </c>
      <c r="Y51" s="42">
        <f t="shared" si="29"/>
        <v>3.4497739653263754E-3</v>
      </c>
      <c r="Z51" s="10">
        <f t="shared" si="47"/>
        <v>17.777164642383056</v>
      </c>
      <c r="AA51">
        <f t="shared" si="14"/>
        <v>5666865.9313305374</v>
      </c>
      <c r="AB51" s="10">
        <f t="shared" si="15"/>
        <v>5.6668659313305376</v>
      </c>
      <c r="AC51" s="10">
        <f t="shared" si="16"/>
        <v>5.5658659313305376</v>
      </c>
      <c r="AD51" s="3">
        <f t="shared" si="17"/>
        <v>807.23218728506708</v>
      </c>
      <c r="AI51" s="94">
        <f t="shared" si="28"/>
        <v>0.98011508988782592</v>
      </c>
    </row>
    <row r="52" spans="2:35">
      <c r="B52" s="39">
        <f t="shared" si="30"/>
        <v>24</v>
      </c>
      <c r="C52" s="42">
        <f t="shared" si="31"/>
        <v>0.40863309352519656</v>
      </c>
      <c r="D52" s="10">
        <f t="shared" si="32"/>
        <v>13.791366906474803</v>
      </c>
      <c r="E52" s="40">
        <f t="shared" si="33"/>
        <v>18.817266187050393</v>
      </c>
      <c r="F52" s="40">
        <f t="shared" si="34"/>
        <v>46.4</v>
      </c>
      <c r="G52" s="3">
        <f t="shared" si="35"/>
        <v>420.91366906474786</v>
      </c>
      <c r="H52" s="3">
        <f t="shared" si="36"/>
        <v>155.31826837612553</v>
      </c>
      <c r="I52">
        <f t="shared" si="1"/>
        <v>1.5531826837612554E-4</v>
      </c>
      <c r="J52" s="4">
        <f t="shared" si="37"/>
        <v>322.11496135993661</v>
      </c>
      <c r="K52" s="40">
        <f t="shared" si="38"/>
        <v>2.0739026048107161</v>
      </c>
      <c r="L52" s="40">
        <f t="shared" si="4"/>
        <v>3.9260973951892839</v>
      </c>
      <c r="M52" s="10">
        <f t="shared" si="39"/>
        <v>5.6668659313305376</v>
      </c>
      <c r="N52" s="10">
        <f t="shared" si="5"/>
        <v>8.26</v>
      </c>
      <c r="O52" s="10">
        <f t="shared" si="6"/>
        <v>0.31900000000000001</v>
      </c>
      <c r="P52" s="10">
        <f t="shared" si="40"/>
        <v>14.364696169121853</v>
      </c>
      <c r="Q52" s="42">
        <f t="shared" si="41"/>
        <v>3.2821832082125753E-2</v>
      </c>
      <c r="R52" s="4">
        <f t="shared" si="42"/>
        <v>594679.28294816613</v>
      </c>
      <c r="S52">
        <f t="shared" si="9"/>
        <v>5.9467928294816617E-4</v>
      </c>
      <c r="T52" s="41">
        <f t="shared" si="10"/>
        <v>1.9472048409179205E-4</v>
      </c>
      <c r="U52" s="42">
        <f t="shared" si="43"/>
        <v>1.0559482155597408</v>
      </c>
      <c r="V52" s="42">
        <f t="shared" si="44"/>
        <v>0.99473134987754597</v>
      </c>
      <c r="W52" s="42">
        <f t="shared" si="45"/>
        <v>0.98134712480346797</v>
      </c>
      <c r="X52" s="42">
        <f t="shared" si="46"/>
        <v>1.3384225074077993E-2</v>
      </c>
      <c r="Y52" s="42">
        <f t="shared" si="29"/>
        <v>3.4656381983508284E-3</v>
      </c>
      <c r="Z52" s="10">
        <f t="shared" si="47"/>
        <v>17.798015522173372</v>
      </c>
      <c r="AA52">
        <f t="shared" si="14"/>
        <v>5673394.1490636682</v>
      </c>
      <c r="AB52" s="10">
        <f t="shared" si="15"/>
        <v>5.6733941490636681</v>
      </c>
      <c r="AC52" s="10">
        <f t="shared" si="16"/>
        <v>5.5723941490636681</v>
      </c>
      <c r="AD52" s="3">
        <f t="shared" si="17"/>
        <v>808.1789918874066</v>
      </c>
      <c r="AI52" s="94">
        <f t="shared" si="28"/>
        <v>0.98134712480346797</v>
      </c>
    </row>
    <row r="53" spans="2:35">
      <c r="B53" s="39">
        <f t="shared" si="30"/>
        <v>25</v>
      </c>
      <c r="C53" s="42">
        <f t="shared" si="31"/>
        <v>0.42565947242207974</v>
      </c>
      <c r="D53" s="10">
        <f t="shared" si="32"/>
        <v>13.77434052757792</v>
      </c>
      <c r="E53" s="40">
        <f t="shared" si="33"/>
        <v>18.851318944844159</v>
      </c>
      <c r="F53" s="40">
        <f t="shared" si="34"/>
        <v>46.4</v>
      </c>
      <c r="G53" s="3">
        <f t="shared" si="35"/>
        <v>420.74340527577903</v>
      </c>
      <c r="H53" s="3">
        <f t="shared" si="36"/>
        <v>155.31826837612553</v>
      </c>
      <c r="I53">
        <f t="shared" si="1"/>
        <v>1.5531826837612554E-4</v>
      </c>
      <c r="J53" s="4">
        <f t="shared" si="37"/>
        <v>323.12240666842877</v>
      </c>
      <c r="K53" s="40">
        <f t="shared" si="38"/>
        <v>2.080388933296252</v>
      </c>
      <c r="L53" s="40">
        <f t="shared" si="4"/>
        <v>3.919611066703748</v>
      </c>
      <c r="M53" s="10">
        <f t="shared" si="39"/>
        <v>5.6733941490636681</v>
      </c>
      <c r="N53" s="10">
        <f t="shared" si="5"/>
        <v>8.26</v>
      </c>
      <c r="O53" s="10">
        <f t="shared" si="6"/>
        <v>0.31900000000000001</v>
      </c>
      <c r="P53" s="10">
        <f t="shared" si="40"/>
        <v>14.369972943711097</v>
      </c>
      <c r="Q53" s="42">
        <f t="shared" si="41"/>
        <v>3.4006690186144287E-2</v>
      </c>
      <c r="R53" s="4">
        <f t="shared" si="42"/>
        <v>594014.8532607141</v>
      </c>
      <c r="S53">
        <f t="shared" si="9"/>
        <v>5.9401485326071406E-4</v>
      </c>
      <c r="T53" s="41">
        <f t="shared" si="10"/>
        <v>1.9538491377924416E-4</v>
      </c>
      <c r="U53" s="42">
        <f t="shared" si="43"/>
        <v>1.0547684143409195</v>
      </c>
      <c r="V53" s="42">
        <f t="shared" si="44"/>
        <v>0.99573207527546737</v>
      </c>
      <c r="W53" s="42">
        <f t="shared" si="45"/>
        <v>0.98249814924091217</v>
      </c>
      <c r="X53" s="42">
        <f t="shared" si="46"/>
        <v>1.3233926034555199E-2</v>
      </c>
      <c r="Y53" s="42">
        <f t="shared" si="29"/>
        <v>3.4813185228608529E-3</v>
      </c>
      <c r="Z53" s="10">
        <f t="shared" si="47"/>
        <v>17.81774475584243</v>
      </c>
      <c r="AA53">
        <f t="shared" si="14"/>
        <v>5679571.1897638515</v>
      </c>
      <c r="AB53" s="10">
        <f t="shared" si="15"/>
        <v>5.6795711897638519</v>
      </c>
      <c r="AC53" s="10">
        <f t="shared" si="16"/>
        <v>5.5785711897638519</v>
      </c>
      <c r="AD53" s="3">
        <f t="shared" si="17"/>
        <v>809.07486436023953</v>
      </c>
      <c r="AI53" s="94">
        <f t="shared" si="28"/>
        <v>0.98249814924091217</v>
      </c>
    </row>
    <row r="54" spans="2:35">
      <c r="B54" s="39">
        <f t="shared" si="30"/>
        <v>26</v>
      </c>
      <c r="C54" s="42">
        <f t="shared" si="31"/>
        <v>0.44268585131896293</v>
      </c>
      <c r="D54" s="10">
        <f t="shared" si="32"/>
        <v>13.757314148681036</v>
      </c>
      <c r="E54" s="40">
        <f t="shared" si="33"/>
        <v>18.885371702637926</v>
      </c>
      <c r="F54" s="40">
        <f t="shared" si="34"/>
        <v>46.4</v>
      </c>
      <c r="G54" s="3">
        <f t="shared" si="35"/>
        <v>420.57314148681019</v>
      </c>
      <c r="H54" s="3">
        <f t="shared" si="36"/>
        <v>155.31826837612553</v>
      </c>
      <c r="I54">
        <f t="shared" si="1"/>
        <v>1.5531826837612554E-4</v>
      </c>
      <c r="J54" s="4">
        <f t="shared" si="37"/>
        <v>324.131673457126</v>
      </c>
      <c r="K54" s="40">
        <f t="shared" si="38"/>
        <v>2.0868869891865813</v>
      </c>
      <c r="L54" s="40">
        <f t="shared" si="4"/>
        <v>3.9131130108134187</v>
      </c>
      <c r="M54" s="10">
        <f t="shared" si="39"/>
        <v>5.6795711897638519</v>
      </c>
      <c r="N54" s="10">
        <f t="shared" si="5"/>
        <v>8.26</v>
      </c>
      <c r="O54" s="10">
        <f t="shared" si="6"/>
        <v>0.31900000000000001</v>
      </c>
      <c r="P54" s="10">
        <f t="shared" si="40"/>
        <v>14.37496205513604</v>
      </c>
      <c r="Q54" s="42">
        <f t="shared" si="41"/>
        <v>3.5191137062009242E-2</v>
      </c>
      <c r="R54" s="4">
        <f t="shared" si="42"/>
        <v>593350.00057052088</v>
      </c>
      <c r="S54">
        <f t="shared" si="9"/>
        <v>5.9335000057052093E-4</v>
      </c>
      <c r="T54" s="41">
        <f t="shared" si="10"/>
        <v>1.960497664694373E-4</v>
      </c>
      <c r="U54" s="42">
        <f t="shared" si="43"/>
        <v>1.053587862013051</v>
      </c>
      <c r="V54" s="42">
        <f t="shared" si="44"/>
        <v>0.99671192682778609</v>
      </c>
      <c r="W54" s="42">
        <f t="shared" si="45"/>
        <v>0.98358725580684592</v>
      </c>
      <c r="X54" s="42">
        <f t="shared" si="46"/>
        <v>1.3124671020940171E-2</v>
      </c>
      <c r="Y54" s="42">
        <f t="shared" si="29"/>
        <v>3.4968639984483607E-3</v>
      </c>
      <c r="Z54" s="10">
        <f t="shared" si="47"/>
        <v>17.836613944620513</v>
      </c>
      <c r="AA54">
        <f t="shared" si="14"/>
        <v>5685478.9583582534</v>
      </c>
      <c r="AB54" s="10">
        <f t="shared" si="15"/>
        <v>5.685478958358253</v>
      </c>
      <c r="AC54" s="10">
        <f t="shared" si="16"/>
        <v>5.584478958358253</v>
      </c>
      <c r="AD54" s="3">
        <f t="shared" si="17"/>
        <v>809.93168359075469</v>
      </c>
      <c r="AI54" s="94">
        <f t="shared" si="28"/>
        <v>0.98358725580684592</v>
      </c>
    </row>
    <row r="55" spans="2:35">
      <c r="B55" s="39">
        <f t="shared" si="30"/>
        <v>27</v>
      </c>
      <c r="C55" s="42">
        <f t="shared" si="31"/>
        <v>0.45971223021584612</v>
      </c>
      <c r="D55" s="10">
        <f t="shared" si="32"/>
        <v>13.740287769784153</v>
      </c>
      <c r="E55" s="40">
        <f t="shared" si="33"/>
        <v>18.919424460431692</v>
      </c>
      <c r="F55" s="40">
        <f t="shared" si="34"/>
        <v>46.4</v>
      </c>
      <c r="G55" s="3">
        <f t="shared" si="35"/>
        <v>420.40287769784135</v>
      </c>
      <c r="H55" s="3">
        <f t="shared" si="36"/>
        <v>155.31826837612553</v>
      </c>
      <c r="I55">
        <f t="shared" si="1"/>
        <v>1.5531826837612554E-4</v>
      </c>
      <c r="J55" s="4">
        <f t="shared" si="37"/>
        <v>325.14276172602786</v>
      </c>
      <c r="K55" s="40">
        <f t="shared" si="38"/>
        <v>2.0933967724817011</v>
      </c>
      <c r="L55" s="40">
        <f t="shared" si="4"/>
        <v>3.9066032275182989</v>
      </c>
      <c r="M55" s="10">
        <f t="shared" si="39"/>
        <v>5.685478958358253</v>
      </c>
      <c r="N55" s="10">
        <f t="shared" si="5"/>
        <v>8.26</v>
      </c>
      <c r="O55" s="10">
        <f t="shared" si="6"/>
        <v>0.31900000000000001</v>
      </c>
      <c r="P55" s="10">
        <f t="shared" si="40"/>
        <v>14.379730223280037</v>
      </c>
      <c r="Q55" s="42">
        <f t="shared" si="41"/>
        <v>3.6375191187678332E-2</v>
      </c>
      <c r="R55" s="4">
        <f t="shared" si="42"/>
        <v>592684.72580798308</v>
      </c>
      <c r="S55">
        <f t="shared" si="9"/>
        <v>5.9268472580798306E-4</v>
      </c>
      <c r="T55" s="41">
        <f t="shared" si="10"/>
        <v>1.9671504123197517E-4</v>
      </c>
      <c r="U55" s="42">
        <f t="shared" si="43"/>
        <v>1.0524065602282031</v>
      </c>
      <c r="V55" s="42">
        <f t="shared" si="44"/>
        <v>0.99767549408296019</v>
      </c>
      <c r="W55" s="42">
        <f t="shared" si="45"/>
        <v>0.98462888559018036</v>
      </c>
      <c r="X55" s="42">
        <f t="shared" si="46"/>
        <v>1.3046608492779832E-2</v>
      </c>
      <c r="Y55" s="42">
        <f t="shared" si="29"/>
        <v>3.5123118890602262E-3</v>
      </c>
      <c r="Z55" s="10">
        <f t="shared" si="47"/>
        <v>17.854821202606217</v>
      </c>
      <c r="AA55">
        <f t="shared" si="14"/>
        <v>5691179.4825399313</v>
      </c>
      <c r="AB55" s="10">
        <f t="shared" si="15"/>
        <v>5.6911794825399316</v>
      </c>
      <c r="AC55" s="10">
        <f t="shared" si="16"/>
        <v>5.5901794825399316</v>
      </c>
      <c r="AD55" s="3">
        <f t="shared" si="17"/>
        <v>810.75844561855422</v>
      </c>
      <c r="AI55" s="94">
        <f t="shared" si="28"/>
        <v>0.98462888559018036</v>
      </c>
    </row>
    <row r="56" spans="2:35">
      <c r="B56" s="39">
        <f t="shared" si="30"/>
        <v>28</v>
      </c>
      <c r="C56" s="42">
        <f t="shared" si="31"/>
        <v>0.47673860911272931</v>
      </c>
      <c r="D56" s="10">
        <f t="shared" si="32"/>
        <v>13.72326139088727</v>
      </c>
      <c r="E56" s="40">
        <f t="shared" si="33"/>
        <v>18.953477218225459</v>
      </c>
      <c r="F56" s="40">
        <f t="shared" si="34"/>
        <v>46.4</v>
      </c>
      <c r="G56" s="3">
        <f t="shared" si="35"/>
        <v>420.23261390887251</v>
      </c>
      <c r="H56" s="3">
        <f t="shared" si="36"/>
        <v>155.31826837612553</v>
      </c>
      <c r="I56">
        <f t="shared" si="1"/>
        <v>1.5531826837612554E-4</v>
      </c>
      <c r="J56" s="4">
        <f t="shared" si="37"/>
        <v>326.15567147513457</v>
      </c>
      <c r="K56" s="40">
        <f t="shared" si="38"/>
        <v>2.099918283181613</v>
      </c>
      <c r="L56" s="40">
        <f t="shared" si="4"/>
        <v>3.900081716818387</v>
      </c>
      <c r="M56" s="10">
        <f t="shared" si="39"/>
        <v>5.6911794825399316</v>
      </c>
      <c r="N56" s="10">
        <f t="shared" si="5"/>
        <v>8.26</v>
      </c>
      <c r="O56" s="10">
        <f t="shared" si="6"/>
        <v>0.31900000000000001</v>
      </c>
      <c r="P56" s="10">
        <f t="shared" si="40"/>
        <v>14.384327926629378</v>
      </c>
      <c r="Q56" s="42">
        <f t="shared" si="41"/>
        <v>3.7558866850784058E-2</v>
      </c>
      <c r="R56" s="4">
        <f t="shared" si="42"/>
        <v>592019.02990349673</v>
      </c>
      <c r="S56">
        <f t="shared" si="9"/>
        <v>5.9201902990349672E-4</v>
      </c>
      <c r="T56" s="41">
        <f t="shared" si="10"/>
        <v>1.973807371364615E-4</v>
      </c>
      <c r="U56" s="42">
        <f t="shared" si="43"/>
        <v>1.051224510638443</v>
      </c>
      <c r="V56" s="42">
        <f t="shared" si="44"/>
        <v>0.99862625092640134</v>
      </c>
      <c r="W56" s="42">
        <f t="shared" si="45"/>
        <v>0.98563397502003391</v>
      </c>
      <c r="X56" s="42">
        <f t="shared" si="46"/>
        <v>1.2992275906367423E-2</v>
      </c>
      <c r="Y56" s="42">
        <f t="shared" si="29"/>
        <v>3.5276905298589484E-3</v>
      </c>
      <c r="Z56" s="10">
        <f t="shared" si="47"/>
        <v>17.872516746251879</v>
      </c>
      <c r="AA56">
        <f t="shared" si="14"/>
        <v>5696719.7936916286</v>
      </c>
      <c r="AB56" s="10">
        <f t="shared" si="15"/>
        <v>5.6967197936916287</v>
      </c>
      <c r="AC56" s="10">
        <f t="shared" si="16"/>
        <v>5.5957197936916288</v>
      </c>
      <c r="AD56" s="3">
        <f t="shared" si="17"/>
        <v>811.56197152888012</v>
      </c>
      <c r="AI56" s="94">
        <f t="shared" si="28"/>
        <v>0.98563397502003391</v>
      </c>
    </row>
    <row r="57" spans="2:35">
      <c r="B57" s="39">
        <f t="shared" si="30"/>
        <v>29</v>
      </c>
      <c r="C57" s="42">
        <f t="shared" si="31"/>
        <v>0.49376498800961249</v>
      </c>
      <c r="D57" s="10">
        <f t="shared" si="32"/>
        <v>13.706235011990387</v>
      </c>
      <c r="E57" s="40">
        <f t="shared" si="33"/>
        <v>18.987529976019225</v>
      </c>
      <c r="F57" s="40">
        <f t="shared" si="34"/>
        <v>46.4</v>
      </c>
      <c r="G57" s="3">
        <f t="shared" si="35"/>
        <v>420.06235011990367</v>
      </c>
      <c r="H57" s="3">
        <f t="shared" si="36"/>
        <v>155.31826837612553</v>
      </c>
      <c r="I57">
        <f t="shared" si="1"/>
        <v>1.5531826837612554E-4</v>
      </c>
      <c r="J57" s="4">
        <f t="shared" si="37"/>
        <v>327.17040270444613</v>
      </c>
      <c r="K57" s="40">
        <f t="shared" si="38"/>
        <v>2.1064515212863175</v>
      </c>
      <c r="L57" s="40">
        <f t="shared" si="4"/>
        <v>3.8935484787136825</v>
      </c>
      <c r="M57" s="10">
        <f t="shared" si="39"/>
        <v>5.6967197936916287</v>
      </c>
      <c r="N57" s="10">
        <f t="shared" si="5"/>
        <v>8.26</v>
      </c>
      <c r="O57" s="10">
        <f t="shared" si="6"/>
        <v>0.31900000000000001</v>
      </c>
      <c r="P57" s="10">
        <f t="shared" si="40"/>
        <v>14.388793407463393</v>
      </c>
      <c r="Q57" s="42">
        <f t="shared" si="41"/>
        <v>3.8742175166827549E-2</v>
      </c>
      <c r="R57" s="4">
        <f t="shared" si="42"/>
        <v>591352.91378745856</v>
      </c>
      <c r="S57">
        <f t="shared" si="9"/>
        <v>5.9135291378745853E-4</v>
      </c>
      <c r="T57" s="41">
        <f t="shared" si="10"/>
        <v>1.980468532524997E-4</v>
      </c>
      <c r="U57" s="42">
        <f t="shared" si="43"/>
        <v>1.0500417148958385</v>
      </c>
      <c r="V57" s="42">
        <f t="shared" si="44"/>
        <v>0.99956683018952097</v>
      </c>
      <c r="W57" s="42">
        <f t="shared" si="45"/>
        <v>0.98661081644710269</v>
      </c>
      <c r="X57" s="42">
        <f t="shared" si="46"/>
        <v>1.2956013742418282E-2</v>
      </c>
      <c r="Y57" s="42">
        <f t="shared" si="29"/>
        <v>3.5430214886631255E-3</v>
      </c>
      <c r="Z57" s="10">
        <f t="shared" si="47"/>
        <v>17.889814609404336</v>
      </c>
      <c r="AA57">
        <f t="shared" si="14"/>
        <v>5702135.5947567513</v>
      </c>
      <c r="AB57" s="10">
        <f t="shared" si="15"/>
        <v>5.7021355947567516</v>
      </c>
      <c r="AC57" s="10">
        <f t="shared" si="16"/>
        <v>5.6011355947567516</v>
      </c>
      <c r="AD57" s="3">
        <f t="shared" si="17"/>
        <v>812.34743941359704</v>
      </c>
      <c r="AI57" s="94">
        <f t="shared" si="28"/>
        <v>0.98661081644710269</v>
      </c>
    </row>
    <row r="58" spans="2:35">
      <c r="B58" s="39">
        <f t="shared" si="30"/>
        <v>30</v>
      </c>
      <c r="C58" s="42">
        <f t="shared" si="31"/>
        <v>0.51079136690649574</v>
      </c>
      <c r="D58" s="10">
        <f t="shared" si="32"/>
        <v>13.689208633093504</v>
      </c>
      <c r="E58" s="40">
        <f t="shared" si="33"/>
        <v>19.021582733812991</v>
      </c>
      <c r="F58" s="40">
        <f t="shared" si="34"/>
        <v>46.4</v>
      </c>
      <c r="G58" s="3">
        <f t="shared" si="35"/>
        <v>419.89208633093483</v>
      </c>
      <c r="H58" s="3">
        <f t="shared" si="36"/>
        <v>155.31826837612553</v>
      </c>
      <c r="I58">
        <f t="shared" si="1"/>
        <v>1.5531826837612554E-4</v>
      </c>
      <c r="J58" s="4">
        <f t="shared" si="37"/>
        <v>328.18695541396255</v>
      </c>
      <c r="K58" s="40">
        <f t="shared" si="38"/>
        <v>2.1129964867958133</v>
      </c>
      <c r="L58" s="40">
        <f t="shared" si="4"/>
        <v>3.8870035132041867</v>
      </c>
      <c r="M58" s="10">
        <f t="shared" si="39"/>
        <v>5.7021355947567516</v>
      </c>
      <c r="N58" s="10">
        <f t="shared" si="5"/>
        <v>8.26</v>
      </c>
      <c r="O58" s="10">
        <f t="shared" si="6"/>
        <v>0.31900000000000001</v>
      </c>
      <c r="P58" s="10">
        <f t="shared" si="40"/>
        <v>14.39315567575404</v>
      </c>
      <c r="Q58" s="42">
        <f t="shared" si="41"/>
        <v>3.9925124846553792E-2</v>
      </c>
      <c r="R58" s="4">
        <f t="shared" si="42"/>
        <v>590686.37839026458</v>
      </c>
      <c r="S58">
        <f t="shared" si="9"/>
        <v>5.9068637839026453E-4</v>
      </c>
      <c r="T58" s="41">
        <f t="shared" si="10"/>
        <v>1.9871338864969369E-4</v>
      </c>
      <c r="U58" s="42">
        <f t="shared" si="43"/>
        <v>1.0488581746524572</v>
      </c>
      <c r="V58" s="42">
        <f t="shared" si="44"/>
        <v>1.0004992297349382</v>
      </c>
      <c r="W58" s="42">
        <f t="shared" si="45"/>
        <v>0.98756570484530293</v>
      </c>
      <c r="X58" s="42">
        <f t="shared" si="46"/>
        <v>1.2933524889635284E-2</v>
      </c>
      <c r="Y58" s="42">
        <f t="shared" si="29"/>
        <v>3.5583211977890509E-3</v>
      </c>
      <c r="Z58" s="10">
        <f t="shared" si="47"/>
        <v>17.906801458969213</v>
      </c>
      <c r="AA58">
        <f t="shared" si="14"/>
        <v>5707454.0203423686</v>
      </c>
      <c r="AB58" s="10">
        <f t="shared" si="15"/>
        <v>5.7074540203423689</v>
      </c>
      <c r="AC58" s="10">
        <f t="shared" si="16"/>
        <v>5.6064540203423689</v>
      </c>
      <c r="AD58" s="3">
        <f t="shared" si="17"/>
        <v>813.11878467619556</v>
      </c>
      <c r="AI58" s="94">
        <f t="shared" si="28"/>
        <v>0.98756570484530293</v>
      </c>
    </row>
    <row r="59" spans="2:35">
      <c r="B59" s="39">
        <f t="shared" si="30"/>
        <v>31</v>
      </c>
      <c r="C59" s="42">
        <f t="shared" si="31"/>
        <v>0.52781774580337892</v>
      </c>
      <c r="D59" s="10">
        <f t="shared" si="32"/>
        <v>13.67218225419662</v>
      </c>
      <c r="E59" s="40">
        <f t="shared" si="33"/>
        <v>19.055635491606758</v>
      </c>
      <c r="F59" s="40">
        <f t="shared" si="34"/>
        <v>46.4</v>
      </c>
      <c r="G59" s="3">
        <f t="shared" si="35"/>
        <v>419.72182254196599</v>
      </c>
      <c r="H59" s="3">
        <f t="shared" si="36"/>
        <v>155.31826837612553</v>
      </c>
      <c r="I59">
        <f t="shared" si="1"/>
        <v>1.5531826837612554E-4</v>
      </c>
      <c r="J59" s="4">
        <f t="shared" si="37"/>
        <v>329.20532960368359</v>
      </c>
      <c r="K59" s="40">
        <f t="shared" si="38"/>
        <v>2.1195531797101004</v>
      </c>
      <c r="L59" s="40">
        <f t="shared" si="4"/>
        <v>3.8804468202898996</v>
      </c>
      <c r="M59" s="10">
        <f t="shared" si="39"/>
        <v>5.7074540203423689</v>
      </c>
      <c r="N59" s="10">
        <f t="shared" si="5"/>
        <v>8.26</v>
      </c>
      <c r="O59" s="10">
        <f t="shared" si="6"/>
        <v>0.31900000000000001</v>
      </c>
      <c r="P59" s="10">
        <f t="shared" si="40"/>
        <v>14.397436765934451</v>
      </c>
      <c r="Q59" s="42">
        <f t="shared" si="41"/>
        <v>4.110772277517738E-2</v>
      </c>
      <c r="R59" s="4">
        <f t="shared" si="42"/>
        <v>590019.42464231153</v>
      </c>
      <c r="S59">
        <f t="shared" si="9"/>
        <v>5.9001942464231155E-4</v>
      </c>
      <c r="T59" s="41">
        <f t="shared" si="10"/>
        <v>1.9938034239764667E-4</v>
      </c>
      <c r="U59" s="42">
        <f t="shared" si="43"/>
        <v>1.0476738915603669</v>
      </c>
      <c r="V59" s="42">
        <f t="shared" si="44"/>
        <v>1.0014249673755653</v>
      </c>
      <c r="W59" s="42">
        <f t="shared" si="45"/>
        <v>0.98850342446006179</v>
      </c>
      <c r="X59" s="42">
        <f t="shared" si="46"/>
        <v>1.2921542915503514E-2</v>
      </c>
      <c r="Y59" s="42">
        <f t="shared" si="29"/>
        <v>3.5736021876755461E-3</v>
      </c>
      <c r="Z59" s="10">
        <f t="shared" si="47"/>
        <v>17.923543237518917</v>
      </c>
      <c r="AA59">
        <f t="shared" si="14"/>
        <v>5712695.7164583812</v>
      </c>
      <c r="AB59" s="10">
        <f t="shared" si="15"/>
        <v>5.7126957164583816</v>
      </c>
      <c r="AC59" s="10">
        <f t="shared" si="16"/>
        <v>5.6116957164583816</v>
      </c>
      <c r="AD59" s="3">
        <f t="shared" si="17"/>
        <v>813.8790016618392</v>
      </c>
      <c r="AI59" s="94">
        <f t="shared" si="28"/>
        <v>0.98850342446006179</v>
      </c>
    </row>
    <row r="60" spans="2:35">
      <c r="B60" s="39">
        <f t="shared" si="30"/>
        <v>32</v>
      </c>
      <c r="C60" s="42">
        <f t="shared" si="31"/>
        <v>0.54484412470026211</v>
      </c>
      <c r="D60" s="10">
        <f t="shared" si="32"/>
        <v>13.655155875299737</v>
      </c>
      <c r="E60" s="40">
        <f t="shared" si="33"/>
        <v>19.089688249400524</v>
      </c>
      <c r="F60" s="40">
        <f t="shared" si="34"/>
        <v>46.4</v>
      </c>
      <c r="G60" s="3">
        <f t="shared" si="35"/>
        <v>419.55155875299715</v>
      </c>
      <c r="H60" s="3">
        <f t="shared" si="36"/>
        <v>155.31826837612553</v>
      </c>
      <c r="I60">
        <f t="shared" si="1"/>
        <v>1.5531826837612554E-4</v>
      </c>
      <c r="J60" s="4">
        <f t="shared" si="37"/>
        <v>330.22552527360949</v>
      </c>
      <c r="K60" s="40">
        <f t="shared" si="38"/>
        <v>2.1261216000291792</v>
      </c>
      <c r="L60" s="40">
        <f t="shared" si="4"/>
        <v>3.8738783999708208</v>
      </c>
      <c r="M60" s="10">
        <f t="shared" si="39"/>
        <v>5.7126957164583816</v>
      </c>
      <c r="N60" s="10">
        <f t="shared" si="5"/>
        <v>8.26</v>
      </c>
      <c r="O60" s="10">
        <f t="shared" si="6"/>
        <v>0.31900000000000001</v>
      </c>
      <c r="P60" s="10">
        <f t="shared" si="40"/>
        <v>14.401653435017463</v>
      </c>
      <c r="Q60" s="42">
        <f t="shared" si="41"/>
        <v>4.2289974450216559E-2</v>
      </c>
      <c r="R60" s="4">
        <f t="shared" si="42"/>
        <v>589352.05347399542</v>
      </c>
      <c r="S60">
        <f t="shared" si="9"/>
        <v>5.8935205347399543E-4</v>
      </c>
      <c r="T60" s="41">
        <f t="shared" si="10"/>
        <v>2.0004771356596279E-4</v>
      </c>
      <c r="U60" s="42">
        <f t="shared" si="43"/>
        <v>1.0464888672716348</v>
      </c>
      <c r="V60" s="42">
        <f t="shared" si="44"/>
        <v>1.0023451975171505</v>
      </c>
      <c r="W60" s="42">
        <f t="shared" si="45"/>
        <v>0.98942761549807934</v>
      </c>
      <c r="X60" s="42">
        <f t="shared" si="46"/>
        <v>1.2917582019071117E-2</v>
      </c>
      <c r="Y60" s="42">
        <f t="shared" si="29"/>
        <v>3.588874020655049E-3</v>
      </c>
      <c r="Z60" s="10">
        <f t="shared" si="47"/>
        <v>17.940090174895552</v>
      </c>
      <c r="AA60">
        <f t="shared" si="14"/>
        <v>5717876.4096040633</v>
      </c>
      <c r="AB60" s="10">
        <f t="shared" si="15"/>
        <v>5.7178764096040631</v>
      </c>
      <c r="AC60" s="10">
        <f t="shared" si="16"/>
        <v>5.6168764096040631</v>
      </c>
      <c r="AD60" s="3">
        <f t="shared" si="17"/>
        <v>814.63037122611502</v>
      </c>
      <c r="AI60" s="94">
        <f t="shared" si="28"/>
        <v>0.98942761549807934</v>
      </c>
    </row>
    <row r="61" spans="2:35">
      <c r="B61" s="39">
        <f t="shared" si="30"/>
        <v>33</v>
      </c>
      <c r="C61" s="42">
        <f t="shared" si="31"/>
        <v>0.5618705035971453</v>
      </c>
      <c r="D61" s="10">
        <f t="shared" si="32"/>
        <v>13.638129496402854</v>
      </c>
      <c r="E61" s="40">
        <f t="shared" si="33"/>
        <v>19.12374100719429</v>
      </c>
      <c r="F61" s="40">
        <f t="shared" si="34"/>
        <v>46.4</v>
      </c>
      <c r="G61" s="3">
        <f t="shared" si="35"/>
        <v>419.38129496402831</v>
      </c>
      <c r="H61" s="3">
        <f t="shared" si="36"/>
        <v>155.31826837612553</v>
      </c>
      <c r="I61">
        <f t="shared" si="1"/>
        <v>1.5531826837612554E-4</v>
      </c>
      <c r="J61" s="4">
        <f t="shared" si="37"/>
        <v>331.24754242374024</v>
      </c>
      <c r="K61" s="40">
        <f t="shared" si="38"/>
        <v>2.1327017477530501</v>
      </c>
      <c r="L61" s="40">
        <f t="shared" si="4"/>
        <v>3.8672982522469499</v>
      </c>
      <c r="M61" s="10">
        <f t="shared" si="39"/>
        <v>5.7178764096040631</v>
      </c>
      <c r="N61" s="10">
        <f t="shared" si="5"/>
        <v>8.26</v>
      </c>
      <c r="O61" s="10">
        <f t="shared" si="6"/>
        <v>0.31900000000000001</v>
      </c>
      <c r="P61" s="10">
        <f t="shared" si="40"/>
        <v>14.405818442228183</v>
      </c>
      <c r="Q61" s="42">
        <f t="shared" si="41"/>
        <v>4.3471884312899077E-2</v>
      </c>
      <c r="R61" s="4">
        <f t="shared" si="42"/>
        <v>588684.26581571286</v>
      </c>
      <c r="S61">
        <f t="shared" si="9"/>
        <v>5.8868426581571288E-4</v>
      </c>
      <c r="T61" s="41">
        <f t="shared" si="10"/>
        <v>2.0071550122424534E-4</v>
      </c>
      <c r="U61" s="42">
        <f t="shared" si="43"/>
        <v>1.0453031034383287</v>
      </c>
      <c r="V61" s="42">
        <f t="shared" si="44"/>
        <v>1.0032607991060232</v>
      </c>
      <c r="W61" s="42">
        <f t="shared" si="45"/>
        <v>0.99034105078123724</v>
      </c>
      <c r="X61" s="42">
        <f t="shared" si="46"/>
        <v>1.2919748324785929E-2</v>
      </c>
      <c r="Y61" s="42">
        <f t="shared" si="29"/>
        <v>3.6041439986234892E-3</v>
      </c>
      <c r="Z61" s="10">
        <f t="shared" si="47"/>
        <v>17.956480573948458</v>
      </c>
      <c r="AA61">
        <f t="shared" si="14"/>
        <v>5723008.0920475051</v>
      </c>
      <c r="AB61" s="10">
        <f t="shared" si="15"/>
        <v>5.7230080920475048</v>
      </c>
      <c r="AC61" s="10">
        <f t="shared" si="16"/>
        <v>5.6220080920475048</v>
      </c>
      <c r="AD61" s="3">
        <f t="shared" si="17"/>
        <v>815.37463263923212</v>
      </c>
      <c r="AI61" s="94">
        <f t="shared" si="28"/>
        <v>0.99034105078123724</v>
      </c>
    </row>
    <row r="62" spans="2:35">
      <c r="B62" s="39">
        <f t="shared" si="30"/>
        <v>34</v>
      </c>
      <c r="C62" s="42">
        <f t="shared" si="31"/>
        <v>0.57889688249402849</v>
      </c>
      <c r="D62" s="10">
        <f t="shared" si="32"/>
        <v>13.621103117505971</v>
      </c>
      <c r="E62" s="40">
        <f t="shared" si="33"/>
        <v>19.157793764988057</v>
      </c>
      <c r="F62" s="40">
        <f t="shared" si="34"/>
        <v>46.4</v>
      </c>
      <c r="G62" s="3">
        <f t="shared" si="35"/>
        <v>419.21103117505947</v>
      </c>
      <c r="H62" s="3">
        <f t="shared" si="36"/>
        <v>155.31826837612553</v>
      </c>
      <c r="I62">
        <f t="shared" si="1"/>
        <v>1.5531826837612554E-4</v>
      </c>
      <c r="J62" s="4">
        <f t="shared" si="37"/>
        <v>332.27138105407585</v>
      </c>
      <c r="K62" s="40">
        <f t="shared" si="38"/>
        <v>2.1392936228817132</v>
      </c>
      <c r="L62" s="40">
        <f t="shared" si="4"/>
        <v>3.8607063771182868</v>
      </c>
      <c r="M62" s="10">
        <f t="shared" si="39"/>
        <v>5.7230080920475048</v>
      </c>
      <c r="N62" s="10">
        <f t="shared" si="5"/>
        <v>8.26</v>
      </c>
      <c r="O62" s="10">
        <f t="shared" si="6"/>
        <v>0.31900000000000001</v>
      </c>
      <c r="P62" s="10">
        <f t="shared" si="40"/>
        <v>14.409941514612493</v>
      </c>
      <c r="Q62" s="42">
        <f t="shared" si="41"/>
        <v>4.4653455999336351E-2</v>
      </c>
      <c r="R62" s="4">
        <f t="shared" si="42"/>
        <v>588016.06259786012</v>
      </c>
      <c r="S62">
        <f t="shared" si="9"/>
        <v>5.8801606259786007E-4</v>
      </c>
      <c r="T62" s="41">
        <f t="shared" si="10"/>
        <v>2.0138370444209815E-4</v>
      </c>
      <c r="U62" s="42">
        <f t="shared" si="43"/>
        <v>1.0441166017125163</v>
      </c>
      <c r="V62" s="42">
        <f t="shared" si="44"/>
        <v>1.0041724420377336</v>
      </c>
      <c r="W62" s="42">
        <f t="shared" si="45"/>
        <v>0.99124584472945798</v>
      </c>
      <c r="X62" s="42">
        <f t="shared" si="46"/>
        <v>1.2926597308275611E-2</v>
      </c>
      <c r="Y62" s="42">
        <f t="shared" si="29"/>
        <v>3.619417700004924E-3</v>
      </c>
      <c r="Z62" s="10">
        <f t="shared" si="47"/>
        <v>17.972743673734431</v>
      </c>
      <c r="AA62">
        <f t="shared" si="14"/>
        <v>5728099.9182671243</v>
      </c>
      <c r="AB62" s="10">
        <f t="shared" si="15"/>
        <v>5.7280999182671239</v>
      </c>
      <c r="AC62" s="10">
        <f t="shared" si="16"/>
        <v>5.627099918267124</v>
      </c>
      <c r="AD62" s="3">
        <f t="shared" si="17"/>
        <v>816.11311359929289</v>
      </c>
      <c r="AI62" s="94">
        <f t="shared" si="28"/>
        <v>0.99124584472945798</v>
      </c>
    </row>
    <row r="63" spans="2:35">
      <c r="B63" s="39">
        <f t="shared" si="30"/>
        <v>35</v>
      </c>
      <c r="C63" s="42">
        <f t="shared" si="31"/>
        <v>0.59592326139091167</v>
      </c>
      <c r="D63" s="10">
        <f t="shared" si="32"/>
        <v>13.604076738609088</v>
      </c>
      <c r="E63" s="40">
        <f t="shared" si="33"/>
        <v>19.191846522781823</v>
      </c>
      <c r="F63" s="40">
        <f t="shared" si="34"/>
        <v>46.4</v>
      </c>
      <c r="G63" s="3">
        <f t="shared" si="35"/>
        <v>419.04076738609064</v>
      </c>
      <c r="H63" s="3">
        <f t="shared" si="36"/>
        <v>155.31826837612553</v>
      </c>
      <c r="I63">
        <f t="shared" si="1"/>
        <v>1.5531826837612554E-4</v>
      </c>
      <c r="J63" s="4">
        <f t="shared" si="37"/>
        <v>333.2970411646163</v>
      </c>
      <c r="K63" s="40">
        <f t="shared" si="38"/>
        <v>2.1458972254151685</v>
      </c>
      <c r="L63" s="40">
        <f t="shared" si="4"/>
        <v>3.8541027745848315</v>
      </c>
      <c r="M63" s="10">
        <f t="shared" si="39"/>
        <v>5.7280999182671239</v>
      </c>
      <c r="N63" s="10">
        <f t="shared" si="5"/>
        <v>8.26</v>
      </c>
      <c r="O63" s="10">
        <f t="shared" si="6"/>
        <v>0.31900000000000001</v>
      </c>
      <c r="P63" s="10">
        <f t="shared" si="40"/>
        <v>14.414030076649619</v>
      </c>
      <c r="Q63" s="42">
        <f t="shared" si="41"/>
        <v>4.5834692531128075E-2</v>
      </c>
      <c r="R63" s="4">
        <f t="shared" si="42"/>
        <v>587347.44475083344</v>
      </c>
      <c r="S63">
        <f t="shared" si="9"/>
        <v>5.8734744475083349E-4</v>
      </c>
      <c r="T63" s="41">
        <f t="shared" si="10"/>
        <v>2.0205232228912473E-4</v>
      </c>
      <c r="U63" s="42">
        <f t="shared" si="43"/>
        <v>1.0429293637462649</v>
      </c>
      <c r="V63" s="42">
        <f t="shared" si="44"/>
        <v>1.0050806373644683</v>
      </c>
      <c r="W63" s="42">
        <f t="shared" si="45"/>
        <v>0.99214361141702667</v>
      </c>
      <c r="X63" s="42">
        <f t="shared" si="46"/>
        <v>1.2937025947441616E-2</v>
      </c>
      <c r="Y63" s="42">
        <f t="shared" si="29"/>
        <v>3.6346993876667797E-3</v>
      </c>
      <c r="Z63" s="10">
        <f t="shared" si="47"/>
        <v>17.98890181754874</v>
      </c>
      <c r="AA63">
        <f t="shared" si="14"/>
        <v>5733158.8837421462</v>
      </c>
      <c r="AB63" s="10">
        <f t="shared" si="15"/>
        <v>5.7331588837421465</v>
      </c>
      <c r="AC63" s="10">
        <f t="shared" si="16"/>
        <v>5.6321588837421466</v>
      </c>
      <c r="AD63" s="3">
        <f t="shared" si="17"/>
        <v>816.84682867906395</v>
      </c>
      <c r="AI63" s="94">
        <f t="shared" si="28"/>
        <v>0.99214361141702667</v>
      </c>
    </row>
    <row r="64" spans="2:35">
      <c r="B64" s="39">
        <f t="shared" si="30"/>
        <v>36</v>
      </c>
      <c r="C64" s="42">
        <f t="shared" si="31"/>
        <v>0.61294964028779486</v>
      </c>
      <c r="D64" s="10">
        <f t="shared" si="32"/>
        <v>13.587050359712205</v>
      </c>
      <c r="E64" s="40">
        <f t="shared" si="33"/>
        <v>19.22589928057559</v>
      </c>
      <c r="F64" s="40">
        <f t="shared" si="34"/>
        <v>46.4</v>
      </c>
      <c r="G64" s="3">
        <f t="shared" si="35"/>
        <v>418.8705035971218</v>
      </c>
      <c r="H64" s="3">
        <f t="shared" si="36"/>
        <v>155.31826837612553</v>
      </c>
      <c r="I64">
        <f t="shared" si="1"/>
        <v>1.5531826837612554E-4</v>
      </c>
      <c r="J64" s="4">
        <f t="shared" si="37"/>
        <v>334.32452275536139</v>
      </c>
      <c r="K64" s="40">
        <f t="shared" si="38"/>
        <v>2.1525125553534146</v>
      </c>
      <c r="L64" s="40">
        <f t="shared" si="4"/>
        <v>3.8474874446465854</v>
      </c>
      <c r="M64" s="10">
        <f t="shared" si="39"/>
        <v>5.7331588837421465</v>
      </c>
      <c r="N64" s="10">
        <f t="shared" si="5"/>
        <v>8.26</v>
      </c>
      <c r="O64" s="10">
        <f t="shared" si="6"/>
        <v>0.31900000000000001</v>
      </c>
      <c r="P64" s="10">
        <f t="shared" si="40"/>
        <v>14.41808980224447</v>
      </c>
      <c r="Q64" s="42">
        <f t="shared" si="41"/>
        <v>4.7015596460179249E-2</v>
      </c>
      <c r="R64" s="4">
        <f t="shared" si="42"/>
        <v>586678.41320502944</v>
      </c>
      <c r="S64">
        <f t="shared" si="9"/>
        <v>5.8667841320502942E-4</v>
      </c>
      <c r="T64" s="41">
        <f t="shared" si="10"/>
        <v>2.027213538349288E-4</v>
      </c>
      <c r="U64" s="42">
        <f t="shared" si="43"/>
        <v>1.0417413911916427</v>
      </c>
      <c r="V64" s="42">
        <f t="shared" si="44"/>
        <v>1.0059857753007264</v>
      </c>
      <c r="W64" s="42">
        <f t="shared" si="45"/>
        <v>0.99303558425371452</v>
      </c>
      <c r="X64" s="42">
        <f t="shared" si="46"/>
        <v>1.2950191047011894E-2</v>
      </c>
      <c r="Y64" s="42">
        <f t="shared" si="29"/>
        <v>3.6499923191561593E-3</v>
      </c>
      <c r="Z64" s="10">
        <f t="shared" si="47"/>
        <v>18.004972096468247</v>
      </c>
      <c r="AA64">
        <f t="shared" si="14"/>
        <v>5738190.3395307614</v>
      </c>
      <c r="AB64" s="10">
        <f t="shared" si="15"/>
        <v>5.7381903395307612</v>
      </c>
      <c r="AC64" s="10">
        <f t="shared" si="16"/>
        <v>5.6371903395307612</v>
      </c>
      <c r="AD64" s="3">
        <f t="shared" si="17"/>
        <v>817.57655395660061</v>
      </c>
      <c r="AI64" s="94">
        <f t="shared" si="28"/>
        <v>0.99303558425371452</v>
      </c>
    </row>
    <row r="65" spans="2:35">
      <c r="B65" s="39">
        <f t="shared" si="30"/>
        <v>37</v>
      </c>
      <c r="C65" s="42">
        <f t="shared" si="31"/>
        <v>0.62997601918467805</v>
      </c>
      <c r="D65" s="10">
        <f t="shared" si="32"/>
        <v>13.570023980815321</v>
      </c>
      <c r="E65" s="40">
        <f t="shared" si="33"/>
        <v>19.259952038369356</v>
      </c>
      <c r="F65" s="40">
        <f t="shared" si="34"/>
        <v>46.4</v>
      </c>
      <c r="G65" s="3">
        <f t="shared" si="35"/>
        <v>418.70023980815296</v>
      </c>
      <c r="H65" s="3">
        <f t="shared" si="36"/>
        <v>155.31826837612553</v>
      </c>
      <c r="I65">
        <f t="shared" si="1"/>
        <v>1.5531826837612554E-4</v>
      </c>
      <c r="J65" s="4">
        <f t="shared" si="37"/>
        <v>335.35382582631155</v>
      </c>
      <c r="K65" s="40">
        <f t="shared" si="38"/>
        <v>2.1591396126964537</v>
      </c>
      <c r="L65" s="40">
        <f t="shared" si="4"/>
        <v>3.8408603873035463</v>
      </c>
      <c r="M65" s="10">
        <f t="shared" si="39"/>
        <v>5.7381903395307612</v>
      </c>
      <c r="N65" s="10">
        <f t="shared" si="5"/>
        <v>8.26</v>
      </c>
      <c r="O65" s="10">
        <f t="shared" si="6"/>
        <v>0.31900000000000001</v>
      </c>
      <c r="P65" s="10">
        <f t="shared" si="40"/>
        <v>14.422125032850749</v>
      </c>
      <c r="Q65" s="42">
        <f t="shared" si="41"/>
        <v>4.8196169978859782E-2</v>
      </c>
      <c r="R65" s="4">
        <f t="shared" si="42"/>
        <v>586008.96889084426</v>
      </c>
      <c r="S65">
        <f t="shared" si="9"/>
        <v>5.8600896889084424E-4</v>
      </c>
      <c r="T65" s="41">
        <f t="shared" si="10"/>
        <v>2.0339079814911398E-4</v>
      </c>
      <c r="U65" s="42">
        <f t="shared" si="43"/>
        <v>1.0405526857007166</v>
      </c>
      <c r="V65" s="42">
        <f t="shared" si="44"/>
        <v>1.0068881540343588</v>
      </c>
      <c r="W65" s="42">
        <f t="shared" si="45"/>
        <v>0.99392270671276239</v>
      </c>
      <c r="X65" s="42">
        <f t="shared" si="46"/>
        <v>1.2965447321596435E-2</v>
      </c>
      <c r="Y65" s="42">
        <f t="shared" si="29"/>
        <v>3.6652989829218836E-3</v>
      </c>
      <c r="Z65" s="10">
        <f t="shared" si="47"/>
        <v>18.020967596747937</v>
      </c>
      <c r="AA65">
        <f t="shared" si="14"/>
        <v>5743198.3828184437</v>
      </c>
      <c r="AB65" s="10">
        <f t="shared" si="15"/>
        <v>5.7431983828184441</v>
      </c>
      <c r="AC65" s="10">
        <f t="shared" si="16"/>
        <v>5.6421983828184441</v>
      </c>
      <c r="AD65" s="3">
        <f t="shared" si="17"/>
        <v>818.30288365749732</v>
      </c>
      <c r="AI65" s="94">
        <f t="shared" si="28"/>
        <v>0.99392270671276239</v>
      </c>
    </row>
    <row r="66" spans="2:35">
      <c r="B66" s="39">
        <f t="shared" si="30"/>
        <v>38</v>
      </c>
      <c r="C66" s="42">
        <f t="shared" si="31"/>
        <v>0.64700239808156124</v>
      </c>
      <c r="D66" s="10">
        <f t="shared" si="32"/>
        <v>13.552997601918438</v>
      </c>
      <c r="E66" s="40">
        <f t="shared" si="33"/>
        <v>19.294004796163122</v>
      </c>
      <c r="F66" s="40">
        <f t="shared" si="34"/>
        <v>46.4</v>
      </c>
      <c r="G66" s="3">
        <f t="shared" si="35"/>
        <v>418.52997601918412</v>
      </c>
      <c r="H66" s="3">
        <f t="shared" si="36"/>
        <v>155.31826837612553</v>
      </c>
      <c r="I66">
        <f t="shared" si="1"/>
        <v>1.5531826837612554E-4</v>
      </c>
      <c r="J66" s="4">
        <f t="shared" si="37"/>
        <v>336.38495037746657</v>
      </c>
      <c r="K66" s="40">
        <f t="shared" si="38"/>
        <v>2.1657783974442855</v>
      </c>
      <c r="L66" s="40">
        <f t="shared" si="4"/>
        <v>3.8342216025557145</v>
      </c>
      <c r="M66" s="10">
        <f t="shared" si="39"/>
        <v>5.7431983828184441</v>
      </c>
      <c r="N66" s="10">
        <f t="shared" si="5"/>
        <v>8.26</v>
      </c>
      <c r="O66" s="10">
        <f t="shared" si="6"/>
        <v>0.31900000000000001</v>
      </c>
      <c r="P66" s="10">
        <f t="shared" si="40"/>
        <v>14.426139094577277</v>
      </c>
      <c r="Q66" s="42">
        <f t="shared" si="41"/>
        <v>4.937641500389793E-2</v>
      </c>
      <c r="R66" s="4">
        <f t="shared" si="42"/>
        <v>585339.11273867439</v>
      </c>
      <c r="S66">
        <f t="shared" si="9"/>
        <v>5.8533911273867434E-4</v>
      </c>
      <c r="T66" s="41">
        <f t="shared" si="10"/>
        <v>2.0406065430128388E-4</v>
      </c>
      <c r="U66" s="42">
        <f t="shared" si="43"/>
        <v>1.0393632489255547</v>
      </c>
      <c r="V66" s="42">
        <f t="shared" si="44"/>
        <v>1.0077880015833807</v>
      </c>
      <c r="W66" s="42">
        <f t="shared" si="45"/>
        <v>0.99480570119051182</v>
      </c>
      <c r="X66" s="42">
        <f t="shared" si="46"/>
        <v>1.2982300392868851E-2</v>
      </c>
      <c r="Y66" s="42">
        <f t="shared" si="29"/>
        <v>3.6806212783741178E-3</v>
      </c>
      <c r="Z66" s="10">
        <f t="shared" si="47"/>
        <v>18.036898347585865</v>
      </c>
      <c r="AA66">
        <f t="shared" si="14"/>
        <v>5748186.1536544031</v>
      </c>
      <c r="AB66" s="10">
        <f t="shared" si="15"/>
        <v>5.7481861536544034</v>
      </c>
      <c r="AC66" s="10">
        <f t="shared" si="16"/>
        <v>5.6471861536544035</v>
      </c>
      <c r="AD66" s="3">
        <f t="shared" si="17"/>
        <v>819.02627319135649</v>
      </c>
      <c r="AI66" s="94">
        <f t="shared" si="28"/>
        <v>0.99480570119051182</v>
      </c>
    </row>
    <row r="67" spans="2:35">
      <c r="B67" s="39">
        <f t="shared" si="30"/>
        <v>39</v>
      </c>
      <c r="C67" s="42">
        <f t="shared" si="31"/>
        <v>0.66402877697844442</v>
      </c>
      <c r="D67" s="10">
        <f t="shared" si="32"/>
        <v>13.535971223021555</v>
      </c>
      <c r="E67" s="40">
        <f t="shared" si="33"/>
        <v>19.328057553956889</v>
      </c>
      <c r="F67" s="40">
        <f t="shared" si="34"/>
        <v>46.4</v>
      </c>
      <c r="G67" s="3">
        <f t="shared" si="35"/>
        <v>418.35971223021528</v>
      </c>
      <c r="H67" s="3">
        <f t="shared" si="36"/>
        <v>155.31826837612553</v>
      </c>
      <c r="I67">
        <f t="shared" si="1"/>
        <v>1.5531826837612554E-4</v>
      </c>
      <c r="J67" s="4">
        <f t="shared" si="37"/>
        <v>337.41789640882621</v>
      </c>
      <c r="K67" s="40">
        <f t="shared" si="38"/>
        <v>2.1724289095969076</v>
      </c>
      <c r="L67" s="40">
        <f t="shared" si="4"/>
        <v>3.8275710904030924</v>
      </c>
      <c r="M67" s="10">
        <f t="shared" si="39"/>
        <v>5.7481861536544034</v>
      </c>
      <c r="N67" s="10">
        <f t="shared" si="5"/>
        <v>8.26</v>
      </c>
      <c r="O67" s="10">
        <f t="shared" si="6"/>
        <v>0.31900000000000001</v>
      </c>
      <c r="P67" s="10">
        <f t="shared" si="40"/>
        <v>14.430134538954279</v>
      </c>
      <c r="Q67" s="42">
        <f t="shared" si="41"/>
        <v>5.0556333240344052E-2</v>
      </c>
      <c r="R67" s="4">
        <f t="shared" si="42"/>
        <v>584668.84567891608</v>
      </c>
      <c r="S67">
        <f t="shared" si="9"/>
        <v>5.846688456789161E-4</v>
      </c>
      <c r="T67" s="41">
        <f t="shared" si="10"/>
        <v>2.0473092136104212E-4</v>
      </c>
      <c r="U67" s="42">
        <f t="shared" si="43"/>
        <v>1.038173082518224</v>
      </c>
      <c r="V67" s="42">
        <f t="shared" si="44"/>
        <v>1.0086854924078059</v>
      </c>
      <c r="W67" s="42">
        <f t="shared" si="45"/>
        <v>0.9956851213255703</v>
      </c>
      <c r="X67" s="42">
        <f t="shared" si="46"/>
        <v>1.3000371082235618E-2</v>
      </c>
      <c r="Y67" s="42">
        <f t="shared" si="29"/>
        <v>3.6959606532946145E-3</v>
      </c>
      <c r="Z67" s="10">
        <f t="shared" si="47"/>
        <v>18.05277204207372</v>
      </c>
      <c r="AA67">
        <f t="shared" si="14"/>
        <v>5753156.0606745398</v>
      </c>
      <c r="AB67" s="10">
        <f t="shared" si="15"/>
        <v>5.7531560606745398</v>
      </c>
      <c r="AC67" s="10">
        <f t="shared" si="16"/>
        <v>5.6521560606745398</v>
      </c>
      <c r="AD67" s="3">
        <f t="shared" si="17"/>
        <v>819.74707188898333</v>
      </c>
      <c r="AI67" s="94">
        <f t="shared" si="28"/>
        <v>0.9956851213255703</v>
      </c>
    </row>
    <row r="68" spans="2:35">
      <c r="B68" s="39">
        <f t="shared" si="30"/>
        <v>40</v>
      </c>
      <c r="C68" s="42">
        <f t="shared" si="31"/>
        <v>0.68105515587532761</v>
      </c>
      <c r="D68" s="10">
        <f t="shared" si="32"/>
        <v>13.518944844124672</v>
      </c>
      <c r="E68" s="40">
        <f t="shared" si="33"/>
        <v>19.362110311750655</v>
      </c>
      <c r="F68" s="40">
        <f t="shared" si="34"/>
        <v>46.4</v>
      </c>
      <c r="G68" s="3">
        <f t="shared" si="35"/>
        <v>418.18944844124644</v>
      </c>
      <c r="H68" s="3">
        <f t="shared" si="36"/>
        <v>155.31826837612553</v>
      </c>
      <c r="I68">
        <f t="shared" si="1"/>
        <v>1.5531826837612554E-4</v>
      </c>
      <c r="J68" s="4">
        <f t="shared" si="37"/>
        <v>338.45266392039048</v>
      </c>
      <c r="K68" s="40">
        <f t="shared" si="38"/>
        <v>2.1790911491543201</v>
      </c>
      <c r="L68" s="40">
        <f t="shared" si="4"/>
        <v>3.8209088508456799</v>
      </c>
      <c r="M68" s="10">
        <f t="shared" si="39"/>
        <v>5.7531560606745398</v>
      </c>
      <c r="N68" s="10">
        <f t="shared" si="5"/>
        <v>8.26</v>
      </c>
      <c r="O68" s="10">
        <f t="shared" si="6"/>
        <v>0.31900000000000001</v>
      </c>
      <c r="P68" s="10">
        <f t="shared" si="40"/>
        <v>14.434113325957384</v>
      </c>
      <c r="Q68" s="42">
        <f t="shared" si="41"/>
        <v>5.1735926230393817E-2</v>
      </c>
      <c r="R68" s="4">
        <f t="shared" si="42"/>
        <v>583998.16864196595</v>
      </c>
      <c r="S68">
        <f t="shared" si="9"/>
        <v>5.8399816864196591E-4</v>
      </c>
      <c r="T68" s="41">
        <f t="shared" si="10"/>
        <v>2.0540159839799231E-4</v>
      </c>
      <c r="U68" s="42">
        <f t="shared" si="43"/>
        <v>1.0369821881307932</v>
      </c>
      <c r="V68" s="42">
        <f t="shared" si="44"/>
        <v>1.009580760038737</v>
      </c>
      <c r="W68" s="42">
        <f t="shared" si="45"/>
        <v>0.9965613917972137</v>
      </c>
      <c r="X68" s="42">
        <f t="shared" si="46"/>
        <v>1.3019368241523277E-2</v>
      </c>
      <c r="Y68" s="42">
        <f t="shared" si="29"/>
        <v>3.7113182088071919E-3</v>
      </c>
      <c r="Z68" s="10">
        <f t="shared" si="47"/>
        <v>18.068594586182481</v>
      </c>
      <c r="AA68">
        <f t="shared" si="14"/>
        <v>5758109.9529837761</v>
      </c>
      <c r="AB68" s="10">
        <f t="shared" si="15"/>
        <v>5.7581099529837765</v>
      </c>
      <c r="AC68" s="10">
        <f t="shared" si="16"/>
        <v>5.6571099529837765</v>
      </c>
      <c r="AD68" s="3">
        <f t="shared" si="17"/>
        <v>820.46554793093196</v>
      </c>
      <c r="AI68" s="94">
        <f t="shared" si="28"/>
        <v>0.9965613917972137</v>
      </c>
    </row>
    <row r="69" spans="2:35">
      <c r="B69" s="39">
        <f t="shared" si="30"/>
        <v>41</v>
      </c>
      <c r="C69" s="42">
        <f t="shared" si="31"/>
        <v>0.6980815347722108</v>
      </c>
      <c r="D69" s="10">
        <f t="shared" si="32"/>
        <v>13.501918465227789</v>
      </c>
      <c r="E69" s="40">
        <f t="shared" si="33"/>
        <v>19.396163069544421</v>
      </c>
      <c r="F69" s="40">
        <f t="shared" si="34"/>
        <v>46.4</v>
      </c>
      <c r="G69" s="3">
        <f t="shared" si="35"/>
        <v>418.0191846522776</v>
      </c>
      <c r="H69" s="3">
        <f t="shared" si="36"/>
        <v>155.31826837612553</v>
      </c>
      <c r="I69">
        <f t="shared" si="1"/>
        <v>1.5531826837612554E-4</v>
      </c>
      <c r="J69" s="4">
        <f t="shared" si="37"/>
        <v>339.48925291216005</v>
      </c>
      <c r="K69" s="40">
        <f t="shared" si="38"/>
        <v>2.1857651161165279</v>
      </c>
      <c r="L69" s="40">
        <f t="shared" si="4"/>
        <v>3.8142348838834721</v>
      </c>
      <c r="M69" s="10">
        <f t="shared" si="39"/>
        <v>5.7581099529837765</v>
      </c>
      <c r="N69" s="10">
        <f t="shared" si="5"/>
        <v>8.26</v>
      </c>
      <c r="O69" s="10">
        <f t="shared" si="6"/>
        <v>0.31900000000000001</v>
      </c>
      <c r="P69" s="10">
        <f t="shared" si="40"/>
        <v>14.438076963285411</v>
      </c>
      <c r="Q69" s="42">
        <f t="shared" si="41"/>
        <v>5.2915195390696786E-2</v>
      </c>
      <c r="R69" s="4">
        <f t="shared" si="42"/>
        <v>583327.08255822002</v>
      </c>
      <c r="S69">
        <f t="shared" si="9"/>
        <v>5.8332708255822005E-4</v>
      </c>
      <c r="T69" s="41">
        <f t="shared" si="10"/>
        <v>2.0607268448173818E-4</v>
      </c>
      <c r="U69" s="42">
        <f t="shared" si="43"/>
        <v>1.0357905674153289</v>
      </c>
      <c r="V69" s="42">
        <f t="shared" si="44"/>
        <v>1.0104739067018094</v>
      </c>
      <c r="W69" s="42">
        <f t="shared" si="45"/>
        <v>0.99743483863086624</v>
      </c>
      <c r="X69" s="42">
        <f t="shared" si="46"/>
        <v>1.3039068070943127E-2</v>
      </c>
      <c r="Y69" s="42">
        <f t="shared" si="29"/>
        <v>3.7266947796623464E-3</v>
      </c>
      <c r="Z69" s="10">
        <f t="shared" si="47"/>
        <v>18.084370517299686</v>
      </c>
      <c r="AA69">
        <f t="shared" si="14"/>
        <v>5763049.2511962103</v>
      </c>
      <c r="AB69" s="10">
        <f t="shared" si="15"/>
        <v>5.7630492511962101</v>
      </c>
      <c r="AC69" s="10">
        <f t="shared" si="16"/>
        <v>5.6620492511962102</v>
      </c>
      <c r="AD69" s="3">
        <f t="shared" si="17"/>
        <v>821.18190735260487</v>
      </c>
      <c r="AI69" s="94">
        <f t="shared" si="28"/>
        <v>0.99743483863086624</v>
      </c>
    </row>
    <row r="70" spans="2:35">
      <c r="B70" s="39">
        <f t="shared" si="30"/>
        <v>42</v>
      </c>
      <c r="C70" s="42">
        <f t="shared" si="31"/>
        <v>0.71510791366909399</v>
      </c>
      <c r="D70" s="10">
        <f t="shared" si="32"/>
        <v>13.484892086330905</v>
      </c>
      <c r="E70" s="40">
        <f t="shared" si="33"/>
        <v>19.430215827338188</v>
      </c>
      <c r="F70" s="40">
        <f t="shared" si="34"/>
        <v>46.4</v>
      </c>
      <c r="G70" s="3">
        <f t="shared" si="35"/>
        <v>417.84892086330876</v>
      </c>
      <c r="H70" s="3">
        <f t="shared" si="36"/>
        <v>155.31826837612553</v>
      </c>
      <c r="I70">
        <f t="shared" si="1"/>
        <v>1.5531826837612554E-4</v>
      </c>
      <c r="J70" s="4">
        <f t="shared" si="37"/>
        <v>340.52766338413403</v>
      </c>
      <c r="K70" s="40">
        <f t="shared" si="38"/>
        <v>2.1924508104835247</v>
      </c>
      <c r="L70" s="40">
        <f t="shared" si="4"/>
        <v>3.8075491895164753</v>
      </c>
      <c r="M70" s="10">
        <f t="shared" si="39"/>
        <v>5.7630492511962101</v>
      </c>
      <c r="N70" s="10">
        <f t="shared" si="5"/>
        <v>8.26</v>
      </c>
      <c r="O70" s="10">
        <f t="shared" si="6"/>
        <v>0.31900000000000001</v>
      </c>
      <c r="P70" s="10">
        <f t="shared" si="40"/>
        <v>14.442026612476354</v>
      </c>
      <c r="Q70" s="42">
        <f t="shared" si="41"/>
        <v>5.4094142040897131E-2</v>
      </c>
      <c r="R70" s="4">
        <f t="shared" si="42"/>
        <v>582655.58835807489</v>
      </c>
      <c r="S70">
        <f t="shared" si="9"/>
        <v>5.8265558835807489E-4</v>
      </c>
      <c r="T70" s="41">
        <f t="shared" si="10"/>
        <v>2.0674417868188333E-4</v>
      </c>
      <c r="U70" s="42">
        <f t="shared" si="43"/>
        <v>1.0345982220238994</v>
      </c>
      <c r="V70" s="42">
        <f t="shared" si="44"/>
        <v>1.0113650106448133</v>
      </c>
      <c r="W70" s="42">
        <f t="shared" si="45"/>
        <v>0.99830571230247844</v>
      </c>
      <c r="X70" s="42">
        <f t="shared" si="46"/>
        <v>1.305929834233488E-2</v>
      </c>
      <c r="Y70" s="42">
        <f t="shared" si="29"/>
        <v>3.7420909956970092E-3</v>
      </c>
      <c r="Z70" s="10">
        <f t="shared" si="47"/>
        <v>18.10010332361016</v>
      </c>
      <c r="AA70">
        <f t="shared" si="14"/>
        <v>5767975.0474302685</v>
      </c>
      <c r="AB70" s="10">
        <f t="shared" si="15"/>
        <v>5.7679750474302685</v>
      </c>
      <c r="AC70" s="10">
        <f t="shared" si="16"/>
        <v>5.6669750474302685</v>
      </c>
      <c r="AD70" s="3">
        <f t="shared" si="17"/>
        <v>821.89630854681195</v>
      </c>
      <c r="AI70" s="94">
        <f t="shared" si="28"/>
        <v>0.99830571230247844</v>
      </c>
    </row>
    <row r="71" spans="2:35">
      <c r="B71" s="39">
        <f t="shared" si="30"/>
        <v>43</v>
      </c>
      <c r="C71" s="42">
        <f t="shared" si="31"/>
        <v>0.73213429256597717</v>
      </c>
      <c r="D71" s="10">
        <f t="shared" si="32"/>
        <v>13.467865707434022</v>
      </c>
      <c r="E71" s="40">
        <f t="shared" si="33"/>
        <v>19.464268585131954</v>
      </c>
      <c r="F71" s="40">
        <f t="shared" si="34"/>
        <v>46.4</v>
      </c>
      <c r="G71" s="3">
        <f t="shared" si="35"/>
        <v>417.67865707433992</v>
      </c>
      <c r="H71" s="3">
        <f t="shared" si="36"/>
        <v>155.31826837612553</v>
      </c>
      <c r="I71">
        <f t="shared" si="1"/>
        <v>1.5531826837612554E-4</v>
      </c>
      <c r="J71" s="4">
        <f t="shared" si="37"/>
        <v>341.56789533631286</v>
      </c>
      <c r="K71" s="40">
        <f t="shared" si="38"/>
        <v>2.1991482322553138</v>
      </c>
      <c r="L71" s="40">
        <f t="shared" si="4"/>
        <v>3.8008517677446862</v>
      </c>
      <c r="M71" s="10">
        <f t="shared" si="39"/>
        <v>5.7679750474302685</v>
      </c>
      <c r="N71" s="10">
        <f t="shared" si="5"/>
        <v>8.26</v>
      </c>
      <c r="O71" s="10">
        <f t="shared" si="6"/>
        <v>0.31900000000000001</v>
      </c>
      <c r="P71" s="10">
        <f t="shared" si="40"/>
        <v>14.445963169833499</v>
      </c>
      <c r="Q71" s="42">
        <f t="shared" si="41"/>
        <v>5.5272767425491642E-2</v>
      </c>
      <c r="R71" s="4">
        <f t="shared" si="42"/>
        <v>581983.68697192695</v>
      </c>
      <c r="S71">
        <f t="shared" si="9"/>
        <v>5.8198368697192694E-4</v>
      </c>
      <c r="T71" s="41">
        <f t="shared" si="10"/>
        <v>2.0741608006803129E-4</v>
      </c>
      <c r="U71" s="42">
        <f t="shared" si="43"/>
        <v>1.0334051536085718</v>
      </c>
      <c r="V71" s="42">
        <f t="shared" si="44"/>
        <v>1.0122541317384592</v>
      </c>
      <c r="W71" s="42">
        <f t="shared" si="45"/>
        <v>0.99917420536919976</v>
      </c>
      <c r="X71" s="42">
        <f t="shared" si="46"/>
        <v>1.3079926369259476E-2</v>
      </c>
      <c r="Y71" s="42">
        <f t="shared" si="29"/>
        <v>3.7575073289444457E-3</v>
      </c>
      <c r="Z71" s="10">
        <f t="shared" si="47"/>
        <v>18.115795688126035</v>
      </c>
      <c r="AA71">
        <f t="shared" si="14"/>
        <v>5772888.1817122502</v>
      </c>
      <c r="AB71" s="10">
        <f t="shared" si="15"/>
        <v>5.7728881817122506</v>
      </c>
      <c r="AC71" s="10">
        <f t="shared" si="16"/>
        <v>5.6718881817122506</v>
      </c>
      <c r="AD71" s="3">
        <f t="shared" si="17"/>
        <v>822.60887334477889</v>
      </c>
      <c r="AI71" s="94">
        <f t="shared" si="28"/>
        <v>0.99917420536919976</v>
      </c>
    </row>
    <row r="72" spans="2:35">
      <c r="B72" s="39">
        <f t="shared" si="30"/>
        <v>44</v>
      </c>
      <c r="C72" s="42">
        <f t="shared" si="31"/>
        <v>0.74916067146286036</v>
      </c>
      <c r="D72" s="10">
        <f t="shared" si="32"/>
        <v>13.450839328537139</v>
      </c>
      <c r="E72" s="40">
        <f t="shared" si="33"/>
        <v>19.498321342925721</v>
      </c>
      <c r="F72" s="40">
        <f t="shared" si="34"/>
        <v>46.4</v>
      </c>
      <c r="G72" s="3">
        <f t="shared" si="35"/>
        <v>417.50839328537108</v>
      </c>
      <c r="H72" s="3">
        <f t="shared" si="36"/>
        <v>155.31826837612553</v>
      </c>
      <c r="I72">
        <f t="shared" si="1"/>
        <v>1.5531826837612554E-4</v>
      </c>
      <c r="J72" s="4">
        <f t="shared" si="37"/>
        <v>342.60994876869654</v>
      </c>
      <c r="K72" s="40">
        <f t="shared" si="38"/>
        <v>2.2058573814318949</v>
      </c>
      <c r="L72" s="40">
        <f t="shared" si="4"/>
        <v>3.7941426185681051</v>
      </c>
      <c r="M72" s="10">
        <f t="shared" si="39"/>
        <v>5.7728881817122506</v>
      </c>
      <c r="N72" s="10">
        <f t="shared" si="5"/>
        <v>8.26</v>
      </c>
      <c r="O72" s="10">
        <f t="shared" si="6"/>
        <v>0.31900000000000001</v>
      </c>
      <c r="P72" s="10">
        <f t="shared" si="40"/>
        <v>14.449887328221406</v>
      </c>
      <c r="Q72" s="42">
        <f t="shared" si="41"/>
        <v>5.6451072730587672E-2</v>
      </c>
      <c r="R72" s="4">
        <f t="shared" si="42"/>
        <v>581311.37933017232</v>
      </c>
      <c r="S72">
        <f t="shared" si="9"/>
        <v>5.8131137933017235E-4</v>
      </c>
      <c r="T72" s="41">
        <f t="shared" si="10"/>
        <v>2.0808838770978587E-4</v>
      </c>
      <c r="U72" s="42">
        <f t="shared" si="43"/>
        <v>1.0322113638214139</v>
      </c>
      <c r="V72" s="42">
        <f t="shared" si="44"/>
        <v>1.0131413157480469</v>
      </c>
      <c r="W72" s="42">
        <f t="shared" si="45"/>
        <v>1.0000404659404896</v>
      </c>
      <c r="X72" s="42">
        <f t="shared" si="46"/>
        <v>1.3100849807557324E-2</v>
      </c>
      <c r="Y72" s="42">
        <f t="shared" si="29"/>
        <v>3.7729441297739566E-3</v>
      </c>
      <c r="Z72" s="10">
        <f t="shared" si="47"/>
        <v>18.131449675298363</v>
      </c>
      <c r="AA72">
        <f t="shared" si="14"/>
        <v>5777789.3004026981</v>
      </c>
      <c r="AB72" s="10">
        <f t="shared" si="15"/>
        <v>5.7777893004026977</v>
      </c>
      <c r="AC72" s="10">
        <f t="shared" si="16"/>
        <v>5.6767893004026977</v>
      </c>
      <c r="AD72" s="3">
        <f t="shared" si="17"/>
        <v>823.31969548987649</v>
      </c>
      <c r="AI72" s="94">
        <f t="shared" si="28"/>
        <v>1.0000404659404896</v>
      </c>
    </row>
    <row r="73" spans="2:35">
      <c r="B73" s="39">
        <f t="shared" si="30"/>
        <v>45</v>
      </c>
      <c r="C73" s="42">
        <f t="shared" si="31"/>
        <v>0.76618705035974355</v>
      </c>
      <c r="D73" s="10">
        <f t="shared" si="32"/>
        <v>13.433812949640256</v>
      </c>
      <c r="E73" s="40">
        <f t="shared" si="33"/>
        <v>19.532374100719487</v>
      </c>
      <c r="F73" s="40">
        <f t="shared" si="34"/>
        <v>46.4</v>
      </c>
      <c r="G73" s="3">
        <f t="shared" si="35"/>
        <v>417.33812949640225</v>
      </c>
      <c r="H73" s="3">
        <f t="shared" si="36"/>
        <v>155.31826837612553</v>
      </c>
      <c r="I73">
        <f t="shared" si="1"/>
        <v>1.5531826837612554E-4</v>
      </c>
      <c r="J73" s="4">
        <f t="shared" si="37"/>
        <v>343.65382368128508</v>
      </c>
      <c r="K73" s="40">
        <f t="shared" si="38"/>
        <v>2.2125782580132678</v>
      </c>
      <c r="L73" s="40">
        <f t="shared" si="4"/>
        <v>3.7874217419867322</v>
      </c>
      <c r="M73" s="10">
        <f t="shared" si="39"/>
        <v>5.7777893004026977</v>
      </c>
      <c r="N73" s="10">
        <f t="shared" si="5"/>
        <v>8.26</v>
      </c>
      <c r="O73" s="10">
        <f t="shared" si="6"/>
        <v>0.31900000000000001</v>
      </c>
      <c r="P73" s="10">
        <f t="shared" si="40"/>
        <v>14.453799624293765</v>
      </c>
      <c r="Q73" s="42">
        <f t="shared" si="41"/>
        <v>5.7629059096765425E-2</v>
      </c>
      <c r="R73" s="4">
        <f t="shared" si="42"/>
        <v>580638.66636320762</v>
      </c>
      <c r="S73">
        <f t="shared" si="9"/>
        <v>5.8063866636320763E-4</v>
      </c>
      <c r="T73" s="41">
        <f t="shared" si="10"/>
        <v>2.0876110067675059E-4</v>
      </c>
      <c r="U73" s="42">
        <f t="shared" si="43"/>
        <v>1.0310168543144933</v>
      </c>
      <c r="V73" s="42">
        <f t="shared" si="44"/>
        <v>1.0140265976052258</v>
      </c>
      <c r="W73" s="42">
        <f t="shared" si="45"/>
        <v>1.0009046079795776</v>
      </c>
      <c r="X73" s="42">
        <f t="shared" si="46"/>
        <v>1.3121989625648256E-2</v>
      </c>
      <c r="Y73" s="42">
        <f t="shared" si="29"/>
        <v>3.7884016546500961E-3</v>
      </c>
      <c r="Z73" s="10">
        <f t="shared" si="47"/>
        <v>18.147066873900634</v>
      </c>
      <c r="AA73">
        <f t="shared" si="14"/>
        <v>5782678.900931906</v>
      </c>
      <c r="AB73" s="10">
        <f t="shared" si="15"/>
        <v>5.7826789009319057</v>
      </c>
      <c r="AC73" s="10">
        <f t="shared" si="16"/>
        <v>5.6816789009319058</v>
      </c>
      <c r="AD73" s="3">
        <f t="shared" si="17"/>
        <v>824.02884712572961</v>
      </c>
      <c r="AI73" s="94">
        <f t="shared" si="28"/>
        <v>1.0009046079795776</v>
      </c>
    </row>
    <row r="74" spans="2:35">
      <c r="B74" s="39">
        <f t="shared" si="30"/>
        <v>46</v>
      </c>
      <c r="C74" s="42">
        <f t="shared" si="31"/>
        <v>0.78321342925662674</v>
      </c>
      <c r="D74" s="10">
        <f t="shared" si="32"/>
        <v>13.416786570743373</v>
      </c>
      <c r="E74" s="40">
        <f t="shared" si="33"/>
        <v>19.566426858513253</v>
      </c>
      <c r="F74" s="40">
        <f t="shared" si="34"/>
        <v>46.4</v>
      </c>
      <c r="G74" s="3">
        <f t="shared" si="35"/>
        <v>417.16786570743341</v>
      </c>
      <c r="H74" s="3">
        <f t="shared" si="36"/>
        <v>155.31826837612553</v>
      </c>
      <c r="I74">
        <f t="shared" si="1"/>
        <v>1.5531826837612554E-4</v>
      </c>
      <c r="J74" s="4">
        <f t="shared" si="37"/>
        <v>344.69952007407869</v>
      </c>
      <c r="K74" s="40">
        <f t="shared" si="38"/>
        <v>2.2193108619994346</v>
      </c>
      <c r="L74" s="40">
        <f t="shared" si="4"/>
        <v>3.7806891380005654</v>
      </c>
      <c r="M74" s="10">
        <f t="shared" si="39"/>
        <v>5.7826789009319057</v>
      </c>
      <c r="N74" s="10">
        <f t="shared" si="5"/>
        <v>8.26</v>
      </c>
      <c r="O74" s="10">
        <f t="shared" si="6"/>
        <v>0.31900000000000001</v>
      </c>
      <c r="P74" s="10">
        <f t="shared" si="40"/>
        <v>14.457700474633279</v>
      </c>
      <c r="Q74" s="42">
        <f t="shared" si="41"/>
        <v>5.88067276289609E-2</v>
      </c>
      <c r="R74" s="4">
        <f t="shared" si="42"/>
        <v>579965.54900142888</v>
      </c>
      <c r="S74">
        <f t="shared" si="9"/>
        <v>5.7996554900142884E-4</v>
      </c>
      <c r="T74" s="41">
        <f t="shared" si="10"/>
        <v>2.0943421803852938E-4</v>
      </c>
      <c r="U74" s="42">
        <f t="shared" si="43"/>
        <v>1.0298216267398772</v>
      </c>
      <c r="V74" s="42">
        <f t="shared" si="44"/>
        <v>1.0149100039107679</v>
      </c>
      <c r="W74" s="42">
        <f t="shared" si="45"/>
        <v>1.0017667191910185</v>
      </c>
      <c r="X74" s="42">
        <f t="shared" si="46"/>
        <v>1.314328471974946E-2</v>
      </c>
      <c r="Y74" s="42">
        <f t="shared" si="29"/>
        <v>3.8038800874742305E-3</v>
      </c>
      <c r="Z74" s="10">
        <f t="shared" si="47"/>
        <v>18.162648506532179</v>
      </c>
      <c r="AA74">
        <f t="shared" si="14"/>
        <v>5787557.366084422</v>
      </c>
      <c r="AB74" s="10">
        <f t="shared" si="15"/>
        <v>5.787557366084422</v>
      </c>
      <c r="AC74" s="10">
        <f t="shared" si="16"/>
        <v>5.686557366084422</v>
      </c>
      <c r="AD74" s="3">
        <f t="shared" si="17"/>
        <v>824.73638376858912</v>
      </c>
      <c r="AI74" s="94">
        <f t="shared" si="28"/>
        <v>1.0017667191910185</v>
      </c>
    </row>
    <row r="75" spans="2:35">
      <c r="B75" s="39">
        <f t="shared" si="30"/>
        <v>47</v>
      </c>
      <c r="C75" s="42">
        <f t="shared" si="31"/>
        <v>0.80023980815350992</v>
      </c>
      <c r="D75" s="10">
        <f t="shared" si="32"/>
        <v>13.399760191846489</v>
      </c>
      <c r="E75" s="40">
        <f t="shared" si="33"/>
        <v>19.60047961630702</v>
      </c>
      <c r="F75" s="40">
        <f t="shared" si="34"/>
        <v>46.4</v>
      </c>
      <c r="G75" s="3">
        <f t="shared" si="35"/>
        <v>416.99760191846457</v>
      </c>
      <c r="H75" s="3">
        <f t="shared" si="36"/>
        <v>155.31826837612553</v>
      </c>
      <c r="I75">
        <f t="shared" si="1"/>
        <v>1.5531826837612554E-4</v>
      </c>
      <c r="J75" s="4">
        <f t="shared" si="37"/>
        <v>345.74703794707671</v>
      </c>
      <c r="K75" s="40">
        <f t="shared" si="38"/>
        <v>2.2260551933903905</v>
      </c>
      <c r="L75" s="40">
        <f t="shared" si="4"/>
        <v>3.7739448066096095</v>
      </c>
      <c r="M75" s="10">
        <f t="shared" si="39"/>
        <v>5.787557366084422</v>
      </c>
      <c r="N75" s="10">
        <f t="shared" si="5"/>
        <v>8.26</v>
      </c>
      <c r="O75" s="10">
        <f t="shared" si="6"/>
        <v>0.31900000000000001</v>
      </c>
      <c r="P75" s="10">
        <f t="shared" si="40"/>
        <v>14.461590203432579</v>
      </c>
      <c r="Q75" s="42">
        <f t="shared" si="41"/>
        <v>5.9984079404068025E-2</v>
      </c>
      <c r="R75" s="4">
        <f t="shared" si="42"/>
        <v>579292.02817523293</v>
      </c>
      <c r="S75">
        <f t="shared" si="9"/>
        <v>5.7929202817523289E-4</v>
      </c>
      <c r="T75" s="41">
        <f t="shared" si="10"/>
        <v>2.1010773886472533E-4</v>
      </c>
      <c r="U75" s="42">
        <f t="shared" si="43"/>
        <v>1.0286256827496341</v>
      </c>
      <c r="V75" s="42">
        <f t="shared" si="44"/>
        <v>1.0157915548514176</v>
      </c>
      <c r="W75" s="42">
        <f t="shared" si="45"/>
        <v>1.0026268670655705</v>
      </c>
      <c r="X75" s="42">
        <f t="shared" si="46"/>
        <v>1.3164687785847118E-2</v>
      </c>
      <c r="Y75" s="42">
        <f t="shared" si="29"/>
        <v>3.8193795560076287E-3</v>
      </c>
      <c r="Z75" s="10">
        <f t="shared" si="47"/>
        <v>18.178195513620171</v>
      </c>
      <c r="AA75">
        <f t="shared" si="14"/>
        <v>5792424.9902993049</v>
      </c>
      <c r="AB75" s="10">
        <f t="shared" si="15"/>
        <v>5.7924249902993052</v>
      </c>
      <c r="AC75" s="10">
        <f t="shared" si="16"/>
        <v>5.6914249902993053</v>
      </c>
      <c r="AD75" s="3">
        <f t="shared" si="17"/>
        <v>825.44234812172658</v>
      </c>
      <c r="AI75" s="94">
        <f t="shared" si="28"/>
        <v>1.0026268670655705</v>
      </c>
    </row>
    <row r="76" spans="2:35">
      <c r="B76" s="39">
        <f t="shared" si="30"/>
        <v>48</v>
      </c>
      <c r="C76" s="42">
        <f t="shared" si="31"/>
        <v>0.81726618705039311</v>
      </c>
      <c r="D76" s="10">
        <f t="shared" si="32"/>
        <v>13.382733812949606</v>
      </c>
      <c r="E76" s="40">
        <f t="shared" si="33"/>
        <v>19.634532374100786</v>
      </c>
      <c r="F76" s="40">
        <f t="shared" si="34"/>
        <v>46.4</v>
      </c>
      <c r="G76" s="3">
        <f t="shared" si="35"/>
        <v>416.82733812949573</v>
      </c>
      <c r="H76" s="3">
        <f t="shared" si="36"/>
        <v>155.31826837612553</v>
      </c>
      <c r="I76">
        <f t="shared" si="1"/>
        <v>1.5531826837612554E-4</v>
      </c>
      <c r="J76" s="4">
        <f t="shared" si="37"/>
        <v>346.7963773002798</v>
      </c>
      <c r="K76" s="40">
        <f t="shared" si="38"/>
        <v>2.2328112521861398</v>
      </c>
      <c r="L76" s="40">
        <f t="shared" si="4"/>
        <v>3.7671887478138602</v>
      </c>
      <c r="M76" s="10">
        <f t="shared" si="39"/>
        <v>5.7924249902993052</v>
      </c>
      <c r="N76" s="10">
        <f t="shared" si="5"/>
        <v>8.26</v>
      </c>
      <c r="O76" s="10">
        <f t="shared" si="6"/>
        <v>0.31900000000000001</v>
      </c>
      <c r="P76" s="10">
        <f t="shared" si="40"/>
        <v>14.465469063716567</v>
      </c>
      <c r="Q76" s="42">
        <f t="shared" si="41"/>
        <v>6.1161115476793114E-2</v>
      </c>
      <c r="R76" s="4">
        <f t="shared" si="42"/>
        <v>578618.1048150158</v>
      </c>
      <c r="S76">
        <f t="shared" si="9"/>
        <v>5.7861810481501575E-4</v>
      </c>
      <c r="T76" s="41">
        <f t="shared" si="10"/>
        <v>2.1078166222494247E-4</v>
      </c>
      <c r="U76" s="42">
        <f t="shared" si="43"/>
        <v>1.027429023995831</v>
      </c>
      <c r="V76" s="42">
        <f t="shared" si="44"/>
        <v>1.0166712656754158</v>
      </c>
      <c r="W76" s="42">
        <f t="shared" si="45"/>
        <v>1.0034851035173342</v>
      </c>
      <c r="X76" s="42">
        <f t="shared" si="46"/>
        <v>1.3186162158081549E-2</v>
      </c>
      <c r="Y76" s="42">
        <f t="shared" si="29"/>
        <v>3.8349001445284934E-3</v>
      </c>
      <c r="Z76" s="10">
        <f t="shared" si="47"/>
        <v>18.193708617953472</v>
      </c>
      <c r="AA76">
        <f t="shared" si="14"/>
        <v>5797281.9998750631</v>
      </c>
      <c r="AB76" s="10">
        <f t="shared" si="15"/>
        <v>5.7972819998750627</v>
      </c>
      <c r="AC76" s="10">
        <f t="shared" si="16"/>
        <v>5.6962819998750627</v>
      </c>
      <c r="AD76" s="3">
        <f t="shared" si="17"/>
        <v>826.14677300581047</v>
      </c>
      <c r="AI76" s="94">
        <f t="shared" si="28"/>
        <v>1.0034851035173342</v>
      </c>
    </row>
    <row r="77" spans="2:35">
      <c r="B77" s="39">
        <f t="shared" si="30"/>
        <v>49</v>
      </c>
      <c r="C77" s="42">
        <f t="shared" si="31"/>
        <v>0.8342925659472763</v>
      </c>
      <c r="D77" s="10">
        <f t="shared" si="32"/>
        <v>13.365707434052723</v>
      </c>
      <c r="E77" s="40">
        <f t="shared" si="33"/>
        <v>19.668585131894552</v>
      </c>
      <c r="F77" s="40">
        <f t="shared" si="34"/>
        <v>46.4</v>
      </c>
      <c r="G77" s="3">
        <f t="shared" si="35"/>
        <v>416.65707434052689</v>
      </c>
      <c r="H77" s="3">
        <f t="shared" si="36"/>
        <v>155.31826837612553</v>
      </c>
      <c r="I77">
        <f t="shared" si="1"/>
        <v>1.5531826837612554E-4</v>
      </c>
      <c r="J77" s="4">
        <f t="shared" si="37"/>
        <v>347.84753813368752</v>
      </c>
      <c r="K77" s="40">
        <f t="shared" si="38"/>
        <v>2.23957903838668</v>
      </c>
      <c r="L77" s="40">
        <f t="shared" si="4"/>
        <v>3.76042096161332</v>
      </c>
      <c r="M77" s="10">
        <f t="shared" si="39"/>
        <v>5.7972819998750627</v>
      </c>
      <c r="N77" s="10">
        <f t="shared" si="5"/>
        <v>8.26</v>
      </c>
      <c r="O77" s="10">
        <f t="shared" si="6"/>
        <v>0.31900000000000001</v>
      </c>
      <c r="P77" s="10">
        <f t="shared" si="40"/>
        <v>14.46933725363699</v>
      </c>
      <c r="Q77" s="42">
        <f t="shared" si="41"/>
        <v>6.2337836884168114E-2</v>
      </c>
      <c r="R77" s="4">
        <f t="shared" si="42"/>
        <v>577943.77985117398</v>
      </c>
      <c r="S77">
        <f t="shared" si="9"/>
        <v>5.7794377985117401E-4</v>
      </c>
      <c r="T77" s="41">
        <f t="shared" si="10"/>
        <v>2.1145598718878421E-4</v>
      </c>
      <c r="U77" s="42">
        <f t="shared" si="43"/>
        <v>1.0262316521305355</v>
      </c>
      <c r="V77" s="42">
        <f t="shared" si="44"/>
        <v>1.0175491478196408</v>
      </c>
      <c r="W77" s="42">
        <f t="shared" si="45"/>
        <v>1.0043414684461915</v>
      </c>
      <c r="X77" s="42">
        <f t="shared" si="46"/>
        <v>1.3207679373449244E-2</v>
      </c>
      <c r="Y77" s="42">
        <f t="shared" si="29"/>
        <v>3.8504419035889762E-3</v>
      </c>
      <c r="Z77" s="10">
        <f t="shared" si="47"/>
        <v>18.209188374275584</v>
      </c>
      <c r="AA77">
        <f t="shared" si="14"/>
        <v>5802128.5684967618</v>
      </c>
      <c r="AB77" s="10">
        <f t="shared" si="15"/>
        <v>5.8021285684967623</v>
      </c>
      <c r="AC77" s="10">
        <f t="shared" si="16"/>
        <v>5.7011285684967623</v>
      </c>
      <c r="AD77" s="3">
        <f t="shared" si="17"/>
        <v>826.84968361084293</v>
      </c>
      <c r="AI77" s="94">
        <f t="shared" si="28"/>
        <v>1.0043414684461915</v>
      </c>
    </row>
    <row r="78" spans="2:35">
      <c r="B78" s="39">
        <f t="shared" si="30"/>
        <v>50</v>
      </c>
      <c r="C78" s="42">
        <f t="shared" si="31"/>
        <v>0.85131894484415949</v>
      </c>
      <c r="D78" s="10">
        <f t="shared" si="32"/>
        <v>13.34868105515584</v>
      </c>
      <c r="E78" s="40">
        <f t="shared" si="33"/>
        <v>19.702637889688319</v>
      </c>
      <c r="F78" s="40">
        <f t="shared" si="34"/>
        <v>46.4</v>
      </c>
      <c r="G78" s="3">
        <f t="shared" si="35"/>
        <v>416.48681055155805</v>
      </c>
      <c r="H78" s="3">
        <f t="shared" si="36"/>
        <v>155.31826837612553</v>
      </c>
      <c r="I78">
        <f t="shared" si="1"/>
        <v>1.5531826837612554E-4</v>
      </c>
      <c r="J78" s="4">
        <f t="shared" si="37"/>
        <v>348.9005204473001</v>
      </c>
      <c r="K78" s="40">
        <f t="shared" si="38"/>
        <v>2.2463585519920124</v>
      </c>
      <c r="L78" s="40">
        <f t="shared" si="4"/>
        <v>3.7536414480079876</v>
      </c>
      <c r="M78" s="10">
        <f t="shared" si="39"/>
        <v>5.8021285684967623</v>
      </c>
      <c r="N78" s="10">
        <f t="shared" si="5"/>
        <v>8.26</v>
      </c>
      <c r="O78" s="10">
        <f t="shared" si="6"/>
        <v>0.31900000000000001</v>
      </c>
      <c r="P78" s="10">
        <f t="shared" si="40"/>
        <v>14.473194928987454</v>
      </c>
      <c r="Q78" s="42">
        <f t="shared" si="41"/>
        <v>6.3514244649034338E-2</v>
      </c>
      <c r="R78" s="4">
        <f t="shared" si="42"/>
        <v>577269.05421410373</v>
      </c>
      <c r="S78">
        <f t="shared" si="9"/>
        <v>5.7726905421410374E-4</v>
      </c>
      <c r="T78" s="41">
        <f t="shared" si="10"/>
        <v>2.1213071282585449E-4</v>
      </c>
      <c r="U78" s="42">
        <f t="shared" si="43"/>
        <v>1.0250335688058154</v>
      </c>
      <c r="V78" s="42">
        <f t="shared" si="44"/>
        <v>1.0184252097794395</v>
      </c>
      <c r="W78" s="42">
        <f t="shared" si="45"/>
        <v>1.0051959924754705</v>
      </c>
      <c r="X78" s="42">
        <f t="shared" si="46"/>
        <v>1.3229217303968976E-2</v>
      </c>
      <c r="Y78" s="42">
        <f t="shared" si="29"/>
        <v>3.8660048575484681E-3</v>
      </c>
      <c r="Z78" s="10">
        <f t="shared" si="47"/>
        <v>18.224635207454408</v>
      </c>
      <c r="AA78">
        <f t="shared" si="14"/>
        <v>5806964.8291866127</v>
      </c>
      <c r="AB78" s="10">
        <f t="shared" si="15"/>
        <v>5.8069648291866125</v>
      </c>
      <c r="AC78" s="10">
        <f t="shared" si="16"/>
        <v>5.7059648291866125</v>
      </c>
      <c r="AD78" s="3">
        <f t="shared" si="17"/>
        <v>827.5510992293855</v>
      </c>
      <c r="AI78" s="94">
        <f t="shared" si="28"/>
        <v>1.0051959924754705</v>
      </c>
    </row>
    <row r="79" spans="2:35">
      <c r="B79" s="39">
        <f t="shared" si="30"/>
        <v>51</v>
      </c>
      <c r="C79" s="42">
        <f t="shared" si="31"/>
        <v>0.86834532374104267</v>
      </c>
      <c r="D79" s="10">
        <f t="shared" si="32"/>
        <v>13.331654676258957</v>
      </c>
      <c r="E79" s="40">
        <f t="shared" si="33"/>
        <v>19.736690647482085</v>
      </c>
      <c r="F79" s="40">
        <f t="shared" si="34"/>
        <v>46.4</v>
      </c>
      <c r="G79" s="3">
        <f t="shared" si="35"/>
        <v>416.31654676258921</v>
      </c>
      <c r="H79" s="3">
        <f t="shared" si="36"/>
        <v>155.31826837612553</v>
      </c>
      <c r="I79">
        <f t="shared" si="1"/>
        <v>1.5531826837612554E-4</v>
      </c>
      <c r="J79" s="4">
        <f t="shared" si="37"/>
        <v>349.95532424111752</v>
      </c>
      <c r="K79" s="40">
        <f t="shared" si="38"/>
        <v>2.2531497930021365</v>
      </c>
      <c r="L79" s="40">
        <f t="shared" si="4"/>
        <v>3.7468502069978635</v>
      </c>
      <c r="M79" s="10">
        <f t="shared" si="39"/>
        <v>5.8069648291866125</v>
      </c>
      <c r="N79" s="10">
        <f t="shared" si="5"/>
        <v>8.26</v>
      </c>
      <c r="O79" s="10">
        <f t="shared" si="6"/>
        <v>0.31900000000000001</v>
      </c>
      <c r="P79" s="10">
        <f t="shared" si="40"/>
        <v>14.477042212830321</v>
      </c>
      <c r="Q79" s="42">
        <f t="shared" si="41"/>
        <v>6.4690339782734613E-2</v>
      </c>
      <c r="R79" s="4">
        <f t="shared" si="42"/>
        <v>576593.92883420154</v>
      </c>
      <c r="S79">
        <f t="shared" si="9"/>
        <v>5.7659392883420153E-4</v>
      </c>
      <c r="T79" s="41">
        <f t="shared" si="10"/>
        <v>2.128058382057567E-4</v>
      </c>
      <c r="U79" s="42">
        <f t="shared" si="43"/>
        <v>1.0238347756737383</v>
      </c>
      <c r="V79" s="42">
        <f t="shared" si="44"/>
        <v>1.0192994577789554</v>
      </c>
      <c r="W79" s="42">
        <f t="shared" si="45"/>
        <v>1.0060486990590176</v>
      </c>
      <c r="X79" s="42">
        <f t="shared" si="46"/>
        <v>1.325075871993775E-2</v>
      </c>
      <c r="Y79" s="42">
        <f t="shared" si="29"/>
        <v>3.8815890103968236E-3</v>
      </c>
      <c r="Z79" s="10">
        <f t="shared" si="47"/>
        <v>18.240049441894595</v>
      </c>
      <c r="AA79">
        <f t="shared" si="14"/>
        <v>5811790.8835127139</v>
      </c>
      <c r="AB79" s="10">
        <f t="shared" si="15"/>
        <v>5.8117908835127139</v>
      </c>
      <c r="AC79" s="10">
        <f t="shared" si="16"/>
        <v>5.7107908835127139</v>
      </c>
      <c r="AD79" s="3">
        <f t="shared" si="17"/>
        <v>828.25103459212676</v>
      </c>
      <c r="AI79" s="94">
        <f t="shared" si="28"/>
        <v>1.0060486990590176</v>
      </c>
    </row>
    <row r="80" spans="2:35">
      <c r="B80" s="39">
        <f t="shared" si="30"/>
        <v>52</v>
      </c>
      <c r="C80" s="42">
        <f t="shared" si="31"/>
        <v>0.88537170263792586</v>
      </c>
      <c r="D80" s="10">
        <f t="shared" si="32"/>
        <v>13.314628297362074</v>
      </c>
      <c r="E80" s="40">
        <f t="shared" si="33"/>
        <v>19.770743405275852</v>
      </c>
      <c r="F80" s="40">
        <f t="shared" si="34"/>
        <v>46.4</v>
      </c>
      <c r="G80" s="3">
        <f t="shared" si="35"/>
        <v>416.14628297362037</v>
      </c>
      <c r="H80" s="3">
        <f t="shared" si="36"/>
        <v>155.31826837612553</v>
      </c>
      <c r="I80">
        <f t="shared" si="1"/>
        <v>1.5531826837612554E-4</v>
      </c>
      <c r="J80" s="4">
        <f t="shared" si="37"/>
        <v>351.0119495151398</v>
      </c>
      <c r="K80" s="40">
        <f t="shared" si="38"/>
        <v>2.2599527614170527</v>
      </c>
      <c r="L80" s="40">
        <f t="shared" si="4"/>
        <v>3.7400472385829473</v>
      </c>
      <c r="M80" s="10">
        <f t="shared" si="39"/>
        <v>5.8117908835127139</v>
      </c>
      <c r="N80" s="10">
        <f t="shared" si="5"/>
        <v>8.26</v>
      </c>
      <c r="O80" s="10">
        <f t="shared" si="6"/>
        <v>0.31900000000000001</v>
      </c>
      <c r="P80" s="10">
        <f t="shared" si="40"/>
        <v>14.480879202910746</v>
      </c>
      <c r="Q80" s="42">
        <f t="shared" si="41"/>
        <v>6.5866123287196196E-2</v>
      </c>
      <c r="R80" s="4">
        <f t="shared" si="42"/>
        <v>575918.40464186366</v>
      </c>
      <c r="S80">
        <f t="shared" si="9"/>
        <v>5.7591840464186366E-4</v>
      </c>
      <c r="T80" s="41">
        <f t="shared" si="10"/>
        <v>2.1348136239809456E-4</v>
      </c>
      <c r="U80" s="42">
        <f t="shared" si="43"/>
        <v>1.0226352743863716</v>
      </c>
      <c r="V80" s="42">
        <f t="shared" si="44"/>
        <v>1.020171896284559</v>
      </c>
      <c r="W80" s="42">
        <f t="shared" si="45"/>
        <v>1.0068996061048385</v>
      </c>
      <c r="X80" s="42">
        <f t="shared" si="46"/>
        <v>1.3272290179720425E-2</v>
      </c>
      <c r="Y80" s="42">
        <f t="shared" si="29"/>
        <v>3.8971943502565665E-3</v>
      </c>
      <c r="Z80" s="10">
        <f t="shared" si="47"/>
        <v>18.25543132420702</v>
      </c>
      <c r="AA80">
        <f t="shared" si="14"/>
        <v>5816606.8086866494</v>
      </c>
      <c r="AB80" s="10">
        <f t="shared" si="15"/>
        <v>5.8166068086866494</v>
      </c>
      <c r="AC80" s="10">
        <f t="shared" si="16"/>
        <v>5.7156068086866494</v>
      </c>
      <c r="AD80" s="3">
        <f t="shared" si="17"/>
        <v>828.94950089726603</v>
      </c>
      <c r="AI80" s="94">
        <f t="shared" si="28"/>
        <v>1.0068996061048385</v>
      </c>
    </row>
    <row r="81" spans="2:35">
      <c r="B81" s="39">
        <f t="shared" si="30"/>
        <v>53</v>
      </c>
      <c r="C81" s="42">
        <f t="shared" si="31"/>
        <v>0.90239808153480905</v>
      </c>
      <c r="D81" s="10">
        <f t="shared" si="32"/>
        <v>13.29760191846519</v>
      </c>
      <c r="E81" s="40">
        <f t="shared" si="33"/>
        <v>19.804796163069618</v>
      </c>
      <c r="F81" s="40">
        <f t="shared" si="34"/>
        <v>46.4</v>
      </c>
      <c r="G81" s="3">
        <f t="shared" si="35"/>
        <v>415.97601918465153</v>
      </c>
      <c r="H81" s="3">
        <f t="shared" si="36"/>
        <v>155.31826837612553</v>
      </c>
      <c r="I81">
        <f t="shared" si="1"/>
        <v>1.5531826837612554E-4</v>
      </c>
      <c r="J81" s="4">
        <f t="shared" si="37"/>
        <v>352.07039626936694</v>
      </c>
      <c r="K81" s="40">
        <f t="shared" si="38"/>
        <v>2.2667674572367611</v>
      </c>
      <c r="L81" s="40">
        <f t="shared" si="4"/>
        <v>3.7332325427632389</v>
      </c>
      <c r="M81" s="10">
        <f t="shared" si="39"/>
        <v>5.8166068086866494</v>
      </c>
      <c r="N81" s="10">
        <f t="shared" si="5"/>
        <v>8.26</v>
      </c>
      <c r="O81" s="10">
        <f t="shared" si="6"/>
        <v>0.31900000000000001</v>
      </c>
      <c r="P81" s="10">
        <f t="shared" si="40"/>
        <v>14.484705977367856</v>
      </c>
      <c r="Q81" s="42">
        <f t="shared" si="41"/>
        <v>6.7041596156544508E-2</v>
      </c>
      <c r="R81" s="4">
        <f t="shared" si="42"/>
        <v>575242.48256748647</v>
      </c>
      <c r="S81">
        <f t="shared" si="9"/>
        <v>5.7524248256748652E-4</v>
      </c>
      <c r="T81" s="41">
        <f t="shared" si="10"/>
        <v>2.141572844724717E-4</v>
      </c>
      <c r="U81" s="42">
        <f t="shared" si="43"/>
        <v>1.021435066595783</v>
      </c>
      <c r="V81" s="42">
        <f t="shared" si="44"/>
        <v>1.0210425284030622</v>
      </c>
      <c r="W81" s="42">
        <f t="shared" si="45"/>
        <v>1.0077487272265147</v>
      </c>
      <c r="X81" s="42">
        <f t="shared" si="46"/>
        <v>1.3293801176547548E-2</v>
      </c>
      <c r="Y81" s="42">
        <f t="shared" si="29"/>
        <v>3.9128208528701088E-3</v>
      </c>
      <c r="Z81" s="10">
        <f t="shared" si="47"/>
        <v>18.270781040712496</v>
      </c>
      <c r="AA81">
        <f t="shared" si="14"/>
        <v>5821412.6630437458</v>
      </c>
      <c r="AB81" s="10">
        <f t="shared" si="15"/>
        <v>5.8214126630437457</v>
      </c>
      <c r="AC81" s="10">
        <f t="shared" si="16"/>
        <v>5.7204126630437457</v>
      </c>
      <c r="AD81" s="3">
        <f t="shared" si="17"/>
        <v>829.64650660532936</v>
      </c>
      <c r="AI81" s="94">
        <f t="shared" si="28"/>
        <v>1.0077487272265147</v>
      </c>
    </row>
    <row r="82" spans="2:35">
      <c r="B82" s="39">
        <f t="shared" si="30"/>
        <v>54</v>
      </c>
      <c r="C82" s="42">
        <f t="shared" si="31"/>
        <v>0.91942446043169224</v>
      </c>
      <c r="D82" s="10">
        <f t="shared" si="32"/>
        <v>13.280575539568307</v>
      </c>
      <c r="E82" s="40">
        <f t="shared" si="33"/>
        <v>19.838848920863384</v>
      </c>
      <c r="F82" s="40">
        <f t="shared" si="34"/>
        <v>46.4</v>
      </c>
      <c r="G82" s="3">
        <f t="shared" si="35"/>
        <v>415.8057553956827</v>
      </c>
      <c r="H82" s="3">
        <f t="shared" si="36"/>
        <v>155.31826837612553</v>
      </c>
      <c r="I82">
        <f t="shared" si="1"/>
        <v>1.5531826837612554E-4</v>
      </c>
      <c r="J82" s="4">
        <f t="shared" si="37"/>
        <v>353.13066450379893</v>
      </c>
      <c r="K82" s="40">
        <f t="shared" si="38"/>
        <v>2.2735938804612617</v>
      </c>
      <c r="L82" s="40">
        <f t="shared" si="4"/>
        <v>3.7264061195387383</v>
      </c>
      <c r="M82" s="10">
        <f t="shared" si="39"/>
        <v>5.8214126630437457</v>
      </c>
      <c r="N82" s="10">
        <f t="shared" si="5"/>
        <v>8.26</v>
      </c>
      <c r="O82" s="10">
        <f t="shared" si="6"/>
        <v>0.31900000000000001</v>
      </c>
      <c r="P82" s="10">
        <f t="shared" si="40"/>
        <v>14.48852259914211</v>
      </c>
      <c r="Q82" s="42">
        <f t="shared" si="41"/>
        <v>6.8216759378355085E-2</v>
      </c>
      <c r="R82" s="4">
        <f t="shared" si="42"/>
        <v>574566.16354146646</v>
      </c>
      <c r="S82">
        <f t="shared" si="9"/>
        <v>5.7456616354146649E-4</v>
      </c>
      <c r="T82" s="41">
        <f t="shared" si="10"/>
        <v>2.1483360349849173E-4</v>
      </c>
      <c r="U82" s="42">
        <f t="shared" si="43"/>
        <v>1.0202341539540403</v>
      </c>
      <c r="V82" s="42">
        <f t="shared" si="44"/>
        <v>1.021911356188006</v>
      </c>
      <c r="W82" s="42">
        <f t="shared" si="45"/>
        <v>1.0085960727094545</v>
      </c>
      <c r="X82" s="42">
        <f t="shared" si="46"/>
        <v>1.3315283478551487E-2</v>
      </c>
      <c r="Y82" s="42">
        <f t="shared" si="29"/>
        <v>3.9284684843020846E-3</v>
      </c>
      <c r="Z82" s="10">
        <f t="shared" si="47"/>
        <v>18.286098730963495</v>
      </c>
      <c r="AA82">
        <f t="shared" si="14"/>
        <v>5826208.4902765909</v>
      </c>
      <c r="AB82" s="10">
        <f t="shared" si="15"/>
        <v>5.8262084902765912</v>
      </c>
      <c r="AC82" s="10">
        <f t="shared" si="16"/>
        <v>5.7252084902765912</v>
      </c>
      <c r="AD82" s="3">
        <f t="shared" si="17"/>
        <v>830.34205805316765</v>
      </c>
      <c r="AI82" s="94">
        <f t="shared" si="28"/>
        <v>1.0085960727094545</v>
      </c>
    </row>
    <row r="83" spans="2:35">
      <c r="B83" s="39">
        <f t="shared" si="30"/>
        <v>55</v>
      </c>
      <c r="C83" s="42">
        <f t="shared" si="31"/>
        <v>0.93645083932857542</v>
      </c>
      <c r="D83" s="10">
        <f t="shared" si="32"/>
        <v>13.263549160671424</v>
      </c>
      <c r="E83" s="40">
        <f t="shared" si="33"/>
        <v>19.872901678657151</v>
      </c>
      <c r="F83" s="40">
        <f t="shared" si="34"/>
        <v>46.4</v>
      </c>
      <c r="G83" s="3">
        <f t="shared" si="35"/>
        <v>415.63549160671386</v>
      </c>
      <c r="H83" s="3">
        <f t="shared" si="36"/>
        <v>155.31826837612553</v>
      </c>
      <c r="I83">
        <f t="shared" si="1"/>
        <v>1.5531826837612554E-4</v>
      </c>
      <c r="J83" s="4">
        <f t="shared" si="37"/>
        <v>354.19275421843554</v>
      </c>
      <c r="K83" s="40">
        <f t="shared" si="38"/>
        <v>2.280432031090553</v>
      </c>
      <c r="L83" s="40">
        <f t="shared" si="4"/>
        <v>3.719567968909447</v>
      </c>
      <c r="M83" s="10">
        <f t="shared" si="39"/>
        <v>5.8262084902765912</v>
      </c>
      <c r="N83" s="10">
        <f t="shared" si="5"/>
        <v>8.26</v>
      </c>
      <c r="O83" s="10">
        <f t="shared" si="6"/>
        <v>0.31900000000000001</v>
      </c>
      <c r="P83" s="10">
        <f t="shared" si="40"/>
        <v>14.492329119378123</v>
      </c>
      <c r="Q83" s="42">
        <f t="shared" si="41"/>
        <v>6.9391613934626284E-2</v>
      </c>
      <c r="R83" s="4">
        <f t="shared" si="42"/>
        <v>573889.4484941999</v>
      </c>
      <c r="S83">
        <f t="shared" si="9"/>
        <v>5.7388944849419985E-4</v>
      </c>
      <c r="T83" s="41">
        <f t="shared" si="10"/>
        <v>2.1551031854575838E-4</v>
      </c>
      <c r="U83" s="42">
        <f t="shared" si="43"/>
        <v>1.019032538113211</v>
      </c>
      <c r="V83" s="42">
        <f t="shared" si="44"/>
        <v>1.0227783808771753</v>
      </c>
      <c r="W83" s="42">
        <f t="shared" si="45"/>
        <v>1.0094416502573278</v>
      </c>
      <c r="X83" s="42">
        <f t="shared" si="46"/>
        <v>1.3336730619847526E-2</v>
      </c>
      <c r="Y83" s="42">
        <f t="shared" si="29"/>
        <v>3.944137203036574E-3</v>
      </c>
      <c r="Z83" s="10">
        <f t="shared" si="47"/>
        <v>18.301384498205046</v>
      </c>
      <c r="AA83">
        <f t="shared" si="14"/>
        <v>5830994.3227102486</v>
      </c>
      <c r="AB83" s="10">
        <f t="shared" si="15"/>
        <v>5.8309943227102483</v>
      </c>
      <c r="AC83" s="10">
        <f t="shared" si="16"/>
        <v>5.7299943227102483</v>
      </c>
      <c r="AD83" s="3">
        <f t="shared" si="17"/>
        <v>831.03615992897005</v>
      </c>
      <c r="AI83" s="94">
        <f t="shared" si="28"/>
        <v>1.0094416502573278</v>
      </c>
    </row>
    <row r="84" spans="2:35">
      <c r="B84" s="39">
        <f t="shared" si="30"/>
        <v>56</v>
      </c>
      <c r="C84" s="42">
        <f t="shared" si="31"/>
        <v>0.95347721822545861</v>
      </c>
      <c r="D84" s="10">
        <f t="shared" si="32"/>
        <v>13.246522781774541</v>
      </c>
      <c r="E84" s="40">
        <f t="shared" si="33"/>
        <v>19.906954436450917</v>
      </c>
      <c r="F84" s="40">
        <f t="shared" si="34"/>
        <v>46.4</v>
      </c>
      <c r="G84" s="3">
        <f t="shared" si="35"/>
        <v>415.46522781774502</v>
      </c>
      <c r="H84" s="3">
        <f t="shared" si="36"/>
        <v>155.31826837612553</v>
      </c>
      <c r="I84">
        <f t="shared" si="1"/>
        <v>1.5531826837612554E-4</v>
      </c>
      <c r="J84" s="4">
        <f t="shared" si="37"/>
        <v>355.25666541327701</v>
      </c>
      <c r="K84" s="40">
        <f t="shared" si="38"/>
        <v>2.2872819091246361</v>
      </c>
      <c r="L84" s="40">
        <f t="shared" si="4"/>
        <v>3.7127180908753639</v>
      </c>
      <c r="M84" s="10">
        <f t="shared" si="39"/>
        <v>5.8309943227102483</v>
      </c>
      <c r="N84" s="10">
        <f t="shared" si="5"/>
        <v>8.26</v>
      </c>
      <c r="O84" s="10">
        <f t="shared" si="6"/>
        <v>0.31900000000000001</v>
      </c>
      <c r="P84" s="10">
        <f t="shared" si="40"/>
        <v>14.496125580055818</v>
      </c>
      <c r="Q84" s="42">
        <f t="shared" si="41"/>
        <v>7.0566160802536193E-2</v>
      </c>
      <c r="R84" s="4">
        <f t="shared" si="42"/>
        <v>573212.33835608314</v>
      </c>
      <c r="S84">
        <f t="shared" si="9"/>
        <v>5.732123383560832E-4</v>
      </c>
      <c r="T84" s="41">
        <f t="shared" si="10"/>
        <v>2.1618742868387503E-4</v>
      </c>
      <c r="U84" s="42">
        <f t="shared" si="43"/>
        <v>1.0178302207253627</v>
      </c>
      <c r="V84" s="42">
        <f t="shared" si="44"/>
        <v>1.0236436030755256</v>
      </c>
      <c r="W84" s="42">
        <f t="shared" si="45"/>
        <v>1.010285465569537</v>
      </c>
      <c r="X84" s="42">
        <f t="shared" si="46"/>
        <v>1.3358137505988577E-2</v>
      </c>
      <c r="Y84" s="42">
        <f t="shared" si="29"/>
        <v>3.9598269616053427E-3</v>
      </c>
      <c r="Z84" s="10">
        <f t="shared" si="47"/>
        <v>18.316638417471026</v>
      </c>
      <c r="AA84">
        <f t="shared" si="14"/>
        <v>5835770.1838371335</v>
      </c>
      <c r="AB84" s="10">
        <f t="shared" si="15"/>
        <v>5.8357701838371332</v>
      </c>
      <c r="AC84" s="10">
        <f t="shared" si="16"/>
        <v>5.7347701838371332</v>
      </c>
      <c r="AD84" s="3">
        <f t="shared" si="17"/>
        <v>831.72881563990336</v>
      </c>
      <c r="AI84" s="94">
        <f t="shared" si="28"/>
        <v>1.010285465569537</v>
      </c>
    </row>
    <row r="85" spans="2:35">
      <c r="B85" s="39">
        <f t="shared" si="30"/>
        <v>57</v>
      </c>
      <c r="C85" s="42">
        <f t="shared" si="31"/>
        <v>0.9705035971223418</v>
      </c>
      <c r="D85" s="10">
        <f t="shared" si="32"/>
        <v>13.229496402877658</v>
      </c>
      <c r="E85" s="40">
        <f t="shared" si="33"/>
        <v>19.941007194244683</v>
      </c>
      <c r="F85" s="40">
        <f t="shared" si="34"/>
        <v>46.4</v>
      </c>
      <c r="G85" s="3">
        <f t="shared" si="35"/>
        <v>415.29496402877618</v>
      </c>
      <c r="H85" s="3">
        <f t="shared" si="36"/>
        <v>155.31826837612553</v>
      </c>
      <c r="I85">
        <f t="shared" si="1"/>
        <v>1.5531826837612554E-4</v>
      </c>
      <c r="J85" s="4">
        <f t="shared" si="37"/>
        <v>356.32239808832333</v>
      </c>
      <c r="K85" s="40">
        <f t="shared" si="38"/>
        <v>2.2941435145635114</v>
      </c>
      <c r="L85" s="40">
        <f t="shared" si="4"/>
        <v>3.7058564854364886</v>
      </c>
      <c r="M85" s="10">
        <f t="shared" si="39"/>
        <v>5.8357701838371332</v>
      </c>
      <c r="N85" s="10">
        <f t="shared" si="5"/>
        <v>8.26</v>
      </c>
      <c r="O85" s="10">
        <f t="shared" si="6"/>
        <v>0.31900000000000001</v>
      </c>
      <c r="P85" s="10">
        <f t="shared" si="40"/>
        <v>14.499912016025728</v>
      </c>
      <c r="Q85" s="42">
        <f t="shared" si="41"/>
        <v>7.1740400955032646E-2</v>
      </c>
      <c r="R85" s="4">
        <f t="shared" si="42"/>
        <v>572534.83405751258</v>
      </c>
      <c r="S85">
        <f t="shared" si="9"/>
        <v>5.7253483405751259E-4</v>
      </c>
      <c r="T85" s="41">
        <f t="shared" si="10"/>
        <v>2.1686493298244563E-4</v>
      </c>
      <c r="U85" s="42">
        <f t="shared" si="43"/>
        <v>1.0166272034425627</v>
      </c>
      <c r="V85" s="42">
        <f t="shared" si="44"/>
        <v>1.0245070228967128</v>
      </c>
      <c r="W85" s="42">
        <f t="shared" si="45"/>
        <v>1.0111275227881538</v>
      </c>
      <c r="X85" s="42">
        <f t="shared" si="46"/>
        <v>1.3379500108559039E-2</v>
      </c>
      <c r="Y85" s="42">
        <f t="shared" si="29"/>
        <v>3.9755377078531436E-3</v>
      </c>
      <c r="Z85" s="10">
        <f t="shared" si="47"/>
        <v>18.331860541856013</v>
      </c>
      <c r="AA85">
        <f t="shared" si="14"/>
        <v>5840536.0902806669</v>
      </c>
      <c r="AB85" s="10">
        <f t="shared" si="15"/>
        <v>5.8405360902806667</v>
      </c>
      <c r="AC85" s="10">
        <f t="shared" si="16"/>
        <v>5.7395360902806667</v>
      </c>
      <c r="AD85" s="3">
        <f t="shared" si="17"/>
        <v>832.42002759690604</v>
      </c>
      <c r="AI85" s="94">
        <f t="shared" si="28"/>
        <v>1.0111275227881538</v>
      </c>
    </row>
    <row r="86" spans="2:35">
      <c r="B86" s="39">
        <f t="shared" si="30"/>
        <v>58</v>
      </c>
      <c r="C86" s="42">
        <f t="shared" si="31"/>
        <v>0.98752997601922499</v>
      </c>
      <c r="D86" s="10">
        <f t="shared" si="32"/>
        <v>13.212470023980774</v>
      </c>
      <c r="E86" s="40">
        <f t="shared" si="33"/>
        <v>19.97505995203845</v>
      </c>
      <c r="F86" s="40">
        <f t="shared" si="34"/>
        <v>46.4</v>
      </c>
      <c r="G86" s="3">
        <f t="shared" si="35"/>
        <v>415.12470023980734</v>
      </c>
      <c r="H86" s="3">
        <f t="shared" si="36"/>
        <v>155.31826837612553</v>
      </c>
      <c r="I86">
        <f t="shared" si="1"/>
        <v>1.5531826837612554E-4</v>
      </c>
      <c r="J86" s="4">
        <f t="shared" si="37"/>
        <v>357.3899522435745</v>
      </c>
      <c r="K86" s="40">
        <f t="shared" si="38"/>
        <v>2.3010168474071788</v>
      </c>
      <c r="L86" s="40">
        <f t="shared" si="4"/>
        <v>3.6989831525928212</v>
      </c>
      <c r="M86" s="10">
        <f t="shared" si="39"/>
        <v>5.8405360902806667</v>
      </c>
      <c r="N86" s="10">
        <f t="shared" si="5"/>
        <v>8.26</v>
      </c>
      <c r="O86" s="10">
        <f t="shared" si="6"/>
        <v>0.31900000000000001</v>
      </c>
      <c r="P86" s="10">
        <f t="shared" si="40"/>
        <v>14.503688456584838</v>
      </c>
      <c r="Q86" s="42">
        <f t="shared" si="41"/>
        <v>7.2914335361294186E-2</v>
      </c>
      <c r="R86" s="4">
        <f t="shared" si="42"/>
        <v>571856.93652888457</v>
      </c>
      <c r="S86">
        <f t="shared" si="9"/>
        <v>5.7185693652888453E-4</v>
      </c>
      <c r="T86" s="41">
        <f t="shared" si="10"/>
        <v>2.1754283051107369E-4</v>
      </c>
      <c r="U86" s="42">
        <f t="shared" si="43"/>
        <v>1.0154234879168793</v>
      </c>
      <c r="V86" s="42">
        <f t="shared" si="44"/>
        <v>1.0253686400731155</v>
      </c>
      <c r="W86" s="42">
        <f t="shared" si="45"/>
        <v>1.0119678248441406</v>
      </c>
      <c r="X86" s="42">
        <f t="shared" si="46"/>
        <v>1.3400815228974849E-2</v>
      </c>
      <c r="Y86" s="42">
        <f t="shared" si="29"/>
        <v>3.9912693859223908E-3</v>
      </c>
      <c r="Z86" s="10">
        <f t="shared" si="47"/>
        <v>18.34705090738084</v>
      </c>
      <c r="AA86">
        <f t="shared" si="14"/>
        <v>5845292.0533186365</v>
      </c>
      <c r="AB86" s="10">
        <f t="shared" si="15"/>
        <v>5.8452920533186363</v>
      </c>
      <c r="AC86" s="10">
        <f t="shared" si="16"/>
        <v>5.7442920533186363</v>
      </c>
      <c r="AD86" s="3">
        <f t="shared" si="17"/>
        <v>833.1097974356253</v>
      </c>
      <c r="AI86" s="94">
        <f t="shared" si="28"/>
        <v>1.0119678248441406</v>
      </c>
    </row>
    <row r="87" spans="2:35">
      <c r="B87" s="39">
        <f t="shared" si="30"/>
        <v>59</v>
      </c>
      <c r="C87" s="42">
        <f t="shared" si="31"/>
        <v>1.0045563549161083</v>
      </c>
      <c r="D87" s="10">
        <f t="shared" si="32"/>
        <v>13.195443645083891</v>
      </c>
      <c r="E87" s="40">
        <f t="shared" si="33"/>
        <v>20.009112709832216</v>
      </c>
      <c r="F87" s="40">
        <f t="shared" si="34"/>
        <v>46.4</v>
      </c>
      <c r="G87" s="3">
        <f t="shared" si="35"/>
        <v>414.9544364508385</v>
      </c>
      <c r="H87" s="3">
        <f t="shared" si="36"/>
        <v>155.31826837612553</v>
      </c>
      <c r="I87">
        <f t="shared" si="1"/>
        <v>1.5531826837612554E-4</v>
      </c>
      <c r="J87" s="4">
        <f t="shared" si="37"/>
        <v>358.45932787903052</v>
      </c>
      <c r="K87" s="40">
        <f t="shared" si="38"/>
        <v>2.3079019076556384</v>
      </c>
      <c r="L87" s="40">
        <f t="shared" si="4"/>
        <v>3.6920980923443616</v>
      </c>
      <c r="M87" s="10">
        <f t="shared" si="39"/>
        <v>5.8452920533186363</v>
      </c>
      <c r="N87" s="10">
        <f t="shared" si="5"/>
        <v>8.26</v>
      </c>
      <c r="O87" s="10">
        <f t="shared" si="6"/>
        <v>0.31900000000000001</v>
      </c>
      <c r="P87" s="10">
        <f t="shared" si="40"/>
        <v>14.50745492669845</v>
      </c>
      <c r="Q87" s="42">
        <f t="shared" si="41"/>
        <v>7.408796498709086E-2</v>
      </c>
      <c r="R87" s="4">
        <f t="shared" si="42"/>
        <v>571178.64670059539</v>
      </c>
      <c r="S87">
        <f t="shared" si="9"/>
        <v>5.711786467005954E-4</v>
      </c>
      <c r="T87" s="41">
        <f t="shared" si="10"/>
        <v>2.1822112033936282E-4</v>
      </c>
      <c r="U87" s="42">
        <f t="shared" si="43"/>
        <v>1.0142190758003793</v>
      </c>
      <c r="V87" s="42">
        <f t="shared" si="44"/>
        <v>1.0262284540426887</v>
      </c>
      <c r="W87" s="42">
        <f t="shared" si="45"/>
        <v>1.0128063737259436</v>
      </c>
      <c r="X87" s="42">
        <f t="shared" si="46"/>
        <v>1.3422080316745078E-2</v>
      </c>
      <c r="Y87" s="42">
        <f t="shared" si="29"/>
        <v>4.0070219370219456E-3</v>
      </c>
      <c r="Z87" s="10">
        <f t="shared" si="47"/>
        <v>18.36220953677854</v>
      </c>
      <c r="AA87">
        <f t="shared" si="14"/>
        <v>5850038.0800685482</v>
      </c>
      <c r="AB87" s="10">
        <f t="shared" si="15"/>
        <v>5.8500380800685479</v>
      </c>
      <c r="AC87" s="10">
        <f t="shared" si="16"/>
        <v>5.7490380800685479</v>
      </c>
      <c r="AD87" s="3">
        <f t="shared" si="17"/>
        <v>833.79812618833182</v>
      </c>
      <c r="AI87" s="94">
        <f t="shared" si="28"/>
        <v>1.0128063737259436</v>
      </c>
    </row>
    <row r="88" spans="2:35">
      <c r="B88" s="39">
        <f t="shared" si="30"/>
        <v>60</v>
      </c>
      <c r="C88" s="42">
        <f t="shared" si="31"/>
        <v>1.0215827338129915</v>
      </c>
      <c r="D88" s="10">
        <f t="shared" si="32"/>
        <v>13.178417266187008</v>
      </c>
      <c r="E88" s="40">
        <f t="shared" si="33"/>
        <v>20.043165467625983</v>
      </c>
      <c r="F88" s="40">
        <f t="shared" si="34"/>
        <v>46.4</v>
      </c>
      <c r="G88" s="3">
        <f t="shared" si="35"/>
        <v>414.78417266186966</v>
      </c>
      <c r="H88" s="3">
        <f t="shared" si="36"/>
        <v>155.31826837612553</v>
      </c>
      <c r="I88">
        <f t="shared" si="1"/>
        <v>1.5531826837612554E-4</v>
      </c>
      <c r="J88" s="4">
        <f t="shared" si="37"/>
        <v>359.5305249946914</v>
      </c>
      <c r="K88" s="40">
        <f t="shared" si="38"/>
        <v>2.3147986953088902</v>
      </c>
      <c r="L88" s="40">
        <f t="shared" si="4"/>
        <v>3.6852013046911098</v>
      </c>
      <c r="M88" s="10">
        <f t="shared" si="39"/>
        <v>5.8500380800685479</v>
      </c>
      <c r="N88" s="10">
        <f t="shared" si="5"/>
        <v>8.26</v>
      </c>
      <c r="O88" s="10">
        <f t="shared" si="6"/>
        <v>0.31900000000000001</v>
      </c>
      <c r="P88" s="10">
        <f t="shared" si="40"/>
        <v>14.511211447950416</v>
      </c>
      <c r="Q88" s="42">
        <f t="shared" si="41"/>
        <v>7.5261290795067284E-2</v>
      </c>
      <c r="R88" s="4">
        <f t="shared" si="42"/>
        <v>570499.96550304152</v>
      </c>
      <c r="S88">
        <f t="shared" si="9"/>
        <v>5.7049996550304148E-4</v>
      </c>
      <c r="T88" s="41">
        <f t="shared" si="10"/>
        <v>2.1889980153691675E-4</v>
      </c>
      <c r="U88" s="42">
        <f t="shared" si="43"/>
        <v>1.0130139687451307</v>
      </c>
      <c r="V88" s="42">
        <f t="shared" si="44"/>
        <v>1.0270864640120321</v>
      </c>
      <c r="W88" s="42">
        <f t="shared" si="45"/>
        <v>1.0136431706884881</v>
      </c>
      <c r="X88" s="42">
        <f t="shared" si="46"/>
        <v>1.3443293323543992E-2</v>
      </c>
      <c r="Y88" s="42">
        <f t="shared" si="29"/>
        <v>4.0227953000226569E-3</v>
      </c>
      <c r="Z88" s="10">
        <f t="shared" si="47"/>
        <v>18.377336442418954</v>
      </c>
      <c r="AA88">
        <f t="shared" si="14"/>
        <v>5854774.1744032828</v>
      </c>
      <c r="AB88" s="10">
        <f t="shared" si="15"/>
        <v>5.8547741744032828</v>
      </c>
      <c r="AC88" s="10">
        <f t="shared" si="16"/>
        <v>5.7537741744032829</v>
      </c>
      <c r="AD88" s="3">
        <f t="shared" si="17"/>
        <v>834.48501441671976</v>
      </c>
      <c r="AI88" s="94">
        <f t="shared" si="28"/>
        <v>1.0136431706884881</v>
      </c>
    </row>
    <row r="89" spans="2:35">
      <c r="B89" s="39">
        <f t="shared" si="30"/>
        <v>61</v>
      </c>
      <c r="C89" s="42">
        <f t="shared" si="31"/>
        <v>1.0386091127098747</v>
      </c>
      <c r="D89" s="10">
        <f t="shared" si="32"/>
        <v>13.161390887290125</v>
      </c>
      <c r="E89" s="40">
        <f t="shared" si="33"/>
        <v>20.077218225419749</v>
      </c>
      <c r="F89" s="40">
        <f t="shared" si="34"/>
        <v>46.4</v>
      </c>
      <c r="G89" s="3">
        <f t="shared" si="35"/>
        <v>414.61390887290082</v>
      </c>
      <c r="H89" s="3">
        <f t="shared" si="36"/>
        <v>155.31826837612553</v>
      </c>
      <c r="I89">
        <f t="shared" si="1"/>
        <v>1.5531826837612554E-4</v>
      </c>
      <c r="J89" s="4">
        <f t="shared" si="37"/>
        <v>360.60354359055668</v>
      </c>
      <c r="K89" s="40">
        <f t="shared" si="38"/>
        <v>2.321707210366931</v>
      </c>
      <c r="L89" s="40">
        <f t="shared" si="4"/>
        <v>3.678292789633069</v>
      </c>
      <c r="M89" s="10">
        <f t="shared" si="39"/>
        <v>5.8547741744032828</v>
      </c>
      <c r="N89" s="10">
        <f t="shared" si="5"/>
        <v>8.26</v>
      </c>
      <c r="O89" s="10">
        <f t="shared" si="6"/>
        <v>0.31900000000000001</v>
      </c>
      <c r="P89" s="10">
        <f t="shared" si="40"/>
        <v>14.514958039276879</v>
      </c>
      <c r="Q89" s="42">
        <f t="shared" si="41"/>
        <v>7.6434313744965621E-2</v>
      </c>
      <c r="R89" s="4">
        <f t="shared" si="42"/>
        <v>569820.89386661944</v>
      </c>
      <c r="S89">
        <f t="shared" si="9"/>
        <v>5.6982089386661946E-4</v>
      </c>
      <c r="T89" s="41">
        <f t="shared" si="10"/>
        <v>2.1957887317333876E-4</v>
      </c>
      <c r="U89" s="42">
        <f t="shared" si="43"/>
        <v>1.0118081684032014</v>
      </c>
      <c r="V89" s="42">
        <f t="shared" si="44"/>
        <v>1.0279426690106972</v>
      </c>
      <c r="W89" s="42">
        <f t="shared" si="45"/>
        <v>1.0144782164146215</v>
      </c>
      <c r="X89" s="42">
        <f t="shared" si="46"/>
        <v>1.3464452596075649E-2</v>
      </c>
      <c r="Y89" s="42">
        <f t="shared" si="29"/>
        <v>4.0385894119256719E-3</v>
      </c>
      <c r="Z89" s="10">
        <f t="shared" si="47"/>
        <v>18.392431628600036</v>
      </c>
      <c r="AA89">
        <f t="shared" si="14"/>
        <v>5859500.3376684906</v>
      </c>
      <c r="AB89" s="10">
        <f t="shared" si="15"/>
        <v>5.8595003376684902</v>
      </c>
      <c r="AC89" s="10">
        <f t="shared" si="16"/>
        <v>5.7585003376684902</v>
      </c>
      <c r="AD89" s="3">
        <f t="shared" si="17"/>
        <v>835.17046231595225</v>
      </c>
      <c r="AI89" s="94">
        <f t="shared" si="28"/>
        <v>1.0144782164146215</v>
      </c>
    </row>
    <row r="90" spans="2:35">
      <c r="B90" s="39">
        <f t="shared" si="30"/>
        <v>62</v>
      </c>
      <c r="C90" s="42">
        <f t="shared" si="31"/>
        <v>1.0556354916067578</v>
      </c>
      <c r="D90" s="10">
        <f t="shared" si="32"/>
        <v>13.144364508393242</v>
      </c>
      <c r="E90" s="40">
        <f t="shared" si="33"/>
        <v>20.111270983213515</v>
      </c>
      <c r="F90" s="40">
        <f t="shared" si="34"/>
        <v>46.4</v>
      </c>
      <c r="G90" s="3">
        <f t="shared" si="35"/>
        <v>414.44364508393198</v>
      </c>
      <c r="H90" s="3">
        <f t="shared" si="36"/>
        <v>155.31826837612553</v>
      </c>
      <c r="I90">
        <f t="shared" si="1"/>
        <v>1.5531826837612554E-4</v>
      </c>
      <c r="J90" s="4">
        <f t="shared" si="37"/>
        <v>361.67838366662727</v>
      </c>
      <c r="K90" s="40">
        <f t="shared" si="38"/>
        <v>2.3286274528297666</v>
      </c>
      <c r="L90" s="40">
        <f t="shared" si="4"/>
        <v>3.6713725471702334</v>
      </c>
      <c r="M90" s="10">
        <f t="shared" si="39"/>
        <v>5.8595003376684902</v>
      </c>
      <c r="N90" s="10">
        <f t="shared" si="5"/>
        <v>8.26</v>
      </c>
      <c r="O90" s="10">
        <f t="shared" si="6"/>
        <v>0.31900000000000001</v>
      </c>
      <c r="P90" s="10">
        <f t="shared" si="40"/>
        <v>14.518694717540786</v>
      </c>
      <c r="Q90" s="42">
        <f t="shared" si="41"/>
        <v>7.7607034793801558E-2</v>
      </c>
      <c r="R90" s="4">
        <f t="shared" si="42"/>
        <v>569141.43272172508</v>
      </c>
      <c r="S90">
        <f t="shared" si="9"/>
        <v>5.691414327217251E-4</v>
      </c>
      <c r="T90" s="41">
        <f t="shared" si="10"/>
        <v>2.2025833431823312E-4</v>
      </c>
      <c r="U90" s="42">
        <f t="shared" si="43"/>
        <v>1.0106016764266583</v>
      </c>
      <c r="V90" s="42">
        <f t="shared" si="44"/>
        <v>1.0287970679307625</v>
      </c>
      <c r="W90" s="42">
        <f t="shared" si="45"/>
        <v>1.0153115111416029</v>
      </c>
      <c r="X90" s="42">
        <f t="shared" si="46"/>
        <v>1.3485556789159636E-2</v>
      </c>
      <c r="Y90" s="42">
        <f t="shared" si="29"/>
        <v>4.0544042082275916E-3</v>
      </c>
      <c r="Z90" s="10">
        <f t="shared" si="47"/>
        <v>18.407495093328532</v>
      </c>
      <c r="AA90">
        <f t="shared" si="14"/>
        <v>5864216.5692401007</v>
      </c>
      <c r="AB90" s="10">
        <f t="shared" si="15"/>
        <v>5.8642165692401003</v>
      </c>
      <c r="AC90" s="10">
        <f t="shared" si="16"/>
        <v>5.7632165692401003</v>
      </c>
      <c r="AD90" s="3">
        <f t="shared" si="17"/>
        <v>835.85446979551864</v>
      </c>
      <c r="AI90" s="94">
        <f t="shared" si="28"/>
        <v>1.0153115111416029</v>
      </c>
    </row>
    <row r="91" spans="2:35">
      <c r="B91" s="39">
        <f t="shared" si="30"/>
        <v>63</v>
      </c>
      <c r="C91" s="42">
        <f t="shared" si="31"/>
        <v>1.072661870503641</v>
      </c>
      <c r="D91" s="10">
        <f t="shared" si="32"/>
        <v>13.127338129496358</v>
      </c>
      <c r="E91" s="40">
        <f t="shared" si="33"/>
        <v>20.145323741007282</v>
      </c>
      <c r="F91" s="40">
        <f t="shared" si="34"/>
        <v>46.4</v>
      </c>
      <c r="G91" s="3">
        <f t="shared" si="35"/>
        <v>414.27338129496314</v>
      </c>
      <c r="H91" s="3">
        <f t="shared" si="36"/>
        <v>155.31826837612553</v>
      </c>
      <c r="I91">
        <f t="shared" si="1"/>
        <v>1.5531826837612554E-4</v>
      </c>
      <c r="J91" s="4">
        <f t="shared" si="37"/>
        <v>362.75504522290248</v>
      </c>
      <c r="K91" s="40">
        <f t="shared" si="38"/>
        <v>2.335559422697393</v>
      </c>
      <c r="L91" s="40">
        <f t="shared" si="4"/>
        <v>3.664440577302607</v>
      </c>
      <c r="M91" s="10">
        <f t="shared" si="39"/>
        <v>5.8642165692401003</v>
      </c>
      <c r="N91" s="10">
        <f t="shared" si="5"/>
        <v>8.26</v>
      </c>
      <c r="O91" s="10">
        <f t="shared" si="6"/>
        <v>0.31900000000000001</v>
      </c>
      <c r="P91" s="10">
        <f t="shared" si="40"/>
        <v>14.522421497978197</v>
      </c>
      <c r="Q91" s="42">
        <f t="shared" si="41"/>
        <v>7.877945489600377E-2</v>
      </c>
      <c r="R91" s="4">
        <f t="shared" si="42"/>
        <v>568461.58299875527</v>
      </c>
      <c r="S91">
        <f t="shared" si="9"/>
        <v>5.6846158299875531E-4</v>
      </c>
      <c r="T91" s="41">
        <f t="shared" si="10"/>
        <v>2.2093818404120291E-4</v>
      </c>
      <c r="U91" s="42">
        <f t="shared" si="43"/>
        <v>1.0093944944675697</v>
      </c>
      <c r="V91" s="42">
        <f t="shared" si="44"/>
        <v>1.0296496595555946</v>
      </c>
      <c r="W91" s="42">
        <f t="shared" si="45"/>
        <v>1.016143054759399</v>
      </c>
      <c r="X91" s="42">
        <f t="shared" si="46"/>
        <v>1.3506604796195587E-2</v>
      </c>
      <c r="Y91" s="42">
        <f t="shared" si="29"/>
        <v>4.0702396232031521E-3</v>
      </c>
      <c r="Z91" s="10">
        <f t="shared" si="47"/>
        <v>18.422526829694998</v>
      </c>
      <c r="AA91">
        <f t="shared" si="14"/>
        <v>5868922.8669548323</v>
      </c>
      <c r="AB91" s="10">
        <f t="shared" si="15"/>
        <v>5.8689228669548319</v>
      </c>
      <c r="AC91" s="10">
        <f t="shared" si="16"/>
        <v>5.7679228669548319</v>
      </c>
      <c r="AD91" s="3">
        <f t="shared" si="17"/>
        <v>836.53703654167259</v>
      </c>
      <c r="AI91" s="94">
        <f t="shared" si="28"/>
        <v>1.016143054759399</v>
      </c>
    </row>
    <row r="92" spans="2:35">
      <c r="B92" s="39">
        <f t="shared" si="30"/>
        <v>64</v>
      </c>
      <c r="C92" s="42">
        <f t="shared" si="31"/>
        <v>1.0896882494005242</v>
      </c>
      <c r="D92" s="10">
        <f t="shared" si="32"/>
        <v>13.110311750599475</v>
      </c>
      <c r="E92" s="40">
        <f t="shared" si="33"/>
        <v>20.179376498801048</v>
      </c>
      <c r="F92" s="40">
        <f t="shared" si="34"/>
        <v>46.4</v>
      </c>
      <c r="G92" s="3">
        <f t="shared" si="35"/>
        <v>414.10311750599431</v>
      </c>
      <c r="H92" s="3">
        <f t="shared" si="36"/>
        <v>155.31826837612553</v>
      </c>
      <c r="I92">
        <f t="shared" ref="I92:I155" si="48">H92/1000^2</f>
        <v>1.5531826837612554E-4</v>
      </c>
      <c r="J92" s="4">
        <f t="shared" si="37"/>
        <v>363.83352825938255</v>
      </c>
      <c r="K92" s="40">
        <f t="shared" si="38"/>
        <v>2.3425031199698112</v>
      </c>
      <c r="L92" s="40">
        <f t="shared" ref="L92:L155" si="49">IF((gstar-K92)&lt;0,0,gstar-K92)</f>
        <v>3.6574968800301888</v>
      </c>
      <c r="M92" s="10">
        <f t="shared" si="39"/>
        <v>5.8689228669548319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14.526138394542773</v>
      </c>
      <c r="Q92" s="42">
        <f t="shared" si="41"/>
        <v>7.9951575003525233E-2</v>
      </c>
      <c r="R92" s="4">
        <f t="shared" si="42"/>
        <v>567781.34562810615</v>
      </c>
      <c r="S92">
        <f t="shared" ref="S92:S155" si="52">R92/1000^3</f>
        <v>5.6778134562810616E-4</v>
      </c>
      <c r="T92" s="41">
        <f t="shared" ref="T92:T155" si="53">(vc/1000^3-S92)</f>
        <v>2.2161842141185206E-4</v>
      </c>
      <c r="U92" s="42">
        <f t="shared" si="43"/>
        <v>1.0081866241780029</v>
      </c>
      <c r="V92" s="42">
        <f t="shared" si="44"/>
        <v>1.0305004425877042</v>
      </c>
      <c r="W92" s="42">
        <f t="shared" si="45"/>
        <v>1.0169728468865904</v>
      </c>
      <c r="X92" s="42">
        <f t="shared" si="46"/>
        <v>1.3527595701113837E-2</v>
      </c>
      <c r="Y92" s="42">
        <f t="shared" si="29"/>
        <v>4.0860955901308484E-3</v>
      </c>
      <c r="Z92" s="10">
        <f t="shared" si="47"/>
        <v>18.437526826965865</v>
      </c>
      <c r="AA92">
        <f t="shared" ref="AA92:AA155" si="54">Z92*rat*to+patm*1000000</f>
        <v>5873619.227452104</v>
      </c>
      <c r="AB92" s="10">
        <f t="shared" ref="AB92:AB155" si="55">AA92/1000000</f>
        <v>5.873619227452104</v>
      </c>
      <c r="AC92" s="10">
        <f t="shared" ref="AC92:AC155" si="56">AB92-patm</f>
        <v>5.772619227452104</v>
      </c>
      <c r="AD92" s="3">
        <f t="shared" ref="AD92:AD155" si="57">AC92*1000000/6895</f>
        <v>837.2181620670201</v>
      </c>
      <c r="AI92" s="94">
        <f t="shared" si="28"/>
        <v>1.0169728468865904</v>
      </c>
    </row>
    <row r="93" spans="2:35">
      <c r="B93" s="39">
        <f t="shared" si="30"/>
        <v>65</v>
      </c>
      <c r="C93" s="42">
        <f t="shared" si="31"/>
        <v>1.1067146282974074</v>
      </c>
      <c r="D93" s="10">
        <f t="shared" si="32"/>
        <v>13.093285371702592</v>
      </c>
      <c r="E93" s="40">
        <f t="shared" si="33"/>
        <v>20.213429256594814</v>
      </c>
      <c r="F93" s="40">
        <f t="shared" si="34"/>
        <v>46.4</v>
      </c>
      <c r="G93" s="3">
        <f t="shared" si="35"/>
        <v>413.93285371702547</v>
      </c>
      <c r="H93" s="3">
        <f t="shared" si="36"/>
        <v>155.31826837612553</v>
      </c>
      <c r="I93">
        <f t="shared" si="48"/>
        <v>1.5531826837612554E-4</v>
      </c>
      <c r="J93" s="4">
        <f t="shared" si="37"/>
        <v>364.91383277606724</v>
      </c>
      <c r="K93" s="40">
        <f t="shared" si="38"/>
        <v>2.3494585446470206</v>
      </c>
      <c r="L93" s="40">
        <f t="shared" si="49"/>
        <v>3.6505414553529794</v>
      </c>
      <c r="M93" s="10">
        <f t="shared" si="39"/>
        <v>5.873619227452104</v>
      </c>
      <c r="N93" s="10">
        <f t="shared" si="50"/>
        <v>8.26</v>
      </c>
      <c r="O93" s="10">
        <f t="shared" si="51"/>
        <v>0.31900000000000001</v>
      </c>
      <c r="P93" s="10">
        <f t="shared" si="40"/>
        <v>14.529845420179234</v>
      </c>
      <c r="Q93" s="42">
        <f t="shared" si="41"/>
        <v>8.1123396065932177E-2</v>
      </c>
      <c r="R93" s="4">
        <f t="shared" si="42"/>
        <v>567100.72154017421</v>
      </c>
      <c r="S93">
        <f t="shared" si="52"/>
        <v>5.6710072154017425E-4</v>
      </c>
      <c r="T93" s="41">
        <f t="shared" si="53"/>
        <v>2.2229904549978397E-4</v>
      </c>
      <c r="U93" s="42">
        <f t="shared" si="43"/>
        <v>1.0069780672100257</v>
      </c>
      <c r="V93" s="42">
        <f t="shared" si="44"/>
        <v>1.0313494156648539</v>
      </c>
      <c r="W93" s="42">
        <f t="shared" si="45"/>
        <v>1.0178008869306554</v>
      </c>
      <c r="X93" s="42">
        <f t="shared" si="46"/>
        <v>1.3548528734198539E-2</v>
      </c>
      <c r="Y93" s="42">
        <f t="shared" si="29"/>
        <v>4.1019720414662078E-3</v>
      </c>
      <c r="Z93" s="10">
        <f t="shared" si="47"/>
        <v>18.45249507142033</v>
      </c>
      <c r="AA93">
        <f t="shared" si="54"/>
        <v>5878305.6464360571</v>
      </c>
      <c r="AB93" s="10">
        <f t="shared" si="55"/>
        <v>5.8783056464360568</v>
      </c>
      <c r="AC93" s="10">
        <f t="shared" si="56"/>
        <v>5.7773056464360568</v>
      </c>
      <c r="AD93" s="3">
        <f t="shared" si="57"/>
        <v>837.89784574852172</v>
      </c>
      <c r="AI93" s="94">
        <f t="shared" ref="AI93:AI156" si="58">($M93-patm)*1000000*$I93/SQRT(rat*to)*SQRT(k)*(2/(k+1))^((k+1)/2/(k-1))</f>
        <v>1.0178008869306554</v>
      </c>
    </row>
    <row r="94" spans="2:35">
      <c r="B94" s="39">
        <f t="shared" si="30"/>
        <v>66</v>
      </c>
      <c r="C94" s="42">
        <f t="shared" si="31"/>
        <v>1.1237410071942906</v>
      </c>
      <c r="D94" s="10">
        <f t="shared" si="32"/>
        <v>13.076258992805709</v>
      </c>
      <c r="E94" s="40">
        <f t="shared" si="33"/>
        <v>20.247482014388581</v>
      </c>
      <c r="F94" s="40">
        <f t="shared" si="34"/>
        <v>46.4</v>
      </c>
      <c r="G94" s="3">
        <f t="shared" si="35"/>
        <v>413.76258992805663</v>
      </c>
      <c r="H94" s="3">
        <f t="shared" si="36"/>
        <v>155.31826837612553</v>
      </c>
      <c r="I94">
        <f t="shared" si="48"/>
        <v>1.5531826837612554E-4</v>
      </c>
      <c r="J94" s="4">
        <f t="shared" si="37"/>
        <v>365.99595877295701</v>
      </c>
      <c r="K94" s="40">
        <f t="shared" si="38"/>
        <v>2.3564256967290231</v>
      </c>
      <c r="L94" s="40">
        <f t="shared" si="49"/>
        <v>3.6435743032709769</v>
      </c>
      <c r="M94" s="10">
        <f t="shared" si="39"/>
        <v>5.8783056464360568</v>
      </c>
      <c r="N94" s="10">
        <f t="shared" si="50"/>
        <v>8.26</v>
      </c>
      <c r="O94" s="10">
        <f t="shared" si="51"/>
        <v>0.31900000000000001</v>
      </c>
      <c r="P94" s="10">
        <f t="shared" si="40"/>
        <v>14.533542587032844</v>
      </c>
      <c r="Q94" s="42">
        <f t="shared" si="41"/>
        <v>8.2294919030475908E-2</v>
      </c>
      <c r="R94" s="4">
        <f t="shared" si="42"/>
        <v>566419.7116653556</v>
      </c>
      <c r="S94">
        <f t="shared" si="52"/>
        <v>5.6641971166535563E-4</v>
      </c>
      <c r="T94" s="41">
        <f t="shared" si="53"/>
        <v>2.2298005537460259E-4</v>
      </c>
      <c r="U94" s="42">
        <f t="shared" si="43"/>
        <v>1.0057688252157053</v>
      </c>
      <c r="V94" s="42">
        <f t="shared" si="44"/>
        <v>1.0321965773768125</v>
      </c>
      <c r="W94" s="42">
        <f t="shared" si="45"/>
        <v>1.0186271741341684</v>
      </c>
      <c r="X94" s="42">
        <f t="shared" si="46"/>
        <v>1.3569403242644107E-2</v>
      </c>
      <c r="Y94" s="42">
        <f t="shared" ref="Y94:Y157" si="59">IF((X94*(Q94-Q93)+Y93)&lt;0,0,X94*(Q94-Q93)+Y93)</f>
        <v>4.1178689089801197E-3</v>
      </c>
      <c r="Z94" s="10">
        <f t="shared" si="47"/>
        <v>18.467431547015146</v>
      </c>
      <c r="AA94">
        <f t="shared" si="54"/>
        <v>5882982.118883701</v>
      </c>
      <c r="AB94" s="10">
        <f t="shared" si="55"/>
        <v>5.8829821188837013</v>
      </c>
      <c r="AC94" s="10">
        <f t="shared" si="56"/>
        <v>5.7819821188837013</v>
      </c>
      <c r="AD94" s="3">
        <f t="shared" si="57"/>
        <v>838.57608685767968</v>
      </c>
      <c r="AI94" s="94">
        <f t="shared" si="58"/>
        <v>1.0186271741341684</v>
      </c>
    </row>
    <row r="95" spans="2:35">
      <c r="B95" s="39">
        <f t="shared" si="30"/>
        <v>67</v>
      </c>
      <c r="C95" s="42">
        <f t="shared" si="31"/>
        <v>1.1407673860911738</v>
      </c>
      <c r="D95" s="10">
        <f t="shared" si="32"/>
        <v>13.059232613908826</v>
      </c>
      <c r="E95" s="40">
        <f t="shared" si="33"/>
        <v>20.281534772182347</v>
      </c>
      <c r="F95" s="40">
        <f t="shared" si="34"/>
        <v>46.4</v>
      </c>
      <c r="G95" s="3">
        <f t="shared" si="35"/>
        <v>413.59232613908779</v>
      </c>
      <c r="H95" s="3">
        <f t="shared" si="36"/>
        <v>155.31826837612553</v>
      </c>
      <c r="I95">
        <f t="shared" si="48"/>
        <v>1.5531826837612554E-4</v>
      </c>
      <c r="J95" s="4">
        <f t="shared" si="37"/>
        <v>367.07990625005164</v>
      </c>
      <c r="K95" s="40">
        <f t="shared" si="38"/>
        <v>2.3634045762158178</v>
      </c>
      <c r="L95" s="40">
        <f t="shared" si="49"/>
        <v>3.6365954237841822</v>
      </c>
      <c r="M95" s="10">
        <f t="shared" si="39"/>
        <v>5.8829821188837013</v>
      </c>
      <c r="N95" s="10">
        <f t="shared" si="50"/>
        <v>8.26</v>
      </c>
      <c r="O95" s="10">
        <f t="shared" si="51"/>
        <v>0.31900000000000001</v>
      </c>
      <c r="P95" s="10">
        <f t="shared" si="40"/>
        <v>14.53722990661579</v>
      </c>
      <c r="Q95" s="42">
        <f t="shared" si="41"/>
        <v>8.346614484215098E-2</v>
      </c>
      <c r="R95" s="4">
        <f t="shared" si="42"/>
        <v>565738.3169340468</v>
      </c>
      <c r="S95">
        <f t="shared" si="52"/>
        <v>5.6573831693404681E-4</v>
      </c>
      <c r="T95" s="41">
        <f t="shared" si="53"/>
        <v>2.2366145010591142E-4</v>
      </c>
      <c r="U95" s="42">
        <f t="shared" si="43"/>
        <v>1.0045588998471096</v>
      </c>
      <c r="V95" s="42">
        <f t="shared" si="44"/>
        <v>1.0330419262749559</v>
      </c>
      <c r="W95" s="42">
        <f t="shared" si="45"/>
        <v>1.0194517076114991</v>
      </c>
      <c r="X95" s="42">
        <f t="shared" si="46"/>
        <v>1.3590218663456888E-2</v>
      </c>
      <c r="Y95" s="42">
        <f t="shared" si="59"/>
        <v>4.1337861238650688E-3</v>
      </c>
      <c r="Z95" s="10">
        <f t="shared" si="47"/>
        <v>18.482336235893928</v>
      </c>
      <c r="AA95">
        <f t="shared" si="54"/>
        <v>5887648.6392043671</v>
      </c>
      <c r="AB95" s="10">
        <f t="shared" si="55"/>
        <v>5.8876486392043672</v>
      </c>
      <c r="AC95" s="10">
        <f t="shared" si="56"/>
        <v>5.7866486392043672</v>
      </c>
      <c r="AD95" s="3">
        <f t="shared" si="57"/>
        <v>839.25288458366458</v>
      </c>
      <c r="AI95" s="94">
        <f t="shared" si="58"/>
        <v>1.0194517076114991</v>
      </c>
    </row>
    <row r="96" spans="2:35">
      <c r="B96" s="39">
        <f t="shared" si="30"/>
        <v>68</v>
      </c>
      <c r="C96" s="42">
        <f t="shared" si="31"/>
        <v>1.157793764988057</v>
      </c>
      <c r="D96" s="10">
        <f t="shared" si="32"/>
        <v>13.042206235011943</v>
      </c>
      <c r="E96" s="40">
        <f t="shared" si="33"/>
        <v>20.315587529976114</v>
      </c>
      <c r="F96" s="40">
        <f t="shared" si="34"/>
        <v>46.4</v>
      </c>
      <c r="G96" s="3">
        <f t="shared" si="35"/>
        <v>413.42206235011895</v>
      </c>
      <c r="H96" s="3">
        <f t="shared" si="36"/>
        <v>155.31826837612553</v>
      </c>
      <c r="I96">
        <f t="shared" si="48"/>
        <v>1.5531826837612554E-4</v>
      </c>
      <c r="J96" s="4">
        <f t="shared" si="37"/>
        <v>368.16567520735066</v>
      </c>
      <c r="K96" s="40">
        <f t="shared" si="38"/>
        <v>2.3703951831074019</v>
      </c>
      <c r="L96" s="40">
        <f t="shared" si="49"/>
        <v>3.6296048168925981</v>
      </c>
      <c r="M96" s="10">
        <f t="shared" si="39"/>
        <v>5.8876486392043672</v>
      </c>
      <c r="N96" s="10">
        <f t="shared" si="50"/>
        <v>8.26</v>
      </c>
      <c r="O96" s="10">
        <f t="shared" si="51"/>
        <v>0.31900000000000001</v>
      </c>
      <c r="P96" s="10">
        <f t="shared" si="40"/>
        <v>14.540907389934587</v>
      </c>
      <c r="Q96" s="42">
        <f t="shared" si="41"/>
        <v>8.4637074443743049E-2</v>
      </c>
      <c r="R96" s="4">
        <f t="shared" si="42"/>
        <v>565056.53827664431</v>
      </c>
      <c r="S96">
        <f t="shared" si="52"/>
        <v>5.6505653827664426E-4</v>
      </c>
      <c r="T96" s="41">
        <f t="shared" si="53"/>
        <v>2.2434322876331396E-4</v>
      </c>
      <c r="U96" s="42">
        <f t="shared" si="43"/>
        <v>1.0033482927563062</v>
      </c>
      <c r="V96" s="42">
        <f t="shared" si="44"/>
        <v>1.0338854608828085</v>
      </c>
      <c r="W96" s="42">
        <f t="shared" si="45"/>
        <v>1.0202744863769282</v>
      </c>
      <c r="X96" s="42">
        <f t="shared" si="46"/>
        <v>1.3610974505880336E-2</v>
      </c>
      <c r="Y96" s="42">
        <f t="shared" si="59"/>
        <v>4.1497236168205193E-3</v>
      </c>
      <c r="Z96" s="10">
        <f t="shared" si="47"/>
        <v>18.497209118794267</v>
      </c>
      <c r="AA96">
        <f t="shared" si="54"/>
        <v>5892305.2013671705</v>
      </c>
      <c r="AB96" s="10">
        <f t="shared" si="55"/>
        <v>5.8923052013671704</v>
      </c>
      <c r="AC96" s="10">
        <f t="shared" si="56"/>
        <v>5.7913052013671704</v>
      </c>
      <c r="AD96" s="3">
        <f t="shared" si="57"/>
        <v>839.92823805180137</v>
      </c>
      <c r="AI96" s="94">
        <f t="shared" si="58"/>
        <v>1.0202744863769282</v>
      </c>
    </row>
    <row r="97" spans="2:35">
      <c r="B97" s="39">
        <f t="shared" si="30"/>
        <v>69</v>
      </c>
      <c r="C97" s="42">
        <f t="shared" si="31"/>
        <v>1.1748201438849402</v>
      </c>
      <c r="D97" s="10">
        <f t="shared" si="32"/>
        <v>13.025179856115059</v>
      </c>
      <c r="E97" s="40">
        <f t="shared" si="33"/>
        <v>20.34964028776988</v>
      </c>
      <c r="F97" s="40">
        <f t="shared" si="34"/>
        <v>46.4</v>
      </c>
      <c r="G97" s="3">
        <f t="shared" si="35"/>
        <v>413.25179856115011</v>
      </c>
      <c r="H97" s="3">
        <f t="shared" si="36"/>
        <v>155.31826837612553</v>
      </c>
      <c r="I97">
        <f t="shared" si="48"/>
        <v>1.5531826837612554E-4</v>
      </c>
      <c r="J97" s="4">
        <f t="shared" si="37"/>
        <v>369.25326564485499</v>
      </c>
      <c r="K97" s="40">
        <f t="shared" si="38"/>
        <v>2.3773975174037809</v>
      </c>
      <c r="L97" s="40">
        <f t="shared" si="49"/>
        <v>3.6226024825962191</v>
      </c>
      <c r="M97" s="10">
        <f t="shared" si="39"/>
        <v>5.8923052013671704</v>
      </c>
      <c r="N97" s="10">
        <f t="shared" si="50"/>
        <v>8.26</v>
      </c>
      <c r="O97" s="10">
        <f t="shared" si="51"/>
        <v>0.31900000000000001</v>
      </c>
      <c r="P97" s="10">
        <f t="shared" si="40"/>
        <v>14.544575047591897</v>
      </c>
      <c r="Q97" s="42">
        <f t="shared" si="41"/>
        <v>8.5807708775868297E-2</v>
      </c>
      <c r="R97" s="4">
        <f t="shared" si="42"/>
        <v>564374.37662354414</v>
      </c>
      <c r="S97">
        <f t="shared" si="52"/>
        <v>5.6437437662354417E-4</v>
      </c>
      <c r="T97" s="41">
        <f t="shared" si="53"/>
        <v>2.2502539041641405E-4</v>
      </c>
      <c r="U97" s="42">
        <f t="shared" si="43"/>
        <v>1.0021370055953625</v>
      </c>
      <c r="V97" s="42">
        <f t="shared" si="44"/>
        <v>1.0347271797032571</v>
      </c>
      <c r="W97" s="42">
        <f t="shared" si="45"/>
        <v>1.0210955093671177</v>
      </c>
      <c r="X97" s="42">
        <f t="shared" si="46"/>
        <v>1.3631670336139434E-2</v>
      </c>
      <c r="Y97" s="42">
        <f t="shared" si="59"/>
        <v>4.1656813181202177E-3</v>
      </c>
      <c r="Z97" s="10">
        <f t="shared" si="47"/>
        <v>18.512050175367055</v>
      </c>
      <c r="AA97">
        <f t="shared" si="54"/>
        <v>5896951.7990009971</v>
      </c>
      <c r="AB97" s="10">
        <f t="shared" si="55"/>
        <v>5.8969517990009974</v>
      </c>
      <c r="AC97" s="10">
        <f t="shared" si="56"/>
        <v>5.7959517990009974</v>
      </c>
      <c r="AD97" s="3">
        <f t="shared" si="57"/>
        <v>840.60214633807061</v>
      </c>
      <c r="AI97" s="94">
        <f t="shared" si="58"/>
        <v>1.0210955093671177</v>
      </c>
    </row>
    <row r="98" spans="2:35">
      <c r="B98" s="39">
        <f t="shared" si="30"/>
        <v>70</v>
      </c>
      <c r="C98" s="42">
        <f t="shared" si="31"/>
        <v>1.1918465227818233</v>
      </c>
      <c r="D98" s="10">
        <f t="shared" si="32"/>
        <v>13.008153477218176</v>
      </c>
      <c r="E98" s="40">
        <f t="shared" si="33"/>
        <v>20.383693045563646</v>
      </c>
      <c r="F98" s="40">
        <f t="shared" si="34"/>
        <v>46.4</v>
      </c>
      <c r="G98" s="3">
        <f t="shared" si="35"/>
        <v>413.08153477218127</v>
      </c>
      <c r="H98" s="3">
        <f t="shared" si="36"/>
        <v>155.31826837612553</v>
      </c>
      <c r="I98">
        <f t="shared" si="48"/>
        <v>1.5531826837612554E-4</v>
      </c>
      <c r="J98" s="4">
        <f t="shared" si="37"/>
        <v>370.34267756256372</v>
      </c>
      <c r="K98" s="40">
        <f t="shared" si="38"/>
        <v>2.3844115791049489</v>
      </c>
      <c r="L98" s="40">
        <f t="shared" si="49"/>
        <v>3.6155884208950511</v>
      </c>
      <c r="M98" s="10">
        <f t="shared" si="39"/>
        <v>5.8969517990009974</v>
      </c>
      <c r="N98" s="10">
        <f t="shared" si="50"/>
        <v>8.26</v>
      </c>
      <c r="O98" s="10">
        <f t="shared" si="51"/>
        <v>0.31900000000000001</v>
      </c>
      <c r="P98" s="10">
        <f t="shared" si="40"/>
        <v>14.548232889866386</v>
      </c>
      <c r="Q98" s="42">
        <f t="shared" si="41"/>
        <v>8.6978048777006364E-2</v>
      </c>
      <c r="R98" s="4">
        <f t="shared" si="42"/>
        <v>563691.83290514315</v>
      </c>
      <c r="S98">
        <f t="shared" si="52"/>
        <v>5.6369183290514314E-4</v>
      </c>
      <c r="T98" s="41">
        <f t="shared" si="53"/>
        <v>2.2570793413481509E-4</v>
      </c>
      <c r="U98" s="42">
        <f t="shared" si="43"/>
        <v>1.0009250400163465</v>
      </c>
      <c r="V98" s="42">
        <f t="shared" si="44"/>
        <v>1.035567081222023</v>
      </c>
      <c r="W98" s="42">
        <f t="shared" si="45"/>
        <v>1.0219147754587437</v>
      </c>
      <c r="X98" s="42">
        <f t="shared" si="46"/>
        <v>1.365230576327936E-2</v>
      </c>
      <c r="Y98" s="42">
        <f t="shared" si="59"/>
        <v>4.1816591576627517E-3</v>
      </c>
      <c r="Z98" s="10">
        <f t="shared" si="47"/>
        <v>18.526859384416021</v>
      </c>
      <c r="AA98">
        <f t="shared" si="54"/>
        <v>5901588.4254694879</v>
      </c>
      <c r="AB98" s="10">
        <f t="shared" si="55"/>
        <v>5.9015884254694875</v>
      </c>
      <c r="AC98" s="10">
        <f t="shared" si="56"/>
        <v>5.8005884254694875</v>
      </c>
      <c r="AD98" s="3">
        <f t="shared" si="57"/>
        <v>841.27460847998373</v>
      </c>
      <c r="AI98" s="94">
        <f t="shared" si="58"/>
        <v>1.0219147754587437</v>
      </c>
    </row>
    <row r="99" spans="2:35">
      <c r="B99" s="39">
        <f t="shared" si="30"/>
        <v>71</v>
      </c>
      <c r="C99" s="42">
        <f t="shared" si="31"/>
        <v>1.2088729016787065</v>
      </c>
      <c r="D99" s="10">
        <f t="shared" si="32"/>
        <v>12.991127098321293</v>
      </c>
      <c r="E99" s="40">
        <f t="shared" si="33"/>
        <v>20.417745803357413</v>
      </c>
      <c r="F99" s="40">
        <f t="shared" si="34"/>
        <v>46.4</v>
      </c>
      <c r="G99" s="3">
        <f t="shared" si="35"/>
        <v>412.91127098321243</v>
      </c>
      <c r="H99" s="3">
        <f t="shared" si="36"/>
        <v>155.31826837612553</v>
      </c>
      <c r="I99">
        <f t="shared" si="48"/>
        <v>1.5531826837612554E-4</v>
      </c>
      <c r="J99" s="4">
        <f t="shared" si="37"/>
        <v>371.43391096047753</v>
      </c>
      <c r="K99" s="40">
        <f t="shared" si="38"/>
        <v>2.3914373682109105</v>
      </c>
      <c r="L99" s="40">
        <f t="shared" si="49"/>
        <v>3.6085626317890895</v>
      </c>
      <c r="M99" s="10">
        <f t="shared" si="39"/>
        <v>5.9015884254694875</v>
      </c>
      <c r="N99" s="10">
        <f t="shared" si="50"/>
        <v>8.26</v>
      </c>
      <c r="O99" s="10">
        <f t="shared" si="51"/>
        <v>0.31900000000000001</v>
      </c>
      <c r="P99" s="10">
        <f t="shared" si="40"/>
        <v>14.551880926772652</v>
      </c>
      <c r="Q99" s="42">
        <f t="shared" si="41"/>
        <v>8.8148095383528413E-2</v>
      </c>
      <c r="R99" s="4">
        <f t="shared" si="42"/>
        <v>563008.90805183724</v>
      </c>
      <c r="S99">
        <f t="shared" si="52"/>
        <v>5.6300890805183721E-4</v>
      </c>
      <c r="T99" s="41">
        <f t="shared" si="53"/>
        <v>2.2639085898812101E-4</v>
      </c>
      <c r="U99" s="42">
        <f t="shared" si="43"/>
        <v>0.99971239767132536</v>
      </c>
      <c r="V99" s="42">
        <f t="shared" si="44"/>
        <v>1.0364051639154195</v>
      </c>
      <c r="W99" s="42">
        <f t="shared" si="45"/>
        <v>1.0227322834817141</v>
      </c>
      <c r="X99" s="42">
        <f t="shared" si="46"/>
        <v>1.3672880433705403E-2</v>
      </c>
      <c r="Y99" s="42">
        <f t="shared" si="59"/>
        <v>4.1976570650155906E-3</v>
      </c>
      <c r="Z99" s="10">
        <f t="shared" si="47"/>
        <v>18.541636724103981</v>
      </c>
      <c r="AA99">
        <f t="shared" si="54"/>
        <v>5906215.0739356223</v>
      </c>
      <c r="AB99" s="10">
        <f t="shared" si="55"/>
        <v>5.9062150739356225</v>
      </c>
      <c r="AC99" s="10">
        <f t="shared" si="56"/>
        <v>5.8052150739356225</v>
      </c>
      <c r="AD99" s="3">
        <f t="shared" si="57"/>
        <v>841.94562348594957</v>
      </c>
      <c r="AI99" s="94">
        <f t="shared" si="58"/>
        <v>1.0227322834817141</v>
      </c>
    </row>
    <row r="100" spans="2:35">
      <c r="B100" s="39">
        <f t="shared" si="30"/>
        <v>72</v>
      </c>
      <c r="C100" s="42">
        <f t="shared" si="31"/>
        <v>1.2258992805755897</v>
      </c>
      <c r="D100" s="10">
        <f t="shared" si="32"/>
        <v>12.97410071942441</v>
      </c>
      <c r="E100" s="40">
        <f t="shared" si="33"/>
        <v>20.451798561151179</v>
      </c>
      <c r="F100" s="40">
        <f t="shared" si="34"/>
        <v>46.4</v>
      </c>
      <c r="G100" s="3">
        <f t="shared" si="35"/>
        <v>412.74100719424359</v>
      </c>
      <c r="H100" s="3">
        <f t="shared" si="36"/>
        <v>155.31826837612553</v>
      </c>
      <c r="I100">
        <f t="shared" si="48"/>
        <v>1.5531826837612554E-4</v>
      </c>
      <c r="J100" s="4">
        <f t="shared" si="37"/>
        <v>372.5269658385962</v>
      </c>
      <c r="K100" s="40">
        <f t="shared" si="38"/>
        <v>2.3984748847216641</v>
      </c>
      <c r="L100" s="40">
        <f t="shared" si="49"/>
        <v>3.6015251152783359</v>
      </c>
      <c r="M100" s="10">
        <f t="shared" si="39"/>
        <v>5.9062150739356225</v>
      </c>
      <c r="N100" s="10">
        <f t="shared" si="50"/>
        <v>8.26</v>
      </c>
      <c r="O100" s="10">
        <f t="shared" si="51"/>
        <v>0.31900000000000001</v>
      </c>
      <c r="P100" s="10">
        <f t="shared" si="40"/>
        <v>14.55551916811277</v>
      </c>
      <c r="Q100" s="42">
        <f t="shared" si="41"/>
        <v>8.9317849529720841E-2</v>
      </c>
      <c r="R100" s="4">
        <f t="shared" si="42"/>
        <v>562325.60299402301</v>
      </c>
      <c r="S100">
        <f t="shared" si="52"/>
        <v>5.6232560299402301E-4</v>
      </c>
      <c r="T100" s="41">
        <f t="shared" si="53"/>
        <v>2.2707416404593522E-4</v>
      </c>
      <c r="U100" s="42">
        <f t="shared" si="43"/>
        <v>0.99849908021236689</v>
      </c>
      <c r="V100" s="42">
        <f t="shared" si="44"/>
        <v>1.0372414262499903</v>
      </c>
      <c r="W100" s="42">
        <f t="shared" si="45"/>
        <v>1.0235480322305583</v>
      </c>
      <c r="X100" s="42">
        <f t="shared" si="46"/>
        <v>1.3693394019431926E-2</v>
      </c>
      <c r="Y100" s="42">
        <f t="shared" si="59"/>
        <v>4.2136749694452677E-3</v>
      </c>
      <c r="Z100" s="10">
        <f t="shared" si="47"/>
        <v>18.556382172094558</v>
      </c>
      <c r="AA100">
        <f t="shared" si="54"/>
        <v>5910831.7374060899</v>
      </c>
      <c r="AB100" s="10">
        <f t="shared" si="55"/>
        <v>5.9108317374060899</v>
      </c>
      <c r="AC100" s="10">
        <f t="shared" si="56"/>
        <v>5.8098317374060899</v>
      </c>
      <c r="AD100" s="3">
        <f t="shared" si="57"/>
        <v>842.61519034170988</v>
      </c>
      <c r="AI100" s="94">
        <f t="shared" si="58"/>
        <v>1.0235480322305583</v>
      </c>
    </row>
    <row r="101" spans="2:35">
      <c r="B101" s="39">
        <f t="shared" si="30"/>
        <v>73</v>
      </c>
      <c r="C101" s="42">
        <f t="shared" si="31"/>
        <v>1.2429256594724729</v>
      </c>
      <c r="D101" s="10">
        <f t="shared" si="32"/>
        <v>12.957074340527527</v>
      </c>
      <c r="E101" s="40">
        <f t="shared" si="33"/>
        <v>20.485851318944945</v>
      </c>
      <c r="F101" s="40">
        <f t="shared" si="34"/>
        <v>46.4</v>
      </c>
      <c r="G101" s="3">
        <f t="shared" si="35"/>
        <v>412.57074340527475</v>
      </c>
      <c r="H101" s="3">
        <f t="shared" si="36"/>
        <v>155.31826837612553</v>
      </c>
      <c r="I101">
        <f t="shared" si="48"/>
        <v>1.5531826837612554E-4</v>
      </c>
      <c r="J101" s="4">
        <f t="shared" si="37"/>
        <v>373.62184219691949</v>
      </c>
      <c r="K101" s="40">
        <f t="shared" si="38"/>
        <v>2.4055241286372087</v>
      </c>
      <c r="L101" s="40">
        <f t="shared" si="49"/>
        <v>3.5944758713627913</v>
      </c>
      <c r="M101" s="10">
        <f t="shared" si="39"/>
        <v>5.9108317374060899</v>
      </c>
      <c r="N101" s="10">
        <f t="shared" si="50"/>
        <v>8.26</v>
      </c>
      <c r="O101" s="10">
        <f t="shared" si="51"/>
        <v>0.31900000000000001</v>
      </c>
      <c r="P101" s="10">
        <f t="shared" si="40"/>
        <v>14.559147623511784</v>
      </c>
      <c r="Q101" s="42">
        <f t="shared" si="41"/>
        <v>9.0487312147806198E-2</v>
      </c>
      <c r="R101" s="4">
        <f t="shared" si="42"/>
        <v>561641.91866209684</v>
      </c>
      <c r="S101">
        <f t="shared" si="52"/>
        <v>5.6164191866209679E-4</v>
      </c>
      <c r="T101" s="41">
        <f t="shared" si="53"/>
        <v>2.2775784837786143E-4</v>
      </c>
      <c r="U101" s="42">
        <f t="shared" si="43"/>
        <v>0.99728508929153892</v>
      </c>
      <c r="V101" s="42">
        <f t="shared" si="44"/>
        <v>1.0380758666878231</v>
      </c>
      <c r="W101" s="42">
        <f t="shared" si="45"/>
        <v>1.0243620204722486</v>
      </c>
      <c r="X101" s="42">
        <f t="shared" si="46"/>
        <v>1.3713846215574588E-2</v>
      </c>
      <c r="Y101" s="42">
        <f t="shared" si="59"/>
        <v>4.2297127999445534E-3</v>
      </c>
      <c r="Z101" s="10">
        <f t="shared" si="47"/>
        <v>18.571095705677955</v>
      </c>
      <c r="AA101">
        <f t="shared" si="54"/>
        <v>5915438.4087706599</v>
      </c>
      <c r="AB101" s="10">
        <f t="shared" si="55"/>
        <v>5.91543840877066</v>
      </c>
      <c r="AC101" s="10">
        <f t="shared" si="56"/>
        <v>5.81443840877066</v>
      </c>
      <c r="AD101" s="3">
        <f t="shared" si="57"/>
        <v>843.28330801604932</v>
      </c>
      <c r="AI101" s="94">
        <f t="shared" si="58"/>
        <v>1.0243620204722486</v>
      </c>
    </row>
    <row r="102" spans="2:35">
      <c r="B102" s="39">
        <f t="shared" si="30"/>
        <v>74</v>
      </c>
      <c r="C102" s="42">
        <f t="shared" si="31"/>
        <v>1.2599520383693561</v>
      </c>
      <c r="D102" s="10">
        <f t="shared" si="32"/>
        <v>12.940047961630643</v>
      </c>
      <c r="E102" s="40">
        <f t="shared" si="33"/>
        <v>20.519904076738712</v>
      </c>
      <c r="F102" s="40">
        <f t="shared" si="34"/>
        <v>46.4</v>
      </c>
      <c r="G102" s="3">
        <f t="shared" si="35"/>
        <v>412.40047961630592</v>
      </c>
      <c r="H102" s="3">
        <f t="shared" si="36"/>
        <v>155.31826837612553</v>
      </c>
      <c r="I102">
        <f t="shared" si="48"/>
        <v>1.5531826837612554E-4</v>
      </c>
      <c r="J102" s="4">
        <f t="shared" si="37"/>
        <v>374.7185400354474</v>
      </c>
      <c r="K102" s="40">
        <f t="shared" si="38"/>
        <v>2.4125850999575436</v>
      </c>
      <c r="L102" s="40">
        <f t="shared" si="49"/>
        <v>3.5874149000424564</v>
      </c>
      <c r="M102" s="10">
        <f t="shared" si="39"/>
        <v>5.91543840877066</v>
      </c>
      <c r="N102" s="10">
        <f t="shared" si="50"/>
        <v>8.26</v>
      </c>
      <c r="O102" s="10">
        <f t="shared" si="51"/>
        <v>0.31900000000000001</v>
      </c>
      <c r="P102" s="10">
        <f t="shared" si="40"/>
        <v>14.562766302449168</v>
      </c>
      <c r="Q102" s="42">
        <f t="shared" si="41"/>
        <v>9.1656484167961447E-2</v>
      </c>
      <c r="R102" s="4">
        <f t="shared" si="42"/>
        <v>560957.85598645511</v>
      </c>
      <c r="S102">
        <f t="shared" si="52"/>
        <v>5.6095785598645506E-4</v>
      </c>
      <c r="T102" s="41">
        <f t="shared" si="53"/>
        <v>2.2844191105350316E-4</v>
      </c>
      <c r="U102" s="42">
        <f t="shared" si="43"/>
        <v>0.99607042656090894</v>
      </c>
      <c r="V102" s="42">
        <f t="shared" si="44"/>
        <v>1.0389084836880456</v>
      </c>
      <c r="W102" s="42">
        <f t="shared" si="45"/>
        <v>1.0251742469531433</v>
      </c>
      <c r="X102" s="42">
        <f t="shared" si="46"/>
        <v>1.3734236734902261E-2</v>
      </c>
      <c r="Y102" s="42">
        <f t="shared" si="59"/>
        <v>4.2457704852531895E-3</v>
      </c>
      <c r="Z102" s="10">
        <f t="shared" si="47"/>
        <v>18.585777301866433</v>
      </c>
      <c r="AA102">
        <f t="shared" si="54"/>
        <v>5920035.0808320856</v>
      </c>
      <c r="AB102" s="10">
        <f t="shared" si="55"/>
        <v>5.9200350808320854</v>
      </c>
      <c r="AC102" s="10">
        <f t="shared" si="56"/>
        <v>5.8190350808320854</v>
      </c>
      <c r="AD102" s="3">
        <f t="shared" si="57"/>
        <v>843.94997546513207</v>
      </c>
      <c r="AI102" s="94">
        <f t="shared" si="58"/>
        <v>1.0251742469531433</v>
      </c>
    </row>
    <row r="103" spans="2:35">
      <c r="B103" s="39">
        <f t="shared" si="30"/>
        <v>75</v>
      </c>
      <c r="C103" s="42">
        <f t="shared" si="31"/>
        <v>1.2769784172662393</v>
      </c>
      <c r="D103" s="10">
        <f t="shared" si="32"/>
        <v>12.92302158273376</v>
      </c>
      <c r="E103" s="40">
        <f t="shared" si="33"/>
        <v>20.553956834532478</v>
      </c>
      <c r="F103" s="40">
        <f t="shared" si="34"/>
        <v>46.4</v>
      </c>
      <c r="G103" s="3">
        <f t="shared" si="35"/>
        <v>412.23021582733708</v>
      </c>
      <c r="H103" s="3">
        <f t="shared" si="36"/>
        <v>155.31826837612553</v>
      </c>
      <c r="I103">
        <f t="shared" si="48"/>
        <v>1.5531826837612554E-4</v>
      </c>
      <c r="J103" s="4">
        <f t="shared" si="37"/>
        <v>375.81705935418063</v>
      </c>
      <c r="K103" s="40">
        <f t="shared" si="38"/>
        <v>2.4196577986826737</v>
      </c>
      <c r="L103" s="40">
        <f t="shared" si="49"/>
        <v>3.5803422013173263</v>
      </c>
      <c r="M103" s="10">
        <f t="shared" si="39"/>
        <v>5.9200350808320854</v>
      </c>
      <c r="N103" s="10">
        <f t="shared" si="50"/>
        <v>8.26</v>
      </c>
      <c r="O103" s="10">
        <f t="shared" si="51"/>
        <v>0.31900000000000001</v>
      </c>
      <c r="P103" s="10">
        <f t="shared" si="40"/>
        <v>14.566375214282756</v>
      </c>
      <c r="Q103" s="42">
        <f t="shared" si="41"/>
        <v>9.2825366518334271E-2</v>
      </c>
      <c r="R103" s="4">
        <f t="shared" si="42"/>
        <v>560273.41589749395</v>
      </c>
      <c r="S103">
        <f t="shared" si="52"/>
        <v>5.6027341589749398E-4</v>
      </c>
      <c r="T103" s="41">
        <f t="shared" si="53"/>
        <v>2.2912635114246424E-4</v>
      </c>
      <c r="U103" s="42">
        <f t="shared" si="43"/>
        <v>0.9948550936725441</v>
      </c>
      <c r="V103" s="42">
        <f t="shared" si="44"/>
        <v>1.0397392757082864</v>
      </c>
      <c r="W103" s="42">
        <f t="shared" si="45"/>
        <v>1.0259847104042572</v>
      </c>
      <c r="X103" s="42">
        <f t="shared" si="46"/>
        <v>1.3754565304029187E-2</v>
      </c>
      <c r="Y103" s="42">
        <f t="shared" si="59"/>
        <v>4.2618479538741195E-3</v>
      </c>
      <c r="Z103" s="10">
        <f t="shared" si="47"/>
        <v>18.600426937468331</v>
      </c>
      <c r="AA103">
        <f t="shared" si="54"/>
        <v>5924621.7463292712</v>
      </c>
      <c r="AB103" s="10">
        <f t="shared" si="55"/>
        <v>5.9246217463292714</v>
      </c>
      <c r="AC103" s="10">
        <f t="shared" si="56"/>
        <v>5.8236217463292714</v>
      </c>
      <c r="AD103" s="3">
        <f t="shared" si="57"/>
        <v>844.6151916358624</v>
      </c>
      <c r="AI103" s="94">
        <f t="shared" si="58"/>
        <v>1.0259847104042572</v>
      </c>
    </row>
    <row r="104" spans="2:35">
      <c r="B104" s="39">
        <f t="shared" ref="B104:B167" si="60">1+B103</f>
        <v>76</v>
      </c>
      <c r="C104" s="42">
        <f t="shared" ref="C104:C167" si="61">xincp+C103</f>
        <v>1.2940047961631225</v>
      </c>
      <c r="D104" s="10">
        <f t="shared" ref="D104:D167" si="62">(F104-E104)/2</f>
        <v>12.905995203836877</v>
      </c>
      <c r="E104" s="40">
        <f t="shared" ref="E104:E167" si="63">E103+ci*2*xincp</f>
        <v>20.588009592326245</v>
      </c>
      <c r="F104" s="40">
        <f t="shared" ref="F104:F167" si="64">F103-osi*2*xincp</f>
        <v>46.4</v>
      </c>
      <c r="G104" s="3">
        <f t="shared" ref="G104:G167" si="65">G103-ei*n*2*xincp</f>
        <v>412.05995203836824</v>
      </c>
      <c r="H104" s="3">
        <f t="shared" ref="H104:H167" si="66">PI()/4*(dto+erate*(two-D104)/two)^2</f>
        <v>155.31826837612553</v>
      </c>
      <c r="I104">
        <f t="shared" si="48"/>
        <v>1.5531826837612554E-4</v>
      </c>
      <c r="J104" s="4">
        <f t="shared" ref="J104:J167" si="67">PI()/4*dc^2-PI()/4*(F104^2-E104^2)</f>
        <v>376.91740015311825</v>
      </c>
      <c r="K104" s="40">
        <f t="shared" ref="K104:K167" si="68">J104/H104</f>
        <v>2.4267422248125929</v>
      </c>
      <c r="L104" s="40">
        <f t="shared" si="49"/>
        <v>3.5732577751874071</v>
      </c>
      <c r="M104" s="10">
        <f t="shared" ref="M104:M167" si="69">AB103</f>
        <v>5.9246217463292714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14.56997436826728</v>
      </c>
      <c r="Q104" s="42">
        <f t="shared" ref="Q104:Q167" si="71">xincp/P104+Q103</f>
        <v>9.3993960125057827E-2</v>
      </c>
      <c r="R104" s="4">
        <f t="shared" ref="R104:R167" si="72">PI()/4*(F104^2-E104^2)*G104</f>
        <v>559588.59932560998</v>
      </c>
      <c r="S104">
        <f t="shared" si="52"/>
        <v>5.5958859932560994E-4</v>
      </c>
      <c r="T104" s="41">
        <f t="shared" si="53"/>
        <v>2.2981116771434828E-4</v>
      </c>
      <c r="U104" s="42">
        <f t="shared" ref="U104:U167" si="73">rhopgrain*R104/1000^2</f>
        <v>0.99363909227851266</v>
      </c>
      <c r="V104" s="42">
        <f t="shared" ref="V104:V167" si="74">(U103-U104)/(Q104-Q103)</f>
        <v>1.0405682412047457</v>
      </c>
      <c r="W104" s="42">
        <f t="shared" ref="W104:W167" si="75">IF(V104&lt;AI104,IF(AB103&gt;pbd,AI104,0),AI104)</f>
        <v>1.026793409545349</v>
      </c>
      <c r="X104" s="42">
        <f t="shared" ref="X104:X167" si="76">V104-W104</f>
        <v>1.3774831659396636E-2</v>
      </c>
      <c r="Y104" s="42">
        <f t="shared" si="59"/>
        <v>4.2779451340849836E-3</v>
      </c>
      <c r="Z104" s="10">
        <f t="shared" ref="Z104:Z167" si="77">Y104/T104</f>
        <v>18.615044589140258</v>
      </c>
      <c r="AA104">
        <f t="shared" si="54"/>
        <v>5929198.3979536174</v>
      </c>
      <c r="AB104" s="10">
        <f t="shared" si="55"/>
        <v>5.9291983979536171</v>
      </c>
      <c r="AC104" s="10">
        <f t="shared" si="56"/>
        <v>5.8281983979536172</v>
      </c>
      <c r="AD104" s="3">
        <f t="shared" si="57"/>
        <v>845.27895546825494</v>
      </c>
      <c r="AI104" s="94">
        <f t="shared" si="58"/>
        <v>1.026793409545349</v>
      </c>
    </row>
    <row r="105" spans="2:35">
      <c r="B105" s="39">
        <f t="shared" si="60"/>
        <v>77</v>
      </c>
      <c r="C105" s="42">
        <f t="shared" si="61"/>
        <v>1.3110311750600057</v>
      </c>
      <c r="D105" s="10">
        <f t="shared" si="62"/>
        <v>12.888968824939994</v>
      </c>
      <c r="E105" s="40">
        <f t="shared" si="63"/>
        <v>20.622062350120011</v>
      </c>
      <c r="F105" s="40">
        <f t="shared" si="64"/>
        <v>46.4</v>
      </c>
      <c r="G105" s="3">
        <f t="shared" si="65"/>
        <v>411.8896882493994</v>
      </c>
      <c r="H105" s="3">
        <f t="shared" si="66"/>
        <v>155.31826837612553</v>
      </c>
      <c r="I105">
        <f t="shared" si="48"/>
        <v>1.5531826837612554E-4</v>
      </c>
      <c r="J105" s="4">
        <f t="shared" si="67"/>
        <v>378.01956243226095</v>
      </c>
      <c r="K105" s="40">
        <f t="shared" si="68"/>
        <v>2.4338383783473057</v>
      </c>
      <c r="L105" s="40">
        <f t="shared" si="49"/>
        <v>3.5661616216526943</v>
      </c>
      <c r="M105" s="10">
        <f t="shared" si="69"/>
        <v>5.9291983979536171</v>
      </c>
      <c r="N105" s="10">
        <f t="shared" si="50"/>
        <v>8.26</v>
      </c>
      <c r="O105" s="10">
        <f t="shared" si="51"/>
        <v>0.31900000000000001</v>
      </c>
      <c r="P105" s="10">
        <f t="shared" si="70"/>
        <v>14.573563773567537</v>
      </c>
      <c r="Q105" s="42">
        <f t="shared" si="71"/>
        <v>9.5162265912264413E-2</v>
      </c>
      <c r="R105" s="4">
        <f t="shared" si="72"/>
        <v>558903.40720119933</v>
      </c>
      <c r="S105">
        <f t="shared" si="52"/>
        <v>5.5890340720119933E-4</v>
      </c>
      <c r="T105" s="41">
        <f t="shared" si="53"/>
        <v>2.304963598387589E-4</v>
      </c>
      <c r="U105" s="42">
        <f t="shared" si="73"/>
        <v>0.99242242403088166</v>
      </c>
      <c r="V105" s="42">
        <f t="shared" si="74"/>
        <v>1.041395378636317</v>
      </c>
      <c r="W105" s="42">
        <f t="shared" si="75"/>
        <v>1.0276003430878007</v>
      </c>
      <c r="X105" s="42">
        <f t="shared" si="76"/>
        <v>1.3795035548516354E-2</v>
      </c>
      <c r="Y105" s="42">
        <f t="shared" si="59"/>
        <v>4.2940619539510354E-3</v>
      </c>
      <c r="Z105" s="10">
        <f t="shared" si="77"/>
        <v>18.629630233444455</v>
      </c>
      <c r="AA105">
        <f t="shared" si="54"/>
        <v>5933765.0283669783</v>
      </c>
      <c r="AB105" s="10">
        <f t="shared" si="55"/>
        <v>5.9337650283669783</v>
      </c>
      <c r="AC105" s="10">
        <f t="shared" si="56"/>
        <v>5.8327650283669783</v>
      </c>
      <c r="AD105" s="3">
        <f t="shared" si="57"/>
        <v>845.94126589803886</v>
      </c>
      <c r="AI105" s="94">
        <f t="shared" si="58"/>
        <v>1.0276003430878007</v>
      </c>
    </row>
    <row r="106" spans="2:35">
      <c r="B106" s="39">
        <f t="shared" si="60"/>
        <v>78</v>
      </c>
      <c r="C106" s="42">
        <f t="shared" si="61"/>
        <v>1.3280575539568888</v>
      </c>
      <c r="D106" s="10">
        <f t="shared" si="62"/>
        <v>12.871942446043111</v>
      </c>
      <c r="E106" s="40">
        <f t="shared" si="63"/>
        <v>20.656115107913777</v>
      </c>
      <c r="F106" s="40">
        <f t="shared" si="64"/>
        <v>46.4</v>
      </c>
      <c r="G106" s="3">
        <f t="shared" si="65"/>
        <v>411.71942446043056</v>
      </c>
      <c r="H106" s="3">
        <f t="shared" si="66"/>
        <v>155.31826837612553</v>
      </c>
      <c r="I106">
        <f t="shared" si="48"/>
        <v>1.5531826837612554E-4</v>
      </c>
      <c r="J106" s="4">
        <f t="shared" si="67"/>
        <v>379.12354619160828</v>
      </c>
      <c r="K106" s="40">
        <f t="shared" si="68"/>
        <v>2.4409462592868088</v>
      </c>
      <c r="L106" s="40">
        <f t="shared" si="49"/>
        <v>3.5590537407131912</v>
      </c>
      <c r="M106" s="10">
        <f t="shared" si="69"/>
        <v>5.9337650283669783</v>
      </c>
      <c r="N106" s="10">
        <f t="shared" si="50"/>
        <v>8.26</v>
      </c>
      <c r="O106" s="10">
        <f t="shared" si="51"/>
        <v>0.31900000000000001</v>
      </c>
      <c r="P106" s="10">
        <f t="shared" si="70"/>
        <v>14.577143439272746</v>
      </c>
      <c r="Q106" s="42">
        <f t="shared" si="71"/>
        <v>9.6330284802097918E-2</v>
      </c>
      <c r="R106" s="4">
        <f t="shared" si="72"/>
        <v>558217.84045465861</v>
      </c>
      <c r="S106">
        <f t="shared" si="52"/>
        <v>5.5821784045465863E-4</v>
      </c>
      <c r="T106" s="41">
        <f t="shared" si="53"/>
        <v>2.311819265852996E-4</v>
      </c>
      <c r="U106" s="42">
        <f t="shared" si="73"/>
        <v>0.99120509058171902</v>
      </c>
      <c r="V106" s="42">
        <f t="shared" si="74"/>
        <v>1.0422206864618113</v>
      </c>
      <c r="W106" s="42">
        <f t="shared" si="75"/>
        <v>1.0284055097377849</v>
      </c>
      <c r="X106" s="42">
        <f t="shared" si="76"/>
        <v>1.3815176724026434E-2</v>
      </c>
      <c r="Y106" s="42">
        <f t="shared" si="59"/>
        <v>4.3101983413310861E-3</v>
      </c>
      <c r="Z106" s="10">
        <f t="shared" si="77"/>
        <v>18.644183846875006</v>
      </c>
      <c r="AA106">
        <f t="shared" si="54"/>
        <v>5938321.6302098697</v>
      </c>
      <c r="AB106" s="10">
        <f t="shared" si="55"/>
        <v>5.9383216302098694</v>
      </c>
      <c r="AC106" s="10">
        <f t="shared" si="56"/>
        <v>5.8373216302098694</v>
      </c>
      <c r="AD106" s="3">
        <f t="shared" si="57"/>
        <v>846.60212185784917</v>
      </c>
      <c r="AI106" s="94">
        <f t="shared" si="58"/>
        <v>1.0284055097377849</v>
      </c>
    </row>
    <row r="107" spans="2:35">
      <c r="B107" s="39">
        <f t="shared" si="60"/>
        <v>79</v>
      </c>
      <c r="C107" s="42">
        <f t="shared" si="61"/>
        <v>1.345083932853772</v>
      </c>
      <c r="D107" s="10">
        <f t="shared" si="62"/>
        <v>12.854916067146227</v>
      </c>
      <c r="E107" s="40">
        <f t="shared" si="63"/>
        <v>20.690167865707544</v>
      </c>
      <c r="F107" s="40">
        <f t="shared" si="64"/>
        <v>46.4</v>
      </c>
      <c r="G107" s="3">
        <f t="shared" si="65"/>
        <v>411.54916067146172</v>
      </c>
      <c r="H107" s="3">
        <f t="shared" si="66"/>
        <v>155.31826837612553</v>
      </c>
      <c r="I107">
        <f t="shared" si="48"/>
        <v>1.5531826837612554E-4</v>
      </c>
      <c r="J107" s="4">
        <f t="shared" si="67"/>
        <v>380.22935143116047</v>
      </c>
      <c r="K107" s="40">
        <f t="shared" si="68"/>
        <v>2.4480658676311045</v>
      </c>
      <c r="L107" s="40">
        <f t="shared" si="49"/>
        <v>3.5519341323688955</v>
      </c>
      <c r="M107" s="10">
        <f t="shared" si="69"/>
        <v>5.9383216302098694</v>
      </c>
      <c r="N107" s="10">
        <f t="shared" si="50"/>
        <v>8.26</v>
      </c>
      <c r="O107" s="10">
        <f t="shared" si="51"/>
        <v>0.31900000000000001</v>
      </c>
      <c r="P107" s="10">
        <f t="shared" si="70"/>
        <v>14.580713374403233</v>
      </c>
      <c r="Q107" s="42">
        <f t="shared" si="71"/>
        <v>9.7498017714725729E-2</v>
      </c>
      <c r="R107" s="4">
        <f t="shared" si="72"/>
        <v>557531.90001638408</v>
      </c>
      <c r="S107">
        <f t="shared" si="52"/>
        <v>5.5753190001638412E-4</v>
      </c>
      <c r="T107" s="41">
        <f t="shared" si="53"/>
        <v>2.3186786702357411E-4</v>
      </c>
      <c r="U107" s="42">
        <f t="shared" si="73"/>
        <v>0.98998709358309256</v>
      </c>
      <c r="V107" s="42">
        <f t="shared" si="74"/>
        <v>1.0430441631430385</v>
      </c>
      <c r="W107" s="42">
        <f t="shared" si="75"/>
        <v>1.0292089081977129</v>
      </c>
      <c r="X107" s="42">
        <f t="shared" si="76"/>
        <v>1.3835254945325559E-2</v>
      </c>
      <c r="Y107" s="42">
        <f t="shared" si="59"/>
        <v>4.3263542238853392E-3</v>
      </c>
      <c r="Z107" s="10">
        <f t="shared" si="77"/>
        <v>18.658705405891698</v>
      </c>
      <c r="AA107">
        <f t="shared" si="54"/>
        <v>5942868.1961120674</v>
      </c>
      <c r="AB107" s="10">
        <f t="shared" si="55"/>
        <v>5.9428681961120677</v>
      </c>
      <c r="AC107" s="10">
        <f t="shared" si="56"/>
        <v>5.8418681961120678</v>
      </c>
      <c r="AD107" s="3">
        <f t="shared" si="57"/>
        <v>847.26152227876253</v>
      </c>
      <c r="AI107" s="94">
        <f t="shared" si="58"/>
        <v>1.0292089081977129</v>
      </c>
    </row>
    <row r="108" spans="2:35">
      <c r="B108" s="39">
        <f t="shared" si="60"/>
        <v>80</v>
      </c>
      <c r="C108" s="42">
        <f t="shared" si="61"/>
        <v>1.3621103117506552</v>
      </c>
      <c r="D108" s="10">
        <f t="shared" si="62"/>
        <v>12.837889688249344</v>
      </c>
      <c r="E108" s="40">
        <f t="shared" si="63"/>
        <v>20.72422062350131</v>
      </c>
      <c r="F108" s="40">
        <f t="shared" si="64"/>
        <v>46.4</v>
      </c>
      <c r="G108" s="3">
        <f t="shared" si="65"/>
        <v>411.37889688249288</v>
      </c>
      <c r="H108" s="3">
        <f t="shared" si="66"/>
        <v>155.31826837612553</v>
      </c>
      <c r="I108">
        <f t="shared" si="48"/>
        <v>1.5531826837612554E-4</v>
      </c>
      <c r="J108" s="4">
        <f t="shared" si="67"/>
        <v>381.33697815091773</v>
      </c>
      <c r="K108" s="40">
        <f t="shared" si="68"/>
        <v>2.4551972033801932</v>
      </c>
      <c r="L108" s="40">
        <f t="shared" si="49"/>
        <v>3.5448027966198068</v>
      </c>
      <c r="M108" s="10">
        <f t="shared" si="69"/>
        <v>5.9428681961120677</v>
      </c>
      <c r="N108" s="10">
        <f t="shared" si="50"/>
        <v>8.26</v>
      </c>
      <c r="O108" s="10">
        <f t="shared" si="51"/>
        <v>0.31900000000000001</v>
      </c>
      <c r="P108" s="10">
        <f t="shared" si="70"/>
        <v>14.584273587918982</v>
      </c>
      <c r="Q108" s="42">
        <f t="shared" si="71"/>
        <v>9.8665465568349861E-2</v>
      </c>
      <c r="R108" s="4">
        <f t="shared" si="72"/>
        <v>556845.586816772</v>
      </c>
      <c r="S108">
        <f t="shared" si="52"/>
        <v>5.5684558681677197E-4</v>
      </c>
      <c r="T108" s="41">
        <f t="shared" si="53"/>
        <v>2.3255418022318625E-4</v>
      </c>
      <c r="U108" s="42">
        <f t="shared" si="73"/>
        <v>0.98876843468706943</v>
      </c>
      <c r="V108" s="42">
        <f t="shared" si="74"/>
        <v>1.0438658071450653</v>
      </c>
      <c r="W108" s="42">
        <f t="shared" si="75"/>
        <v>1.0300105371681012</v>
      </c>
      <c r="X108" s="42">
        <f t="shared" si="76"/>
        <v>1.3855269976964069E-2</v>
      </c>
      <c r="Y108" s="42">
        <f t="shared" si="59"/>
        <v>4.3425295290813286E-3</v>
      </c>
      <c r="Z108" s="10">
        <f t="shared" si="77"/>
        <v>18.673194886945176</v>
      </c>
      <c r="AA108">
        <f t="shared" si="54"/>
        <v>5947404.7187004853</v>
      </c>
      <c r="AB108" s="10">
        <f t="shared" si="55"/>
        <v>5.9474047187004855</v>
      </c>
      <c r="AC108" s="10">
        <f t="shared" si="56"/>
        <v>5.8464047187004855</v>
      </c>
      <c r="AD108" s="3">
        <f t="shared" si="57"/>
        <v>847.919466091441</v>
      </c>
      <c r="AI108" s="94">
        <f t="shared" si="58"/>
        <v>1.0300105371681012</v>
      </c>
    </row>
    <row r="109" spans="2:35">
      <c r="B109" s="39">
        <f t="shared" si="60"/>
        <v>81</v>
      </c>
      <c r="C109" s="42">
        <f t="shared" si="61"/>
        <v>1.3791366906475384</v>
      </c>
      <c r="D109" s="10">
        <f t="shared" si="62"/>
        <v>12.820863309352461</v>
      </c>
      <c r="E109" s="40">
        <f t="shared" si="63"/>
        <v>20.758273381295076</v>
      </c>
      <c r="F109" s="40">
        <f t="shared" si="64"/>
        <v>46.4</v>
      </c>
      <c r="G109" s="3">
        <f t="shared" si="65"/>
        <v>411.20863309352404</v>
      </c>
      <c r="H109" s="3">
        <f t="shared" si="66"/>
        <v>155.31826837612553</v>
      </c>
      <c r="I109">
        <f t="shared" si="48"/>
        <v>1.5531826837612554E-4</v>
      </c>
      <c r="J109" s="4">
        <f t="shared" si="67"/>
        <v>382.44642635087962</v>
      </c>
      <c r="K109" s="40">
        <f t="shared" si="68"/>
        <v>2.4623402665340728</v>
      </c>
      <c r="L109" s="40">
        <f t="shared" si="49"/>
        <v>3.5376597334659272</v>
      </c>
      <c r="M109" s="10">
        <f t="shared" si="69"/>
        <v>5.9474047187004855</v>
      </c>
      <c r="N109" s="10">
        <f t="shared" si="50"/>
        <v>8.26</v>
      </c>
      <c r="O109" s="10">
        <f t="shared" si="51"/>
        <v>0.31900000000000001</v>
      </c>
      <c r="P109" s="10">
        <f t="shared" si="70"/>
        <v>14.587824088725995</v>
      </c>
      <c r="Q109" s="42">
        <f t="shared" si="71"/>
        <v>9.98326292792176E-2</v>
      </c>
      <c r="R109" s="4">
        <f t="shared" si="72"/>
        <v>556158.90178621886</v>
      </c>
      <c r="S109">
        <f t="shared" si="52"/>
        <v>5.561589017862189E-4</v>
      </c>
      <c r="T109" s="41">
        <f t="shared" si="53"/>
        <v>2.3324086525373933E-4</v>
      </c>
      <c r="U109" s="42">
        <f t="shared" si="73"/>
        <v>0.98754911554571745</v>
      </c>
      <c r="V109" s="42">
        <f t="shared" si="74"/>
        <v>1.0446856169349783</v>
      </c>
      <c r="W109" s="42">
        <f t="shared" si="75"/>
        <v>1.030810395348962</v>
      </c>
      <c r="X109" s="42">
        <f t="shared" si="76"/>
        <v>1.3875221586016284E-2</v>
      </c>
      <c r="Y109" s="42">
        <f t="shared" si="59"/>
        <v>4.3587241841967755E-3</v>
      </c>
      <c r="Z109" s="10">
        <f t="shared" si="77"/>
        <v>18.687652266488477</v>
      </c>
      <c r="AA109">
        <f t="shared" si="54"/>
        <v>5951931.1906027896</v>
      </c>
      <c r="AB109" s="10">
        <f t="shared" si="55"/>
        <v>5.9519311906027896</v>
      </c>
      <c r="AC109" s="10">
        <f t="shared" si="56"/>
        <v>5.8509311906027897</v>
      </c>
      <c r="AD109" s="3">
        <f t="shared" si="57"/>
        <v>848.57595222665555</v>
      </c>
      <c r="AI109" s="94">
        <f t="shared" si="58"/>
        <v>1.030810395348962</v>
      </c>
    </row>
    <row r="110" spans="2:35">
      <c r="B110" s="39">
        <f t="shared" si="60"/>
        <v>82</v>
      </c>
      <c r="C110" s="42">
        <f t="shared" si="61"/>
        <v>1.3961630695444216</v>
      </c>
      <c r="D110" s="10">
        <f t="shared" si="62"/>
        <v>12.803836930455578</v>
      </c>
      <c r="E110" s="40">
        <f t="shared" si="63"/>
        <v>20.792326139088843</v>
      </c>
      <c r="F110" s="40">
        <f t="shared" si="64"/>
        <v>46.4</v>
      </c>
      <c r="G110" s="3">
        <f t="shared" si="65"/>
        <v>411.0383693045552</v>
      </c>
      <c r="H110" s="3">
        <f t="shared" si="66"/>
        <v>155.31826837612553</v>
      </c>
      <c r="I110">
        <f t="shared" si="48"/>
        <v>1.5531826837612554E-4</v>
      </c>
      <c r="J110" s="4">
        <f t="shared" si="67"/>
        <v>383.55769603104613</v>
      </c>
      <c r="K110" s="40">
        <f t="shared" si="68"/>
        <v>2.4694950570927432</v>
      </c>
      <c r="L110" s="40">
        <f t="shared" si="49"/>
        <v>3.5305049429072568</v>
      </c>
      <c r="M110" s="10">
        <f t="shared" si="69"/>
        <v>5.9519311906027896</v>
      </c>
      <c r="N110" s="10">
        <f t="shared" si="50"/>
        <v>8.26</v>
      </c>
      <c r="O110" s="10">
        <f t="shared" si="51"/>
        <v>0.31900000000000001</v>
      </c>
      <c r="P110" s="10">
        <f t="shared" si="70"/>
        <v>14.591364885679326</v>
      </c>
      <c r="Q110" s="42">
        <f t="shared" si="71"/>
        <v>0.1009995097616318</v>
      </c>
      <c r="R110" s="4">
        <f t="shared" si="72"/>
        <v>555471.84585512115</v>
      </c>
      <c r="S110">
        <f t="shared" si="52"/>
        <v>5.5547184585512117E-4</v>
      </c>
      <c r="T110" s="41">
        <f t="shared" si="53"/>
        <v>2.3392792118483705E-4</v>
      </c>
      <c r="U110" s="42">
        <f t="shared" si="73"/>
        <v>0.98632913781110443</v>
      </c>
      <c r="V110" s="42">
        <f t="shared" si="74"/>
        <v>1.045503590983855</v>
      </c>
      <c r="W110" s="42">
        <f t="shared" si="75"/>
        <v>1.0316084814404407</v>
      </c>
      <c r="X110" s="42">
        <f t="shared" si="76"/>
        <v>1.389510954341433E-2</v>
      </c>
      <c r="Y110" s="42">
        <f t="shared" si="59"/>
        <v>4.3749381163239931E-3</v>
      </c>
      <c r="Z110" s="10">
        <f t="shared" si="77"/>
        <v>18.702077520994838</v>
      </c>
      <c r="AA110">
        <f t="shared" si="54"/>
        <v>5956447.6044529658</v>
      </c>
      <c r="AB110" s="10">
        <f t="shared" si="55"/>
        <v>5.9564476044529657</v>
      </c>
      <c r="AC110" s="10">
        <f t="shared" si="56"/>
        <v>5.8554476044529657</v>
      </c>
      <c r="AD110" s="3">
        <f t="shared" si="57"/>
        <v>849.23097961609369</v>
      </c>
      <c r="AI110" s="94">
        <f t="shared" si="58"/>
        <v>1.0316084814404407</v>
      </c>
    </row>
    <row r="111" spans="2:35">
      <c r="B111" s="39">
        <f t="shared" si="60"/>
        <v>83</v>
      </c>
      <c r="C111" s="42">
        <f t="shared" si="61"/>
        <v>1.4131894484413048</v>
      </c>
      <c r="D111" s="10">
        <f t="shared" si="62"/>
        <v>12.786810551558695</v>
      </c>
      <c r="E111" s="40">
        <f t="shared" si="63"/>
        <v>20.826378896882609</v>
      </c>
      <c r="F111" s="40">
        <f t="shared" si="64"/>
        <v>46.4</v>
      </c>
      <c r="G111" s="3">
        <f t="shared" si="65"/>
        <v>410.86810551558636</v>
      </c>
      <c r="H111" s="3">
        <f t="shared" si="66"/>
        <v>155.31826837612553</v>
      </c>
      <c r="I111">
        <f t="shared" si="48"/>
        <v>1.5531826837612554E-4</v>
      </c>
      <c r="J111" s="4">
        <f t="shared" si="67"/>
        <v>384.67078719141796</v>
      </c>
      <c r="K111" s="40">
        <f t="shared" si="68"/>
        <v>2.4766615750562084</v>
      </c>
      <c r="L111" s="40">
        <f t="shared" si="49"/>
        <v>3.5233384249437916</v>
      </c>
      <c r="M111" s="10">
        <f t="shared" si="69"/>
        <v>5.9564476044529657</v>
      </c>
      <c r="N111" s="10">
        <f t="shared" si="50"/>
        <v>8.26</v>
      </c>
      <c r="O111" s="10">
        <f t="shared" si="51"/>
        <v>0.31900000000000001</v>
      </c>
      <c r="P111" s="10">
        <f t="shared" si="70"/>
        <v>14.594895987587616</v>
      </c>
      <c r="Q111" s="42">
        <f t="shared" si="71"/>
        <v>0.10216610792796087</v>
      </c>
      <c r="R111" s="4">
        <f t="shared" si="72"/>
        <v>554784.41995387478</v>
      </c>
      <c r="S111">
        <f t="shared" si="52"/>
        <v>5.5478441995387474E-4</v>
      </c>
      <c r="T111" s="41">
        <f t="shared" si="53"/>
        <v>2.3461534708608348E-4</v>
      </c>
      <c r="U111" s="42">
        <f t="shared" si="73"/>
        <v>0.9851085031352973</v>
      </c>
      <c r="V111" s="42">
        <f t="shared" si="74"/>
        <v>1.046319727767189</v>
      </c>
      <c r="W111" s="42">
        <f t="shared" si="75"/>
        <v>1.0324047941437962</v>
      </c>
      <c r="X111" s="42">
        <f t="shared" si="76"/>
        <v>1.39149336233928E-2</v>
      </c>
      <c r="Y111" s="42">
        <f t="shared" si="59"/>
        <v>4.3911712523736334E-3</v>
      </c>
      <c r="Z111" s="10">
        <f t="shared" si="77"/>
        <v>18.716470626972473</v>
      </c>
      <c r="AA111">
        <f t="shared" si="54"/>
        <v>5960953.9528959543</v>
      </c>
      <c r="AB111" s="10">
        <f t="shared" si="55"/>
        <v>5.9609539528959541</v>
      </c>
      <c r="AC111" s="10">
        <f t="shared" si="56"/>
        <v>5.8599539528959541</v>
      </c>
      <c r="AD111" s="3">
        <f t="shared" si="57"/>
        <v>849.88454719303184</v>
      </c>
      <c r="AI111" s="94">
        <f t="shared" si="58"/>
        <v>1.0324047941437962</v>
      </c>
    </row>
    <row r="112" spans="2:35">
      <c r="B112" s="39">
        <f t="shared" si="60"/>
        <v>84</v>
      </c>
      <c r="C112" s="42">
        <f t="shared" si="61"/>
        <v>1.430215827338188</v>
      </c>
      <c r="D112" s="10">
        <f t="shared" si="62"/>
        <v>12.769784172661812</v>
      </c>
      <c r="E112" s="40">
        <f t="shared" si="63"/>
        <v>20.860431654676376</v>
      </c>
      <c r="F112" s="40">
        <f t="shared" si="64"/>
        <v>46.4</v>
      </c>
      <c r="G112" s="3">
        <f t="shared" si="65"/>
        <v>410.69784172661753</v>
      </c>
      <c r="H112" s="3">
        <f t="shared" si="66"/>
        <v>155.31826837612553</v>
      </c>
      <c r="I112">
        <f t="shared" si="48"/>
        <v>1.5531826837612554E-4</v>
      </c>
      <c r="J112" s="4">
        <f t="shared" si="67"/>
        <v>385.78569983199418</v>
      </c>
      <c r="K112" s="40">
        <f t="shared" si="68"/>
        <v>2.4838398204244632</v>
      </c>
      <c r="L112" s="40">
        <f t="shared" si="49"/>
        <v>3.5161601795755368</v>
      </c>
      <c r="M112" s="10">
        <f t="shared" si="69"/>
        <v>5.9609539528959541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14.598417403216896</v>
      </c>
      <c r="Q112" s="42">
        <f t="shared" si="71"/>
        <v>0.10333242468864831</v>
      </c>
      <c r="R112" s="4">
        <f t="shared" si="72"/>
        <v>554096.62501287658</v>
      </c>
      <c r="S112">
        <f t="shared" si="52"/>
        <v>5.5409662501287654E-4</v>
      </c>
      <c r="T112" s="41">
        <f t="shared" si="53"/>
        <v>2.3530314202708168E-4</v>
      </c>
      <c r="U112" s="42">
        <f t="shared" si="73"/>
        <v>0.98388721317036454</v>
      </c>
      <c r="V112" s="42">
        <f t="shared" si="74"/>
        <v>1.0471340257623605</v>
      </c>
      <c r="W112" s="42">
        <f t="shared" si="75"/>
        <v>1.0331993321622195</v>
      </c>
      <c r="X112" s="42">
        <f t="shared" si="76"/>
        <v>1.393469360014099E-2</v>
      </c>
      <c r="Y112" s="42">
        <f t="shared" si="59"/>
        <v>4.4074235190745218E-3</v>
      </c>
      <c r="Z112" s="10">
        <f t="shared" si="77"/>
        <v>18.730831560962578</v>
      </c>
      <c r="AA112">
        <f t="shared" si="54"/>
        <v>5965450.2285870202</v>
      </c>
      <c r="AB112" s="10">
        <f t="shared" si="55"/>
        <v>5.9654502285870201</v>
      </c>
      <c r="AC112" s="10">
        <f t="shared" si="56"/>
        <v>5.8644502285870201</v>
      </c>
      <c r="AD112" s="3">
        <f t="shared" si="57"/>
        <v>850.53665389224363</v>
      </c>
      <c r="AI112" s="94">
        <f t="shared" si="58"/>
        <v>1.0331993321622195</v>
      </c>
    </row>
    <row r="113" spans="2:35">
      <c r="B113" s="39">
        <f t="shared" si="60"/>
        <v>85</v>
      </c>
      <c r="C113" s="42">
        <f t="shared" si="61"/>
        <v>1.4472422062350712</v>
      </c>
      <c r="D113" s="10">
        <f t="shared" si="62"/>
        <v>12.752757793764928</v>
      </c>
      <c r="E113" s="40">
        <f t="shared" si="63"/>
        <v>20.894484412470142</v>
      </c>
      <c r="F113" s="40">
        <f t="shared" si="64"/>
        <v>46.4</v>
      </c>
      <c r="G113" s="3">
        <f t="shared" si="65"/>
        <v>410.52757793764869</v>
      </c>
      <c r="H113" s="3">
        <f t="shared" si="66"/>
        <v>155.31826837612553</v>
      </c>
      <c r="I113">
        <f t="shared" si="48"/>
        <v>1.5531826837612554E-4</v>
      </c>
      <c r="J113" s="4">
        <f t="shared" si="67"/>
        <v>386.90243395277525</v>
      </c>
      <c r="K113" s="40">
        <f t="shared" si="68"/>
        <v>2.4910297931975096</v>
      </c>
      <c r="L113" s="40">
        <f t="shared" si="49"/>
        <v>3.5089702068024904</v>
      </c>
      <c r="M113" s="10">
        <f t="shared" si="69"/>
        <v>5.9654502285870201</v>
      </c>
      <c r="N113" s="10">
        <f t="shared" si="50"/>
        <v>8.26</v>
      </c>
      <c r="O113" s="10">
        <f t="shared" si="51"/>
        <v>0.31900000000000001</v>
      </c>
      <c r="P113" s="10">
        <f t="shared" si="70"/>
        <v>14.601929141290258</v>
      </c>
      <c r="Q113" s="42">
        <f t="shared" si="71"/>
        <v>0.10449846095222237</v>
      </c>
      <c r="R113" s="4">
        <f t="shared" si="72"/>
        <v>553408.46196252282</v>
      </c>
      <c r="S113">
        <f t="shared" si="52"/>
        <v>5.5340846196252284E-4</v>
      </c>
      <c r="T113" s="41">
        <f t="shared" si="53"/>
        <v>2.3599130507743538E-4</v>
      </c>
      <c r="U113" s="42">
        <f t="shared" si="73"/>
        <v>0.9826652695683733</v>
      </c>
      <c r="V113" s="42">
        <f t="shared" si="74"/>
        <v>1.0479464834531076</v>
      </c>
      <c r="W113" s="42">
        <f t="shared" si="75"/>
        <v>1.0339920942007217</v>
      </c>
      <c r="X113" s="42">
        <f t="shared" si="76"/>
        <v>1.3954389252385901E-2</v>
      </c>
      <c r="Y113" s="42">
        <f t="shared" si="59"/>
        <v>4.4236948429788323E-3</v>
      </c>
      <c r="Z113" s="10">
        <f t="shared" si="77"/>
        <v>18.745160299559739</v>
      </c>
      <c r="AA113">
        <f t="shared" si="54"/>
        <v>5969936.4241981432</v>
      </c>
      <c r="AB113" s="10">
        <f t="shared" si="55"/>
        <v>5.969936424198143</v>
      </c>
      <c r="AC113" s="10">
        <f t="shared" si="56"/>
        <v>5.868936424198143</v>
      </c>
      <c r="AD113" s="3">
        <f t="shared" si="57"/>
        <v>851.18729865092723</v>
      </c>
      <c r="AI113" s="94">
        <f t="shared" si="58"/>
        <v>1.0339920942007217</v>
      </c>
    </row>
    <row r="114" spans="2:35">
      <c r="B114" s="39">
        <f t="shared" si="60"/>
        <v>86</v>
      </c>
      <c r="C114" s="42">
        <f t="shared" si="61"/>
        <v>1.4642685851319543</v>
      </c>
      <c r="D114" s="10">
        <f t="shared" si="62"/>
        <v>12.735731414868045</v>
      </c>
      <c r="E114" s="40">
        <f t="shared" si="63"/>
        <v>20.928537170263908</v>
      </c>
      <c r="F114" s="40">
        <f t="shared" si="64"/>
        <v>46.4</v>
      </c>
      <c r="G114" s="3">
        <f t="shared" si="65"/>
        <v>410.35731414867985</v>
      </c>
      <c r="H114" s="3">
        <f t="shared" si="66"/>
        <v>155.31826837612553</v>
      </c>
      <c r="I114">
        <f t="shared" si="48"/>
        <v>1.5531826837612554E-4</v>
      </c>
      <c r="J114" s="4">
        <f t="shared" si="67"/>
        <v>388.02098955376118</v>
      </c>
      <c r="K114" s="40">
        <f t="shared" si="68"/>
        <v>2.4982314933753482</v>
      </c>
      <c r="L114" s="40">
        <f t="shared" si="49"/>
        <v>3.5017685066246518</v>
      </c>
      <c r="M114" s="10">
        <f t="shared" si="69"/>
        <v>5.969936424198143</v>
      </c>
      <c r="N114" s="10">
        <f t="shared" si="50"/>
        <v>8.26</v>
      </c>
      <c r="O114" s="10">
        <f t="shared" si="51"/>
        <v>0.31900000000000001</v>
      </c>
      <c r="P114" s="10">
        <f t="shared" si="70"/>
        <v>14.605431210493</v>
      </c>
      <c r="Q114" s="42">
        <f t="shared" si="71"/>
        <v>0.10566421762530512</v>
      </c>
      <c r="R114" s="4">
        <f t="shared" si="72"/>
        <v>552719.93173320976</v>
      </c>
      <c r="S114">
        <f t="shared" si="52"/>
        <v>5.5271993173320981E-4</v>
      </c>
      <c r="T114" s="41">
        <f t="shared" si="53"/>
        <v>2.3667983530674841E-4</v>
      </c>
      <c r="U114" s="42">
        <f t="shared" si="73"/>
        <v>0.98144267398139129</v>
      </c>
      <c r="V114" s="42">
        <f t="shared" si="74"/>
        <v>1.0487570993258477</v>
      </c>
      <c r="W114" s="42">
        <f t="shared" si="75"/>
        <v>1.034783078967261</v>
      </c>
      <c r="X114" s="42">
        <f t="shared" si="76"/>
        <v>1.3974020358586747E-2</v>
      </c>
      <c r="Y114" s="42">
        <f t="shared" si="59"/>
        <v>4.4399851504616488E-3</v>
      </c>
      <c r="Z114" s="10">
        <f t="shared" si="77"/>
        <v>18.759456819408442</v>
      </c>
      <c r="AA114">
        <f t="shared" si="54"/>
        <v>5974412.5324169295</v>
      </c>
      <c r="AB114" s="10">
        <f t="shared" si="55"/>
        <v>5.9744125324169293</v>
      </c>
      <c r="AC114" s="10">
        <f t="shared" si="56"/>
        <v>5.8734125324169293</v>
      </c>
      <c r="AD114" s="3">
        <f t="shared" si="57"/>
        <v>851.83648040854666</v>
      </c>
      <c r="AI114" s="94">
        <f t="shared" si="58"/>
        <v>1.034783078967261</v>
      </c>
    </row>
    <row r="115" spans="2:35">
      <c r="B115" s="39">
        <f t="shared" si="60"/>
        <v>87</v>
      </c>
      <c r="C115" s="42">
        <f t="shared" si="61"/>
        <v>1.4812949640288375</v>
      </c>
      <c r="D115" s="10">
        <f t="shared" si="62"/>
        <v>12.718705035971162</v>
      </c>
      <c r="E115" s="40">
        <f t="shared" si="63"/>
        <v>20.962589928057675</v>
      </c>
      <c r="F115" s="40">
        <f t="shared" si="64"/>
        <v>46.4</v>
      </c>
      <c r="G115" s="3">
        <f t="shared" si="65"/>
        <v>410.18705035971101</v>
      </c>
      <c r="H115" s="3">
        <f t="shared" si="66"/>
        <v>155.31826837612553</v>
      </c>
      <c r="I115">
        <f t="shared" si="48"/>
        <v>1.5531826837612554E-4</v>
      </c>
      <c r="J115" s="4">
        <f t="shared" si="67"/>
        <v>389.14136663495196</v>
      </c>
      <c r="K115" s="40">
        <f t="shared" si="68"/>
        <v>2.505444920957979</v>
      </c>
      <c r="L115" s="40">
        <f t="shared" si="49"/>
        <v>3.494555079042021</v>
      </c>
      <c r="M115" s="10">
        <f t="shared" si="69"/>
        <v>5.9744125324169293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14.608923619471948</v>
      </c>
      <c r="Q115" s="42">
        <f t="shared" si="71"/>
        <v>0.10682969561262165</v>
      </c>
      <c r="R115" s="4">
        <f t="shared" si="72"/>
        <v>552031.03525533364</v>
      </c>
      <c r="S115">
        <f t="shared" si="52"/>
        <v>5.5203103525533362E-4</v>
      </c>
      <c r="T115" s="41">
        <f t="shared" si="53"/>
        <v>2.373687317846246E-4</v>
      </c>
      <c r="U115" s="42">
        <f t="shared" si="73"/>
        <v>0.98021942806148576</v>
      </c>
      <c r="V115" s="42">
        <f t="shared" si="74"/>
        <v>1.0495658718720211</v>
      </c>
      <c r="W115" s="42">
        <f t="shared" si="75"/>
        <v>1.0355722851725504</v>
      </c>
      <c r="X115" s="42">
        <f t="shared" si="76"/>
        <v>1.3993586699470706E-2</v>
      </c>
      <c r="Y115" s="42">
        <f t="shared" si="59"/>
        <v>4.4562943677234875E-3</v>
      </c>
      <c r="Z115" s="10">
        <f t="shared" si="77"/>
        <v>18.7737210972121</v>
      </c>
      <c r="AA115">
        <f t="shared" si="54"/>
        <v>5978878.545949433</v>
      </c>
      <c r="AB115" s="10">
        <f t="shared" si="55"/>
        <v>5.9788785459494331</v>
      </c>
      <c r="AC115" s="10">
        <f t="shared" si="56"/>
        <v>5.8778785459494332</v>
      </c>
      <c r="AD115" s="3">
        <f t="shared" si="57"/>
        <v>852.48419810724192</v>
      </c>
      <c r="AI115" s="94">
        <f t="shared" si="58"/>
        <v>1.0355722851725504</v>
      </c>
    </row>
    <row r="116" spans="2:35">
      <c r="B116" s="39">
        <f t="shared" si="60"/>
        <v>88</v>
      </c>
      <c r="C116" s="42">
        <f t="shared" si="61"/>
        <v>1.4983213429257207</v>
      </c>
      <c r="D116" s="10">
        <f t="shared" si="62"/>
        <v>12.701678657074279</v>
      </c>
      <c r="E116" s="40">
        <f t="shared" si="63"/>
        <v>20.996642685851441</v>
      </c>
      <c r="F116" s="40">
        <f t="shared" si="64"/>
        <v>46.4</v>
      </c>
      <c r="G116" s="3">
        <f t="shared" si="65"/>
        <v>410.01678657074217</v>
      </c>
      <c r="H116" s="3">
        <f t="shared" si="66"/>
        <v>155.31826837612553</v>
      </c>
      <c r="I116">
        <f t="shared" si="48"/>
        <v>1.5531826837612554E-4</v>
      </c>
      <c r="J116" s="4">
        <f t="shared" si="67"/>
        <v>390.26356519634737</v>
      </c>
      <c r="K116" s="40">
        <f t="shared" si="68"/>
        <v>2.5126700759454001</v>
      </c>
      <c r="L116" s="40">
        <f t="shared" si="49"/>
        <v>3.4873299240545999</v>
      </c>
      <c r="M116" s="10">
        <f t="shared" si="69"/>
        <v>5.9788785459494331</v>
      </c>
      <c r="N116" s="10">
        <f t="shared" si="50"/>
        <v>8.26</v>
      </c>
      <c r="O116" s="10">
        <f t="shared" si="51"/>
        <v>0.31900000000000001</v>
      </c>
      <c r="P116" s="10">
        <f t="shared" si="70"/>
        <v>14.612406376837786</v>
      </c>
      <c r="Q116" s="42">
        <f t="shared" si="71"/>
        <v>0.10799489581700905</v>
      </c>
      <c r="R116" s="4">
        <f t="shared" si="72"/>
        <v>551341.7734592912</v>
      </c>
      <c r="S116">
        <f t="shared" si="52"/>
        <v>5.5134177345929119E-4</v>
      </c>
      <c r="T116" s="41">
        <f t="shared" si="53"/>
        <v>2.3805799358066703E-4</v>
      </c>
      <c r="U116" s="42">
        <f t="shared" si="73"/>
        <v>0.97899553346072499</v>
      </c>
      <c r="V116" s="42">
        <f t="shared" si="74"/>
        <v>1.0503727995861749</v>
      </c>
      <c r="W116" s="42">
        <f t="shared" si="75"/>
        <v>1.0363597115305558</v>
      </c>
      <c r="X116" s="42">
        <f t="shared" si="76"/>
        <v>1.4013088055619072E-2</v>
      </c>
      <c r="Y116" s="42">
        <f t="shared" si="59"/>
        <v>4.4726224207899939E-3</v>
      </c>
      <c r="Z116" s="10">
        <f t="shared" si="77"/>
        <v>18.787953109730068</v>
      </c>
      <c r="AA116">
        <f t="shared" si="54"/>
        <v>5983334.4575192211</v>
      </c>
      <c r="AB116" s="10">
        <f t="shared" si="55"/>
        <v>5.9833344575192209</v>
      </c>
      <c r="AC116" s="10">
        <f t="shared" si="56"/>
        <v>5.8823344575192209</v>
      </c>
      <c r="AD116" s="3">
        <f t="shared" si="57"/>
        <v>853.13045069169266</v>
      </c>
      <c r="AI116" s="94">
        <f t="shared" si="58"/>
        <v>1.0363597115305558</v>
      </c>
    </row>
    <row r="117" spans="2:35">
      <c r="B117" s="39">
        <f t="shared" si="60"/>
        <v>89</v>
      </c>
      <c r="C117" s="42">
        <f t="shared" si="61"/>
        <v>1.5153477218226039</v>
      </c>
      <c r="D117" s="10">
        <f t="shared" si="62"/>
        <v>12.684652278177396</v>
      </c>
      <c r="E117" s="40">
        <f t="shared" si="63"/>
        <v>21.030695443645207</v>
      </c>
      <c r="F117" s="40">
        <f t="shared" si="64"/>
        <v>46.4</v>
      </c>
      <c r="G117" s="3">
        <f t="shared" si="65"/>
        <v>409.84652278177333</v>
      </c>
      <c r="H117" s="3">
        <f t="shared" si="66"/>
        <v>155.31826837612553</v>
      </c>
      <c r="I117">
        <f t="shared" si="48"/>
        <v>1.5531826837612554E-4</v>
      </c>
      <c r="J117" s="4">
        <f t="shared" si="67"/>
        <v>391.38758523794786</v>
      </c>
      <c r="K117" s="40">
        <f t="shared" si="68"/>
        <v>2.5199069583376148</v>
      </c>
      <c r="L117" s="40">
        <f t="shared" si="49"/>
        <v>3.4800930416623852</v>
      </c>
      <c r="M117" s="10">
        <f t="shared" si="69"/>
        <v>5.9833344575192209</v>
      </c>
      <c r="N117" s="10">
        <f t="shared" si="50"/>
        <v>8.26</v>
      </c>
      <c r="O117" s="10">
        <f t="shared" si="51"/>
        <v>0.31900000000000001</v>
      </c>
      <c r="P117" s="10">
        <f t="shared" si="70"/>
        <v>14.615879491164494</v>
      </c>
      <c r="Q117" s="42">
        <f t="shared" si="71"/>
        <v>0.10915981913942532</v>
      </c>
      <c r="R117" s="4">
        <f t="shared" si="72"/>
        <v>550652.14727547835</v>
      </c>
      <c r="S117">
        <f t="shared" si="52"/>
        <v>5.5065214727547838E-4</v>
      </c>
      <c r="T117" s="41">
        <f t="shared" si="53"/>
        <v>2.3874761976447985E-4</v>
      </c>
      <c r="U117" s="42">
        <f t="shared" si="73"/>
        <v>0.97777099183117588</v>
      </c>
      <c r="V117" s="42">
        <f t="shared" si="74"/>
        <v>1.0511778809691703</v>
      </c>
      <c r="W117" s="42">
        <f t="shared" si="75"/>
        <v>1.037145356758332</v>
      </c>
      <c r="X117" s="42">
        <f t="shared" si="76"/>
        <v>1.4032524210838337E-2</v>
      </c>
      <c r="Y117" s="42">
        <f t="shared" si="59"/>
        <v>4.4889692355155704E-3</v>
      </c>
      <c r="Z117" s="10">
        <f t="shared" si="77"/>
        <v>18.802152833790998</v>
      </c>
      <c r="AA117">
        <f t="shared" si="54"/>
        <v>5987780.2598715601</v>
      </c>
      <c r="AB117" s="10">
        <f t="shared" si="55"/>
        <v>5.9877802598715597</v>
      </c>
      <c r="AC117" s="10">
        <f t="shared" si="56"/>
        <v>5.8867802598715597</v>
      </c>
      <c r="AD117" s="3">
        <f t="shared" si="57"/>
        <v>853.77523710972594</v>
      </c>
      <c r="AI117" s="94">
        <f t="shared" si="58"/>
        <v>1.037145356758332</v>
      </c>
    </row>
    <row r="118" spans="2:35">
      <c r="B118" s="39">
        <f t="shared" si="60"/>
        <v>90</v>
      </c>
      <c r="C118" s="42">
        <f t="shared" si="61"/>
        <v>1.5323741007194871</v>
      </c>
      <c r="D118" s="10">
        <f t="shared" si="62"/>
        <v>12.667625899280512</v>
      </c>
      <c r="E118" s="40">
        <f t="shared" si="63"/>
        <v>21.064748201438974</v>
      </c>
      <c r="F118" s="40">
        <f t="shared" si="64"/>
        <v>46.4</v>
      </c>
      <c r="G118" s="3">
        <f t="shared" si="65"/>
        <v>409.67625899280449</v>
      </c>
      <c r="H118" s="3">
        <f t="shared" si="66"/>
        <v>155.31826837612553</v>
      </c>
      <c r="I118">
        <f t="shared" si="48"/>
        <v>1.5531826837612554E-4</v>
      </c>
      <c r="J118" s="4">
        <f t="shared" si="67"/>
        <v>392.51342675975297</v>
      </c>
      <c r="K118" s="40">
        <f t="shared" si="68"/>
        <v>2.5271555681346203</v>
      </c>
      <c r="L118" s="40">
        <f t="shared" si="49"/>
        <v>3.4728444318653797</v>
      </c>
      <c r="M118" s="10">
        <f t="shared" si="69"/>
        <v>5.9877802598715597</v>
      </c>
      <c r="N118" s="10">
        <f t="shared" si="50"/>
        <v>8.26</v>
      </c>
      <c r="O118" s="10">
        <f t="shared" si="51"/>
        <v>0.31900000000000001</v>
      </c>
      <c r="P118" s="10">
        <f t="shared" si="70"/>
        <v>14.619342970992738</v>
      </c>
      <c r="Q118" s="42">
        <f t="shared" si="71"/>
        <v>0.11032446647895805</v>
      </c>
      <c r="R118" s="4">
        <f t="shared" si="72"/>
        <v>549962.15763429191</v>
      </c>
      <c r="S118">
        <f t="shared" si="52"/>
        <v>5.4996215763429188E-4</v>
      </c>
      <c r="T118" s="41">
        <f t="shared" si="53"/>
        <v>2.3943760940566634E-4</v>
      </c>
      <c r="U118" s="42">
        <f t="shared" si="73"/>
        <v>0.97654580482490672</v>
      </c>
      <c r="V118" s="42">
        <f t="shared" si="74"/>
        <v>1.0519811145241027</v>
      </c>
      <c r="W118" s="42">
        <f t="shared" si="75"/>
        <v>1.0379292195767575</v>
      </c>
      <c r="X118" s="42">
        <f t="shared" si="76"/>
        <v>1.4051894947345156E-2</v>
      </c>
      <c r="Y118" s="42">
        <f t="shared" si="59"/>
        <v>4.5053347375813889E-3</v>
      </c>
      <c r="Z118" s="10">
        <f t="shared" si="77"/>
        <v>18.816320246282785</v>
      </c>
      <c r="AA118">
        <f t="shared" si="54"/>
        <v>5992215.9457702627</v>
      </c>
      <c r="AB118" s="10">
        <f t="shared" si="55"/>
        <v>5.9922159457702628</v>
      </c>
      <c r="AC118" s="10">
        <f t="shared" si="56"/>
        <v>5.8912159457702629</v>
      </c>
      <c r="AD118" s="3">
        <f t="shared" si="57"/>
        <v>854.41855631185831</v>
      </c>
      <c r="AI118" s="94">
        <f t="shared" si="58"/>
        <v>1.0379292195767575</v>
      </c>
    </row>
    <row r="119" spans="2:35">
      <c r="B119" s="39">
        <f t="shared" si="60"/>
        <v>91</v>
      </c>
      <c r="C119" s="42">
        <f t="shared" si="61"/>
        <v>1.5494004796163703</v>
      </c>
      <c r="D119" s="10">
        <f t="shared" si="62"/>
        <v>12.650599520383629</v>
      </c>
      <c r="E119" s="40">
        <f t="shared" si="63"/>
        <v>21.09880095923274</v>
      </c>
      <c r="F119" s="40">
        <f t="shared" si="64"/>
        <v>46.4</v>
      </c>
      <c r="G119" s="3">
        <f t="shared" si="65"/>
        <v>409.50599520383565</v>
      </c>
      <c r="H119" s="3">
        <f t="shared" si="66"/>
        <v>155.31826837612553</v>
      </c>
      <c r="I119">
        <f t="shared" si="48"/>
        <v>1.5531826837612554E-4</v>
      </c>
      <c r="J119" s="4">
        <f t="shared" si="67"/>
        <v>393.64108976176294</v>
      </c>
      <c r="K119" s="40">
        <f t="shared" si="68"/>
        <v>2.5344159053364179</v>
      </c>
      <c r="L119" s="40">
        <f t="shared" si="49"/>
        <v>3.4655840946635821</v>
      </c>
      <c r="M119" s="10">
        <f t="shared" si="69"/>
        <v>5.9922159457702628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14.622796824827569</v>
      </c>
      <c r="Q119" s="42">
        <f t="shared" si="71"/>
        <v>0.11148883873283322</v>
      </c>
      <c r="R119" s="4">
        <f t="shared" si="72"/>
        <v>549271.80546612781</v>
      </c>
      <c r="S119">
        <f t="shared" si="52"/>
        <v>5.4927180546612776E-4</v>
      </c>
      <c r="T119" s="41">
        <f t="shared" si="53"/>
        <v>2.4012796157383046E-4</v>
      </c>
      <c r="U119" s="42">
        <f t="shared" si="73"/>
        <v>0.97531997409398463</v>
      </c>
      <c r="V119" s="42">
        <f t="shared" si="74"/>
        <v>1.052782498760491</v>
      </c>
      <c r="W119" s="42">
        <f t="shared" si="75"/>
        <v>1.0387112987099829</v>
      </c>
      <c r="X119" s="42">
        <f t="shared" si="76"/>
        <v>1.4071200050508104E-2</v>
      </c>
      <c r="Y119" s="42">
        <f t="shared" si="59"/>
        <v>4.5217188524989274E-3</v>
      </c>
      <c r="Z119" s="10">
        <f t="shared" si="77"/>
        <v>18.830455324165431</v>
      </c>
      <c r="AA119">
        <f t="shared" si="54"/>
        <v>5996641.5080017196</v>
      </c>
      <c r="AB119" s="10">
        <f t="shared" si="55"/>
        <v>5.9966415080017192</v>
      </c>
      <c r="AC119" s="10">
        <f t="shared" si="56"/>
        <v>5.8956415080017193</v>
      </c>
      <c r="AD119" s="3">
        <f t="shared" si="57"/>
        <v>855.06040725188097</v>
      </c>
      <c r="AI119" s="94">
        <f t="shared" si="58"/>
        <v>1.0387112987099829</v>
      </c>
    </row>
    <row r="120" spans="2:35">
      <c r="B120" s="39">
        <f t="shared" si="60"/>
        <v>92</v>
      </c>
      <c r="C120" s="42">
        <f t="shared" si="61"/>
        <v>1.5664268585132535</v>
      </c>
      <c r="D120" s="10">
        <f t="shared" si="62"/>
        <v>12.633573141486746</v>
      </c>
      <c r="E120" s="40">
        <f t="shared" si="63"/>
        <v>21.132853717026507</v>
      </c>
      <c r="F120" s="40">
        <f t="shared" si="64"/>
        <v>46.4</v>
      </c>
      <c r="G120" s="3">
        <f t="shared" si="65"/>
        <v>409.33573141486681</v>
      </c>
      <c r="H120" s="3">
        <f t="shared" si="66"/>
        <v>155.31826837612553</v>
      </c>
      <c r="I120">
        <f t="shared" si="48"/>
        <v>1.5531826837612554E-4</v>
      </c>
      <c r="J120" s="4">
        <f t="shared" si="67"/>
        <v>394.77057424397776</v>
      </c>
      <c r="K120" s="40">
        <f t="shared" si="68"/>
        <v>2.5416879699430077</v>
      </c>
      <c r="L120" s="40">
        <f t="shared" si="49"/>
        <v>3.4583120300569923</v>
      </c>
      <c r="M120" s="10">
        <f t="shared" si="69"/>
        <v>5.9966415080017192</v>
      </c>
      <c r="N120" s="10">
        <f t="shared" si="50"/>
        <v>8.26</v>
      </c>
      <c r="O120" s="10">
        <f t="shared" si="51"/>
        <v>0.31900000000000001</v>
      </c>
      <c r="P120" s="10">
        <f t="shared" si="70"/>
        <v>14.6262410611417</v>
      </c>
      <c r="Q120" s="42">
        <f t="shared" si="71"/>
        <v>0.11265293679642374</v>
      </c>
      <c r="R120" s="4">
        <f t="shared" si="72"/>
        <v>548581.09170138277</v>
      </c>
      <c r="S120">
        <f t="shared" si="52"/>
        <v>5.4858109170138273E-4</v>
      </c>
      <c r="T120" s="41">
        <f t="shared" si="53"/>
        <v>2.4081867533857549E-4</v>
      </c>
      <c r="U120" s="42">
        <f t="shared" si="73"/>
        <v>0.97409350129047734</v>
      </c>
      <c r="V120" s="42">
        <f t="shared" si="74"/>
        <v>1.053582032190985</v>
      </c>
      <c r="W120" s="42">
        <f t="shared" si="75"/>
        <v>1.0394915928861383</v>
      </c>
      <c r="X120" s="42">
        <f t="shared" si="76"/>
        <v>1.4090439304846658E-2</v>
      </c>
      <c r="Y120" s="42">
        <f t="shared" si="59"/>
        <v>4.5381215056088395E-3</v>
      </c>
      <c r="Z120" s="10">
        <f t="shared" si="77"/>
        <v>18.84455804446451</v>
      </c>
      <c r="AA120">
        <f t="shared" si="54"/>
        <v>6001056.9393728497</v>
      </c>
      <c r="AB120" s="10">
        <f t="shared" si="55"/>
        <v>6.0010569393728499</v>
      </c>
      <c r="AC120" s="10">
        <f t="shared" si="56"/>
        <v>5.9000569393728499</v>
      </c>
      <c r="AD120" s="3">
        <f t="shared" si="57"/>
        <v>855.70078888656269</v>
      </c>
      <c r="AI120" s="94">
        <f t="shared" si="58"/>
        <v>1.0394915928861383</v>
      </c>
    </row>
    <row r="121" spans="2:35">
      <c r="B121" s="39">
        <f t="shared" si="60"/>
        <v>93</v>
      </c>
      <c r="C121" s="42">
        <f t="shared" si="61"/>
        <v>1.5834532374101367</v>
      </c>
      <c r="D121" s="10">
        <f t="shared" si="62"/>
        <v>12.616546762589863</v>
      </c>
      <c r="E121" s="40">
        <f t="shared" si="63"/>
        <v>21.166906474820273</v>
      </c>
      <c r="F121" s="40">
        <f t="shared" si="64"/>
        <v>46.4</v>
      </c>
      <c r="G121" s="3">
        <f t="shared" si="65"/>
        <v>409.16546762589797</v>
      </c>
      <c r="H121" s="3">
        <f t="shared" si="66"/>
        <v>155.31826837612553</v>
      </c>
      <c r="I121">
        <f t="shared" si="48"/>
        <v>1.5531826837612554E-4</v>
      </c>
      <c r="J121" s="4">
        <f t="shared" si="67"/>
        <v>395.90188020639744</v>
      </c>
      <c r="K121" s="40">
        <f t="shared" si="68"/>
        <v>2.5489717619543897</v>
      </c>
      <c r="L121" s="40">
        <f t="shared" si="49"/>
        <v>3.4510282380456103</v>
      </c>
      <c r="M121" s="10">
        <f t="shared" si="69"/>
        <v>6.0010569393728499</v>
      </c>
      <c r="N121" s="10">
        <f t="shared" si="50"/>
        <v>8.26</v>
      </c>
      <c r="O121" s="10">
        <f t="shared" si="51"/>
        <v>0.31900000000000001</v>
      </c>
      <c r="P121" s="10">
        <f t="shared" si="70"/>
        <v>14.629675688374036</v>
      </c>
      <c r="Q121" s="42">
        <f t="shared" si="71"/>
        <v>0.11381676156325803</v>
      </c>
      <c r="R121" s="4">
        <f t="shared" si="72"/>
        <v>547890.01727045293</v>
      </c>
      <c r="S121">
        <f t="shared" si="52"/>
        <v>5.4789001727045296E-4</v>
      </c>
      <c r="T121" s="41">
        <f t="shared" si="53"/>
        <v>2.4150974976950527E-4</v>
      </c>
      <c r="U121" s="42">
        <f t="shared" si="73"/>
        <v>0.97286638806645243</v>
      </c>
      <c r="V121" s="42">
        <f t="shared" si="74"/>
        <v>1.0543797133332864</v>
      </c>
      <c r="W121" s="42">
        <f t="shared" si="75"/>
        <v>1.0402701008369739</v>
      </c>
      <c r="X121" s="42">
        <f t="shared" si="76"/>
        <v>1.4109612496312485E-2</v>
      </c>
      <c r="Y121" s="42">
        <f t="shared" si="59"/>
        <v>4.5545426220824827E-3</v>
      </c>
      <c r="Z121" s="10">
        <f t="shared" si="77"/>
        <v>18.858628384275573</v>
      </c>
      <c r="AA121">
        <f t="shared" si="54"/>
        <v>6005462.232712483</v>
      </c>
      <c r="AB121" s="10">
        <f t="shared" si="55"/>
        <v>6.0054622327124827</v>
      </c>
      <c r="AC121" s="10">
        <f t="shared" si="56"/>
        <v>5.9044622327124827</v>
      </c>
      <c r="AD121" s="3">
        <f t="shared" si="57"/>
        <v>856.33970017584966</v>
      </c>
      <c r="AI121" s="94">
        <f t="shared" si="58"/>
        <v>1.0402701008369739</v>
      </c>
    </row>
    <row r="122" spans="2:35">
      <c r="B122" s="39">
        <f t="shared" si="60"/>
        <v>94</v>
      </c>
      <c r="C122" s="42">
        <f t="shared" si="61"/>
        <v>1.6004796163070198</v>
      </c>
      <c r="D122" s="10">
        <f t="shared" si="62"/>
        <v>12.59952038369298</v>
      </c>
      <c r="E122" s="40">
        <f t="shared" si="63"/>
        <v>21.200959232614039</v>
      </c>
      <c r="F122" s="40">
        <f t="shared" si="64"/>
        <v>46.4</v>
      </c>
      <c r="G122" s="3">
        <f t="shared" si="65"/>
        <v>408.99520383692914</v>
      </c>
      <c r="H122" s="3">
        <f t="shared" si="66"/>
        <v>155.31826837612553</v>
      </c>
      <c r="I122">
        <f t="shared" si="48"/>
        <v>1.5531826837612554E-4</v>
      </c>
      <c r="J122" s="4">
        <f t="shared" si="67"/>
        <v>397.03500764902196</v>
      </c>
      <c r="K122" s="40">
        <f t="shared" si="68"/>
        <v>2.5562672813705634</v>
      </c>
      <c r="L122" s="40">
        <f t="shared" si="49"/>
        <v>3.4437327186294366</v>
      </c>
      <c r="M122" s="10">
        <f t="shared" si="69"/>
        <v>6.0054622327124827</v>
      </c>
      <c r="N122" s="10">
        <f t="shared" si="50"/>
        <v>8.26</v>
      </c>
      <c r="O122" s="10">
        <f t="shared" si="51"/>
        <v>0.31900000000000001</v>
      </c>
      <c r="P122" s="10">
        <f t="shared" si="70"/>
        <v>14.633100714930903</v>
      </c>
      <c r="Q122" s="42">
        <f t="shared" si="71"/>
        <v>0.11498031392502851</v>
      </c>
      <c r="R122" s="4">
        <f t="shared" si="72"/>
        <v>547198.58310373465</v>
      </c>
      <c r="S122">
        <f t="shared" si="52"/>
        <v>5.4719858310373461E-4</v>
      </c>
      <c r="T122" s="41">
        <f t="shared" si="53"/>
        <v>2.4220118393622361E-4</v>
      </c>
      <c r="U122" s="42">
        <f t="shared" si="73"/>
        <v>0.97163863607397749</v>
      </c>
      <c r="V122" s="42">
        <f t="shared" si="74"/>
        <v>1.0551755407094532</v>
      </c>
      <c r="W122" s="42">
        <f t="shared" si="75"/>
        <v>1.0410468212981028</v>
      </c>
      <c r="X122" s="42">
        <f t="shared" si="76"/>
        <v>1.412871941135041E-2</v>
      </c>
      <c r="Y122" s="42">
        <f t="shared" si="59"/>
        <v>4.5709821269223523E-3</v>
      </c>
      <c r="Z122" s="10">
        <f t="shared" si="77"/>
        <v>18.872666320764075</v>
      </c>
      <c r="AA122">
        <f t="shared" si="54"/>
        <v>6009857.3808713323</v>
      </c>
      <c r="AB122" s="10">
        <f t="shared" si="55"/>
        <v>6.009857380871332</v>
      </c>
      <c r="AC122" s="10">
        <f t="shared" si="56"/>
        <v>5.9088573808713321</v>
      </c>
      <c r="AD122" s="3">
        <f t="shared" si="57"/>
        <v>856.97714008286187</v>
      </c>
      <c r="AI122" s="94">
        <f t="shared" si="58"/>
        <v>1.0410468212981028</v>
      </c>
    </row>
    <row r="123" spans="2:35">
      <c r="B123" s="39">
        <f t="shared" si="60"/>
        <v>95</v>
      </c>
      <c r="C123" s="42">
        <f t="shared" si="61"/>
        <v>1.617505995203903</v>
      </c>
      <c r="D123" s="10">
        <f t="shared" si="62"/>
        <v>12.582494004796096</v>
      </c>
      <c r="E123" s="40">
        <f t="shared" si="63"/>
        <v>21.235011990407806</v>
      </c>
      <c r="F123" s="40">
        <f t="shared" si="64"/>
        <v>46.4</v>
      </c>
      <c r="G123" s="3">
        <f t="shared" si="65"/>
        <v>408.8249400479603</v>
      </c>
      <c r="H123" s="3">
        <f t="shared" si="66"/>
        <v>155.31826837612553</v>
      </c>
      <c r="I123">
        <f t="shared" si="48"/>
        <v>1.5531826837612554E-4</v>
      </c>
      <c r="J123" s="4">
        <f t="shared" si="67"/>
        <v>398.16995657185112</v>
      </c>
      <c r="K123" s="40">
        <f t="shared" si="68"/>
        <v>2.5635745281915279</v>
      </c>
      <c r="L123" s="40">
        <f t="shared" si="49"/>
        <v>3.4364254718084721</v>
      </c>
      <c r="M123" s="10">
        <f t="shared" si="69"/>
        <v>6.009857380871332</v>
      </c>
      <c r="N123" s="10">
        <f t="shared" si="50"/>
        <v>8.26</v>
      </c>
      <c r="O123" s="10">
        <f t="shared" si="51"/>
        <v>0.31900000000000001</v>
      </c>
      <c r="P123" s="10">
        <f t="shared" si="70"/>
        <v>14.636516149186152</v>
      </c>
      <c r="Q123" s="42">
        <f t="shared" si="71"/>
        <v>0.11614359477160005</v>
      </c>
      <c r="R123" s="4">
        <f t="shared" si="72"/>
        <v>546506.79013162456</v>
      </c>
      <c r="S123">
        <f t="shared" si="52"/>
        <v>5.465067901316245E-4</v>
      </c>
      <c r="T123" s="41">
        <f t="shared" si="53"/>
        <v>2.4289297690833372E-4</v>
      </c>
      <c r="U123" s="42">
        <f t="shared" si="73"/>
        <v>0.97041024696512046</v>
      </c>
      <c r="V123" s="42">
        <f t="shared" si="74"/>
        <v>1.0559695128458295</v>
      </c>
      <c r="W123" s="42">
        <f t="shared" si="75"/>
        <v>1.0418217530089966</v>
      </c>
      <c r="X123" s="42">
        <f t="shared" si="76"/>
        <v>1.4147759836832918E-2</v>
      </c>
      <c r="Y123" s="42">
        <f t="shared" si="59"/>
        <v>4.5874399449624343E-3</v>
      </c>
      <c r="Z123" s="10">
        <f t="shared" si="77"/>
        <v>18.886671831164989</v>
      </c>
      <c r="AA123">
        <f t="shared" si="54"/>
        <v>6014242.3767218795</v>
      </c>
      <c r="AB123" s="10">
        <f t="shared" si="55"/>
        <v>6.0142423767218798</v>
      </c>
      <c r="AC123" s="10">
        <f t="shared" si="56"/>
        <v>5.9132423767218798</v>
      </c>
      <c r="AD123" s="3">
        <f t="shared" si="57"/>
        <v>857.61310757387662</v>
      </c>
      <c r="AI123" s="94">
        <f t="shared" si="58"/>
        <v>1.0418217530089966</v>
      </c>
    </row>
    <row r="124" spans="2:35">
      <c r="B124" s="39">
        <f t="shared" si="60"/>
        <v>96</v>
      </c>
      <c r="C124" s="42">
        <f t="shared" si="61"/>
        <v>1.6345323741007862</v>
      </c>
      <c r="D124" s="10">
        <f t="shared" si="62"/>
        <v>12.565467625899213</v>
      </c>
      <c r="E124" s="40">
        <f t="shared" si="63"/>
        <v>21.269064748201572</v>
      </c>
      <c r="F124" s="40">
        <f t="shared" si="64"/>
        <v>46.4</v>
      </c>
      <c r="G124" s="3">
        <f t="shared" si="65"/>
        <v>408.65467625899146</v>
      </c>
      <c r="H124" s="3">
        <f t="shared" si="66"/>
        <v>155.31826837612553</v>
      </c>
      <c r="I124">
        <f t="shared" si="48"/>
        <v>1.5531826837612554E-4</v>
      </c>
      <c r="J124" s="4">
        <f t="shared" si="67"/>
        <v>399.30672697488535</v>
      </c>
      <c r="K124" s="40">
        <f t="shared" si="68"/>
        <v>2.5708935024172859</v>
      </c>
      <c r="L124" s="40">
        <f t="shared" si="49"/>
        <v>3.4291064975827141</v>
      </c>
      <c r="M124" s="10">
        <f t="shared" si="69"/>
        <v>6.0142423767218798</v>
      </c>
      <c r="N124" s="10">
        <f t="shared" si="50"/>
        <v>8.26</v>
      </c>
      <c r="O124" s="10">
        <f t="shared" si="51"/>
        <v>0.31900000000000001</v>
      </c>
      <c r="P124" s="10">
        <f t="shared" si="70"/>
        <v>14.639921999481206</v>
      </c>
      <c r="Q124" s="42">
        <f t="shared" si="71"/>
        <v>0.11730660499101833</v>
      </c>
      <c r="R124" s="4">
        <f t="shared" si="72"/>
        <v>545814.63928451866</v>
      </c>
      <c r="S124">
        <f t="shared" si="52"/>
        <v>5.458146392845187E-4</v>
      </c>
      <c r="T124" s="41">
        <f t="shared" si="53"/>
        <v>2.4358512775543952E-4</v>
      </c>
      <c r="U124" s="42">
        <f t="shared" si="73"/>
        <v>0.96918122239194848</v>
      </c>
      <c r="V124" s="42">
        <f t="shared" si="74"/>
        <v>1.0567616282741827</v>
      </c>
      <c r="W124" s="42">
        <f t="shared" si="75"/>
        <v>1.0425948947129653</v>
      </c>
      <c r="X124" s="42">
        <f t="shared" si="76"/>
        <v>1.4166733561217448E-2</v>
      </c>
      <c r="Y124" s="42">
        <f t="shared" si="59"/>
        <v>4.6039160008699061E-3</v>
      </c>
      <c r="Z124" s="10">
        <f t="shared" si="77"/>
        <v>18.900644892787778</v>
      </c>
      <c r="AA124">
        <f t="shared" si="54"/>
        <v>6018617.2131599262</v>
      </c>
      <c r="AB124" s="10">
        <f t="shared" si="55"/>
        <v>6.018617213159926</v>
      </c>
      <c r="AC124" s="10">
        <f t="shared" si="56"/>
        <v>5.9176172131599261</v>
      </c>
      <c r="AD124" s="3">
        <f t="shared" si="57"/>
        <v>858.24760161855352</v>
      </c>
      <c r="AI124" s="94">
        <f t="shared" si="58"/>
        <v>1.0425948947129653</v>
      </c>
    </row>
    <row r="125" spans="2:35">
      <c r="B125" s="39">
        <f t="shared" si="60"/>
        <v>97</v>
      </c>
      <c r="C125" s="42">
        <f t="shared" si="61"/>
        <v>1.6515587529976694</v>
      </c>
      <c r="D125" s="10">
        <f t="shared" si="62"/>
        <v>12.54844124700233</v>
      </c>
      <c r="E125" s="40">
        <f t="shared" si="63"/>
        <v>21.303117505995338</v>
      </c>
      <c r="F125" s="40">
        <f t="shared" si="64"/>
        <v>46.4</v>
      </c>
      <c r="G125" s="3">
        <f t="shared" si="65"/>
        <v>408.48441247002262</v>
      </c>
      <c r="H125" s="3">
        <f t="shared" si="66"/>
        <v>155.31826837612553</v>
      </c>
      <c r="I125">
        <f t="shared" si="48"/>
        <v>1.5531826837612554E-4</v>
      </c>
      <c r="J125" s="4">
        <f t="shared" si="67"/>
        <v>400.44531885812421</v>
      </c>
      <c r="K125" s="40">
        <f t="shared" si="68"/>
        <v>2.5782242040478347</v>
      </c>
      <c r="L125" s="40">
        <f t="shared" si="49"/>
        <v>3.4217757959521653</v>
      </c>
      <c r="M125" s="10">
        <f t="shared" si="69"/>
        <v>6.018617213159926</v>
      </c>
      <c r="N125" s="10">
        <f t="shared" si="50"/>
        <v>8.26</v>
      </c>
      <c r="O125" s="10">
        <f t="shared" si="51"/>
        <v>0.31900000000000001</v>
      </c>
      <c r="P125" s="10">
        <f t="shared" si="70"/>
        <v>14.643318274126397</v>
      </c>
      <c r="Q125" s="42">
        <f t="shared" si="71"/>
        <v>0.11846934546951818</v>
      </c>
      <c r="R125" s="4">
        <f t="shared" si="72"/>
        <v>545122.13149281358</v>
      </c>
      <c r="S125">
        <f t="shared" si="52"/>
        <v>5.4512213149281359E-4</v>
      </c>
      <c r="T125" s="41">
        <f t="shared" si="53"/>
        <v>2.4427763554714464E-4</v>
      </c>
      <c r="U125" s="42">
        <f t="shared" si="73"/>
        <v>0.96795156400652937</v>
      </c>
      <c r="V125" s="42">
        <f t="shared" si="74"/>
        <v>1.0575518855296053</v>
      </c>
      <c r="W125" s="42">
        <f t="shared" si="75"/>
        <v>1.0433662451574299</v>
      </c>
      <c r="X125" s="42">
        <f t="shared" si="76"/>
        <v>1.4185640372175401E-2</v>
      </c>
      <c r="Y125" s="42">
        <f t="shared" si="59"/>
        <v>4.6204102191440763E-3</v>
      </c>
      <c r="Z125" s="10">
        <f t="shared" si="77"/>
        <v>18.914585483010192</v>
      </c>
      <c r="AA125">
        <f t="shared" si="54"/>
        <v>6022981.8831026573</v>
      </c>
      <c r="AB125" s="10">
        <f t="shared" si="55"/>
        <v>6.0229818831026574</v>
      </c>
      <c r="AC125" s="10">
        <f t="shared" si="56"/>
        <v>5.9219818831026574</v>
      </c>
      <c r="AD125" s="3">
        <f t="shared" si="57"/>
        <v>858.88062118965297</v>
      </c>
      <c r="AI125" s="94">
        <f t="shared" si="58"/>
        <v>1.0433662451574299</v>
      </c>
    </row>
    <row r="126" spans="2:35">
      <c r="B126" s="39">
        <f t="shared" si="60"/>
        <v>98</v>
      </c>
      <c r="C126" s="42">
        <f t="shared" si="61"/>
        <v>1.6685851318945526</v>
      </c>
      <c r="D126" s="10">
        <f t="shared" si="62"/>
        <v>12.531414868105447</v>
      </c>
      <c r="E126" s="40">
        <f t="shared" si="63"/>
        <v>21.337170263789105</v>
      </c>
      <c r="F126" s="40">
        <f t="shared" si="64"/>
        <v>46.4</v>
      </c>
      <c r="G126" s="3">
        <f t="shared" si="65"/>
        <v>408.31414868105378</v>
      </c>
      <c r="H126" s="3">
        <f t="shared" si="66"/>
        <v>155.31826837612553</v>
      </c>
      <c r="I126">
        <f t="shared" si="48"/>
        <v>1.5531826837612554E-4</v>
      </c>
      <c r="J126" s="4">
        <f t="shared" si="67"/>
        <v>401.58573222156792</v>
      </c>
      <c r="K126" s="40">
        <f t="shared" si="68"/>
        <v>2.5855666330831752</v>
      </c>
      <c r="L126" s="40">
        <f t="shared" si="49"/>
        <v>3.4144333669168248</v>
      </c>
      <c r="M126" s="10">
        <f t="shared" si="69"/>
        <v>6.0229818831026574</v>
      </c>
      <c r="N126" s="10">
        <f t="shared" si="50"/>
        <v>8.26</v>
      </c>
      <c r="O126" s="10">
        <f t="shared" si="51"/>
        <v>0.31900000000000001</v>
      </c>
      <c r="P126" s="10">
        <f t="shared" si="70"/>
        <v>14.646704981399591</v>
      </c>
      <c r="Q126" s="42">
        <f t="shared" si="71"/>
        <v>0.11963181709153184</v>
      </c>
      <c r="R126" s="4">
        <f t="shared" si="72"/>
        <v>544429.26768690557</v>
      </c>
      <c r="S126">
        <f t="shared" si="52"/>
        <v>5.4442926768690555E-4</v>
      </c>
      <c r="T126" s="41">
        <f t="shared" si="53"/>
        <v>2.4497049935305268E-4</v>
      </c>
      <c r="U126" s="42">
        <f t="shared" si="73"/>
        <v>0.96672127346093084</v>
      </c>
      <c r="V126" s="42">
        <f t="shared" si="74"/>
        <v>1.0583402831523705</v>
      </c>
      <c r="W126" s="42">
        <f t="shared" si="75"/>
        <v>1.0441358030935823</v>
      </c>
      <c r="X126" s="42">
        <f t="shared" si="76"/>
        <v>1.420448005878816E-2</v>
      </c>
      <c r="Y126" s="42">
        <f t="shared" si="59"/>
        <v>4.6369225241178766E-3</v>
      </c>
      <c r="Z126" s="10">
        <f t="shared" si="77"/>
        <v>18.928493579282463</v>
      </c>
      <c r="AA126">
        <f t="shared" si="54"/>
        <v>6027336.3794899462</v>
      </c>
      <c r="AB126" s="10">
        <f t="shared" si="55"/>
        <v>6.0273363794899462</v>
      </c>
      <c r="AC126" s="10">
        <f t="shared" si="56"/>
        <v>5.9263363794899462</v>
      </c>
      <c r="AD126" s="3">
        <f t="shared" si="57"/>
        <v>859.51216526322639</v>
      </c>
      <c r="AI126" s="94">
        <f t="shared" si="58"/>
        <v>1.0441358030935823</v>
      </c>
    </row>
    <row r="127" spans="2:35">
      <c r="B127" s="39">
        <f t="shared" si="60"/>
        <v>99</v>
      </c>
      <c r="C127" s="42">
        <f t="shared" si="61"/>
        <v>1.6856115107914358</v>
      </c>
      <c r="D127" s="10">
        <f t="shared" si="62"/>
        <v>12.514388489208564</v>
      </c>
      <c r="E127" s="40">
        <f t="shared" si="63"/>
        <v>21.371223021582871</v>
      </c>
      <c r="F127" s="40">
        <f t="shared" si="64"/>
        <v>46.4</v>
      </c>
      <c r="G127" s="3">
        <f t="shared" si="65"/>
        <v>408.14388489208494</v>
      </c>
      <c r="H127" s="3">
        <f t="shared" si="66"/>
        <v>155.31826837612553</v>
      </c>
      <c r="I127">
        <f t="shared" si="48"/>
        <v>1.5531826837612554E-4</v>
      </c>
      <c r="J127" s="4">
        <f t="shared" si="67"/>
        <v>402.72796706521649</v>
      </c>
      <c r="K127" s="40">
        <f t="shared" si="68"/>
        <v>2.5929207895233084</v>
      </c>
      <c r="L127" s="40">
        <f t="shared" si="49"/>
        <v>3.4070792104766916</v>
      </c>
      <c r="M127" s="10">
        <f t="shared" si="69"/>
        <v>6.0273363794899462</v>
      </c>
      <c r="N127" s="10">
        <f t="shared" si="50"/>
        <v>8.26</v>
      </c>
      <c r="O127" s="10">
        <f t="shared" si="51"/>
        <v>0.31900000000000001</v>
      </c>
      <c r="P127" s="10">
        <f t="shared" si="70"/>
        <v>14.650082129547336</v>
      </c>
      <c r="Q127" s="42">
        <f t="shared" si="71"/>
        <v>0.12079402073969728</v>
      </c>
      <c r="R127" s="4">
        <f t="shared" si="72"/>
        <v>543736.048797191</v>
      </c>
      <c r="S127">
        <f t="shared" si="52"/>
        <v>5.4373604879719096E-4</v>
      </c>
      <c r="T127" s="41">
        <f t="shared" si="53"/>
        <v>2.4566371824276726E-4</v>
      </c>
      <c r="U127" s="42">
        <f t="shared" si="73"/>
        <v>0.96549035240722014</v>
      </c>
      <c r="V127" s="42">
        <f t="shared" si="74"/>
        <v>1.0591268196875236</v>
      </c>
      <c r="W127" s="42">
        <f t="shared" si="75"/>
        <v>1.0449035672766143</v>
      </c>
      <c r="X127" s="42">
        <f t="shared" si="76"/>
        <v>1.4223252410909382E-2</v>
      </c>
      <c r="Y127" s="42">
        <f t="shared" si="59"/>
        <v>4.6534528399586137E-3</v>
      </c>
      <c r="Z127" s="10">
        <f t="shared" si="77"/>
        <v>18.942369159128443</v>
      </c>
      <c r="AA127">
        <f t="shared" si="54"/>
        <v>6031680.6952847196</v>
      </c>
      <c r="AB127" s="10">
        <f t="shared" si="55"/>
        <v>6.0316806952847193</v>
      </c>
      <c r="AC127" s="10">
        <f t="shared" si="56"/>
        <v>5.9306806952847193</v>
      </c>
      <c r="AD127" s="3">
        <f t="shared" si="57"/>
        <v>860.1422328186685</v>
      </c>
      <c r="AI127" s="94">
        <f t="shared" si="58"/>
        <v>1.0449035672766143</v>
      </c>
    </row>
    <row r="128" spans="2:35">
      <c r="B128" s="39">
        <f t="shared" si="60"/>
        <v>100</v>
      </c>
      <c r="C128" s="42">
        <f t="shared" si="61"/>
        <v>1.702637889688319</v>
      </c>
      <c r="D128" s="10">
        <f t="shared" si="62"/>
        <v>12.497362110311681</v>
      </c>
      <c r="E128" s="40">
        <f t="shared" si="63"/>
        <v>21.405275779376638</v>
      </c>
      <c r="F128" s="40">
        <f t="shared" si="64"/>
        <v>46.4</v>
      </c>
      <c r="G128" s="3">
        <f t="shared" si="65"/>
        <v>407.9736211031161</v>
      </c>
      <c r="H128" s="3">
        <f t="shared" si="66"/>
        <v>155.31826837612553</v>
      </c>
      <c r="I128">
        <f t="shared" si="48"/>
        <v>1.5531826837612554E-4</v>
      </c>
      <c r="J128" s="4">
        <f t="shared" si="67"/>
        <v>403.87202338906968</v>
      </c>
      <c r="K128" s="40">
        <f t="shared" si="68"/>
        <v>2.6002866733682319</v>
      </c>
      <c r="L128" s="40">
        <f t="shared" si="49"/>
        <v>3.3997133266317681</v>
      </c>
      <c r="M128" s="10">
        <f t="shared" si="69"/>
        <v>6.0316806952847193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14.653449726785281</v>
      </c>
      <c r="Q128" s="42">
        <f t="shared" si="71"/>
        <v>0.12195595729486629</v>
      </c>
      <c r="R128" s="4">
        <f t="shared" si="72"/>
        <v>543042.47575406625</v>
      </c>
      <c r="S128">
        <f t="shared" si="52"/>
        <v>5.4304247575406622E-4</v>
      </c>
      <c r="T128" s="41">
        <f t="shared" si="53"/>
        <v>2.46357291285892E-4</v>
      </c>
      <c r="U128" s="42">
        <f t="shared" si="73"/>
        <v>0.96425880249746532</v>
      </c>
      <c r="V128" s="42">
        <f t="shared" si="74"/>
        <v>1.0599114936836542</v>
      </c>
      <c r="W128" s="42">
        <f t="shared" si="75"/>
        <v>1.0456695364657822</v>
      </c>
      <c r="X128" s="42">
        <f t="shared" si="76"/>
        <v>1.4241957217872026E-2</v>
      </c>
      <c r="Y128" s="42">
        <f t="shared" si="59"/>
        <v>4.6700010906672125E-3</v>
      </c>
      <c r="Z128" s="10">
        <f t="shared" si="77"/>
        <v>18.95621220014058</v>
      </c>
      <c r="AA128">
        <f t="shared" si="54"/>
        <v>6036014.8234713804</v>
      </c>
      <c r="AB128" s="10">
        <f t="shared" si="55"/>
        <v>6.0360148234713806</v>
      </c>
      <c r="AC128" s="10">
        <f t="shared" si="56"/>
        <v>5.9350148234713807</v>
      </c>
      <c r="AD128" s="3">
        <f t="shared" si="57"/>
        <v>860.77082283848881</v>
      </c>
      <c r="AI128" s="94">
        <f t="shared" si="58"/>
        <v>1.0456695364657822</v>
      </c>
    </row>
    <row r="129" spans="2:35">
      <c r="B129" s="39">
        <f t="shared" si="60"/>
        <v>101</v>
      </c>
      <c r="C129" s="42">
        <f t="shared" si="61"/>
        <v>1.7196642685852022</v>
      </c>
      <c r="D129" s="10">
        <f t="shared" si="62"/>
        <v>12.480335731414797</v>
      </c>
      <c r="E129" s="40">
        <f t="shared" si="63"/>
        <v>21.439328537170404</v>
      </c>
      <c r="F129" s="40">
        <f t="shared" si="64"/>
        <v>46.4</v>
      </c>
      <c r="G129" s="3">
        <f t="shared" si="65"/>
        <v>407.80335731414726</v>
      </c>
      <c r="H129" s="3">
        <f t="shared" si="66"/>
        <v>155.31826837612553</v>
      </c>
      <c r="I129">
        <f t="shared" si="48"/>
        <v>1.5531826837612554E-4</v>
      </c>
      <c r="J129" s="4">
        <f t="shared" si="67"/>
        <v>405.01790119312795</v>
      </c>
      <c r="K129" s="40">
        <f t="shared" si="68"/>
        <v>2.607664284617949</v>
      </c>
      <c r="L129" s="40">
        <f t="shared" si="49"/>
        <v>3.392335715382051</v>
      </c>
      <c r="M129" s="10">
        <f t="shared" si="69"/>
        <v>6.0360148234713806</v>
      </c>
      <c r="N129" s="10">
        <f t="shared" si="50"/>
        <v>8.26</v>
      </c>
      <c r="O129" s="10">
        <f t="shared" si="51"/>
        <v>0.31900000000000001</v>
      </c>
      <c r="P129" s="10">
        <f t="shared" si="70"/>
        <v>14.656807781297061</v>
      </c>
      <c r="Q129" s="42">
        <f t="shared" si="71"/>
        <v>0.12311762763611275</v>
      </c>
      <c r="R129" s="4">
        <f t="shared" si="72"/>
        <v>542348.5494879277</v>
      </c>
      <c r="S129">
        <f t="shared" si="52"/>
        <v>5.4234854948792771E-4</v>
      </c>
      <c r="T129" s="41">
        <f t="shared" si="53"/>
        <v>2.4705121755203051E-4</v>
      </c>
      <c r="U129" s="42">
        <f t="shared" si="73"/>
        <v>0.96302662538373363</v>
      </c>
      <c r="V129" s="42">
        <f t="shared" si="74"/>
        <v>1.06069430369512</v>
      </c>
      <c r="W129" s="42">
        <f t="shared" si="75"/>
        <v>1.0464337094241296</v>
      </c>
      <c r="X129" s="42">
        <f t="shared" si="76"/>
        <v>1.4260594270990357E-2</v>
      </c>
      <c r="Y129" s="42">
        <f t="shared" si="59"/>
        <v>4.6865672000803715E-3</v>
      </c>
      <c r="Z129" s="10">
        <f t="shared" si="77"/>
        <v>18.970022679986798</v>
      </c>
      <c r="AA129">
        <f t="shared" si="54"/>
        <v>6040338.757057962</v>
      </c>
      <c r="AB129" s="10">
        <f t="shared" si="55"/>
        <v>6.0403387570579623</v>
      </c>
      <c r="AC129" s="10">
        <f t="shared" si="56"/>
        <v>5.9393387570579623</v>
      </c>
      <c r="AD129" s="3">
        <f t="shared" si="57"/>
        <v>861.39793430862392</v>
      </c>
      <c r="AI129" s="94">
        <f t="shared" si="58"/>
        <v>1.0464337094241296</v>
      </c>
    </row>
    <row r="130" spans="2:35">
      <c r="B130" s="39">
        <f t="shared" si="60"/>
        <v>102</v>
      </c>
      <c r="C130" s="42">
        <f t="shared" si="61"/>
        <v>1.7366906474820853</v>
      </c>
      <c r="D130" s="10">
        <f t="shared" si="62"/>
        <v>12.463309352517914</v>
      </c>
      <c r="E130" s="40">
        <f t="shared" si="63"/>
        <v>21.47338129496417</v>
      </c>
      <c r="F130" s="40">
        <f t="shared" si="64"/>
        <v>46.4</v>
      </c>
      <c r="G130" s="3">
        <f t="shared" si="65"/>
        <v>407.63309352517842</v>
      </c>
      <c r="H130" s="3">
        <f t="shared" si="66"/>
        <v>155.31826837612553</v>
      </c>
      <c r="I130">
        <f t="shared" si="48"/>
        <v>1.5531826837612554E-4</v>
      </c>
      <c r="J130" s="4">
        <f t="shared" si="67"/>
        <v>406.16560047739108</v>
      </c>
      <c r="K130" s="40">
        <f t="shared" si="68"/>
        <v>2.6150536232724577</v>
      </c>
      <c r="L130" s="40">
        <f t="shared" si="49"/>
        <v>3.3849463767275423</v>
      </c>
      <c r="M130" s="10">
        <f t="shared" si="69"/>
        <v>6.0403387570579623</v>
      </c>
      <c r="N130" s="10">
        <f t="shared" si="50"/>
        <v>8.26</v>
      </c>
      <c r="O130" s="10">
        <f t="shared" si="51"/>
        <v>0.31900000000000001</v>
      </c>
      <c r="P130" s="10">
        <f t="shared" si="70"/>
        <v>14.660156301236119</v>
      </c>
      <c r="Q130" s="42">
        <f t="shared" si="71"/>
        <v>0.12427903264074068</v>
      </c>
      <c r="R130" s="4">
        <f t="shared" si="72"/>
        <v>541654.27092917159</v>
      </c>
      <c r="S130">
        <f t="shared" si="52"/>
        <v>5.416542709291716E-4</v>
      </c>
      <c r="T130" s="41">
        <f t="shared" si="53"/>
        <v>2.4774549611078663E-4</v>
      </c>
      <c r="U130" s="42">
        <f t="shared" si="73"/>
        <v>0.96179382271809277</v>
      </c>
      <c r="V130" s="42">
        <f t="shared" si="74"/>
        <v>1.0614752482798187</v>
      </c>
      <c r="W130" s="42">
        <f t="shared" si="75"/>
        <v>1.0471960849188657</v>
      </c>
      <c r="X130" s="42">
        <f t="shared" si="76"/>
        <v>1.4279163360952918E-2</v>
      </c>
      <c r="Y130" s="42">
        <f t="shared" si="59"/>
        <v>4.703151091869682E-3</v>
      </c>
      <c r="Z130" s="10">
        <f t="shared" si="77"/>
        <v>18.983800576404953</v>
      </c>
      <c r="AA130">
        <f t="shared" si="54"/>
        <v>6044652.4890743932</v>
      </c>
      <c r="AB130" s="10">
        <f t="shared" si="55"/>
        <v>6.0446524890743936</v>
      </c>
      <c r="AC130" s="10">
        <f t="shared" si="56"/>
        <v>5.9436524890743936</v>
      </c>
      <c r="AD130" s="3">
        <f t="shared" si="57"/>
        <v>862.02356621818615</v>
      </c>
      <c r="AI130" s="94">
        <f t="shared" si="58"/>
        <v>1.0471960849188657</v>
      </c>
    </row>
    <row r="131" spans="2:35">
      <c r="B131" s="39">
        <f t="shared" si="60"/>
        <v>103</v>
      </c>
      <c r="C131" s="42">
        <f t="shared" si="61"/>
        <v>1.7537170263789685</v>
      </c>
      <c r="D131" s="10">
        <f t="shared" si="62"/>
        <v>12.446282973621031</v>
      </c>
      <c r="E131" s="40">
        <f t="shared" si="63"/>
        <v>21.507434052757937</v>
      </c>
      <c r="F131" s="40">
        <f t="shared" si="64"/>
        <v>46.4</v>
      </c>
      <c r="G131" s="3">
        <f t="shared" si="65"/>
        <v>407.46282973620959</v>
      </c>
      <c r="H131" s="3">
        <f t="shared" si="66"/>
        <v>155.31826837612553</v>
      </c>
      <c r="I131">
        <f t="shared" si="48"/>
        <v>1.5531826837612554E-4</v>
      </c>
      <c r="J131" s="4">
        <f t="shared" si="67"/>
        <v>407.31512124185861</v>
      </c>
      <c r="K131" s="40">
        <f t="shared" si="68"/>
        <v>2.622454689331756</v>
      </c>
      <c r="L131" s="40">
        <f t="shared" si="49"/>
        <v>3.377545310668244</v>
      </c>
      <c r="M131" s="10">
        <f t="shared" si="69"/>
        <v>6.0446524890743936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14.663495294724475</v>
      </c>
      <c r="Q131" s="42">
        <f t="shared" si="71"/>
        <v>0.12544017318429232</v>
      </c>
      <c r="R131" s="4">
        <f t="shared" si="72"/>
        <v>540959.64100819454</v>
      </c>
      <c r="S131">
        <f t="shared" si="52"/>
        <v>5.4095964100819459E-4</v>
      </c>
      <c r="T131" s="41">
        <f t="shared" si="53"/>
        <v>2.4844012603176364E-4</v>
      </c>
      <c r="U131" s="42">
        <f t="shared" si="73"/>
        <v>0.9605603961526108</v>
      </c>
      <c r="V131" s="42">
        <f t="shared" si="74"/>
        <v>1.0622543260002208</v>
      </c>
      <c r="W131" s="42">
        <f t="shared" si="75"/>
        <v>1.0479566617210605</v>
      </c>
      <c r="X131" s="42">
        <f t="shared" si="76"/>
        <v>1.4297664279160349E-2</v>
      </c>
      <c r="Y131" s="42">
        <f t="shared" si="59"/>
        <v>4.719752689542305E-3</v>
      </c>
      <c r="Z131" s="10">
        <f t="shared" si="77"/>
        <v>18.99754586720373</v>
      </c>
      <c r="AA131">
        <f t="shared" si="54"/>
        <v>6048956.0125727775</v>
      </c>
      <c r="AB131" s="10">
        <f t="shared" si="55"/>
        <v>6.048956012572777</v>
      </c>
      <c r="AC131" s="10">
        <f t="shared" si="56"/>
        <v>5.9479560125727771</v>
      </c>
      <c r="AD131" s="3">
        <f t="shared" si="57"/>
        <v>862.64771755950358</v>
      </c>
      <c r="AI131" s="94">
        <f t="shared" si="58"/>
        <v>1.0479566617210605</v>
      </c>
    </row>
    <row r="132" spans="2:35">
      <c r="B132" s="39">
        <f t="shared" si="60"/>
        <v>104</v>
      </c>
      <c r="C132" s="42">
        <f t="shared" si="61"/>
        <v>1.7707434052758517</v>
      </c>
      <c r="D132" s="10">
        <f t="shared" si="62"/>
        <v>12.429256594724148</v>
      </c>
      <c r="E132" s="40">
        <f t="shared" si="63"/>
        <v>21.541486810551703</v>
      </c>
      <c r="F132" s="40">
        <f t="shared" si="64"/>
        <v>46.4</v>
      </c>
      <c r="G132" s="3">
        <f t="shared" si="65"/>
        <v>407.29256594724075</v>
      </c>
      <c r="H132" s="3">
        <f t="shared" si="66"/>
        <v>155.31826837612553</v>
      </c>
      <c r="I132">
        <f t="shared" si="48"/>
        <v>1.5531826837612554E-4</v>
      </c>
      <c r="J132" s="4">
        <f t="shared" si="67"/>
        <v>408.46646348653121</v>
      </c>
      <c r="K132" s="40">
        <f t="shared" si="68"/>
        <v>2.6298674827958481</v>
      </c>
      <c r="L132" s="40">
        <f t="shared" si="49"/>
        <v>3.3701325172041519</v>
      </c>
      <c r="M132" s="10">
        <f t="shared" si="69"/>
        <v>6.048956012572777</v>
      </c>
      <c r="N132" s="10">
        <f t="shared" si="50"/>
        <v>8.26</v>
      </c>
      <c r="O132" s="10">
        <f t="shared" si="51"/>
        <v>0.31900000000000001</v>
      </c>
      <c r="P132" s="10">
        <f t="shared" si="70"/>
        <v>14.666824769853072</v>
      </c>
      <c r="Q132" s="42">
        <f t="shared" si="71"/>
        <v>0.12660105014055623</v>
      </c>
      <c r="R132" s="4">
        <f t="shared" si="72"/>
        <v>540264.66065539268</v>
      </c>
      <c r="S132">
        <f t="shared" si="52"/>
        <v>5.4026466065539263E-4</v>
      </c>
      <c r="T132" s="41">
        <f t="shared" si="53"/>
        <v>2.4913510638456559E-4</v>
      </c>
      <c r="U132" s="42">
        <f t="shared" si="73"/>
        <v>0.95932634733935462</v>
      </c>
      <c r="V132" s="42">
        <f t="shared" si="74"/>
        <v>1.0630315354245272</v>
      </c>
      <c r="W132" s="42">
        <f t="shared" si="75"/>
        <v>1.0487154386056943</v>
      </c>
      <c r="X132" s="42">
        <f t="shared" si="76"/>
        <v>1.4316096818832946E-2</v>
      </c>
      <c r="Y132" s="42">
        <f t="shared" si="59"/>
        <v>4.7363719164429316E-3</v>
      </c>
      <c r="Z132" s="10">
        <f t="shared" si="77"/>
        <v>19.011258530268535</v>
      </c>
      <c r="AA132">
        <f t="shared" si="54"/>
        <v>6053249.32062924</v>
      </c>
      <c r="AB132" s="10">
        <f t="shared" si="55"/>
        <v>6.0532493206292397</v>
      </c>
      <c r="AC132" s="10">
        <f t="shared" si="56"/>
        <v>5.9522493206292397</v>
      </c>
      <c r="AD132" s="3">
        <f t="shared" si="57"/>
        <v>863.27038732838867</v>
      </c>
      <c r="AI132" s="94">
        <f t="shared" si="58"/>
        <v>1.0487154386056943</v>
      </c>
    </row>
    <row r="133" spans="2:35">
      <c r="B133" s="39">
        <f t="shared" si="60"/>
        <v>105</v>
      </c>
      <c r="C133" s="42">
        <f t="shared" si="61"/>
        <v>1.7877697841727349</v>
      </c>
      <c r="D133" s="10">
        <f t="shared" si="62"/>
        <v>12.412230215827265</v>
      </c>
      <c r="E133" s="40">
        <f t="shared" si="63"/>
        <v>21.575539568345469</v>
      </c>
      <c r="F133" s="40">
        <f t="shared" si="64"/>
        <v>46.4</v>
      </c>
      <c r="G133" s="3">
        <f t="shared" si="65"/>
        <v>407.12230215827191</v>
      </c>
      <c r="H133" s="3">
        <f t="shared" si="66"/>
        <v>155.31826837612553</v>
      </c>
      <c r="I133">
        <f t="shared" si="48"/>
        <v>1.5531826837612554E-4</v>
      </c>
      <c r="J133" s="4">
        <f t="shared" si="67"/>
        <v>409.61962721140867</v>
      </c>
      <c r="K133" s="40">
        <f t="shared" si="68"/>
        <v>2.637292003664732</v>
      </c>
      <c r="L133" s="40">
        <f t="shared" si="49"/>
        <v>3.362707996335268</v>
      </c>
      <c r="M133" s="10">
        <f t="shared" si="69"/>
        <v>6.0532493206292397</v>
      </c>
      <c r="N133" s="10">
        <f t="shared" si="50"/>
        <v>8.26</v>
      </c>
      <c r="O133" s="10">
        <f t="shared" si="51"/>
        <v>0.31900000000000001</v>
      </c>
      <c r="P133" s="10">
        <f t="shared" si="70"/>
        <v>14.670144734683328</v>
      </c>
      <c r="Q133" s="42">
        <f t="shared" si="71"/>
        <v>0.12776166438157521</v>
      </c>
      <c r="R133" s="4">
        <f t="shared" si="72"/>
        <v>539569.33080116252</v>
      </c>
      <c r="S133">
        <f t="shared" si="52"/>
        <v>5.3956933080116256E-4</v>
      </c>
      <c r="T133" s="41">
        <f t="shared" si="53"/>
        <v>2.4983043623879567E-4</v>
      </c>
      <c r="U133" s="42">
        <f t="shared" si="73"/>
        <v>0.95809167793039218</v>
      </c>
      <c r="V133" s="42">
        <f t="shared" si="74"/>
        <v>1.0638068751236722</v>
      </c>
      <c r="W133" s="42">
        <f t="shared" si="75"/>
        <v>1.0494724143519818</v>
      </c>
      <c r="X133" s="42">
        <f t="shared" si="76"/>
        <v>1.4334460771690427E-2</v>
      </c>
      <c r="Y133" s="42">
        <f t="shared" si="59"/>
        <v>4.7530086957518836E-3</v>
      </c>
      <c r="Z133" s="10">
        <f t="shared" si="77"/>
        <v>19.02493854355204</v>
      </c>
      <c r="AA133">
        <f t="shared" si="54"/>
        <v>6057532.4063409679</v>
      </c>
      <c r="AB133" s="10">
        <f t="shared" si="55"/>
        <v>6.0575324063409681</v>
      </c>
      <c r="AC133" s="10">
        <f t="shared" si="56"/>
        <v>5.9565324063409681</v>
      </c>
      <c r="AD133" s="3">
        <f t="shared" si="57"/>
        <v>863.89157452370819</v>
      </c>
      <c r="AI133" s="94">
        <f t="shared" si="58"/>
        <v>1.0494724143519818</v>
      </c>
    </row>
    <row r="134" spans="2:35">
      <c r="B134" s="39">
        <f t="shared" si="60"/>
        <v>106</v>
      </c>
      <c r="C134" s="42">
        <f t="shared" si="61"/>
        <v>1.8047961630696181</v>
      </c>
      <c r="D134" s="10">
        <f t="shared" si="62"/>
        <v>12.395203836930381</v>
      </c>
      <c r="E134" s="40">
        <f t="shared" si="63"/>
        <v>21.609592326139236</v>
      </c>
      <c r="F134" s="40">
        <f t="shared" si="64"/>
        <v>46.4</v>
      </c>
      <c r="G134" s="3">
        <f t="shared" si="65"/>
        <v>406.95203836930307</v>
      </c>
      <c r="H134" s="3">
        <f t="shared" si="66"/>
        <v>155.31826837612553</v>
      </c>
      <c r="I134">
        <f t="shared" si="48"/>
        <v>1.5531826837612554E-4</v>
      </c>
      <c r="J134" s="4">
        <f t="shared" si="67"/>
        <v>410.77461241649098</v>
      </c>
      <c r="K134" s="40">
        <f t="shared" si="68"/>
        <v>2.6447282519384081</v>
      </c>
      <c r="L134" s="40">
        <f t="shared" si="49"/>
        <v>3.3552717480615919</v>
      </c>
      <c r="M134" s="10">
        <f t="shared" si="69"/>
        <v>6.0575324063409681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14.673455197244985</v>
      </c>
      <c r="Q134" s="42">
        <f t="shared" si="71"/>
        <v>0.12892201677765436</v>
      </c>
      <c r="R134" s="4">
        <f t="shared" si="72"/>
        <v>538873.6523759003</v>
      </c>
      <c r="S134">
        <f t="shared" si="52"/>
        <v>5.3887365237590031E-4</v>
      </c>
      <c r="T134" s="41">
        <f t="shared" si="53"/>
        <v>2.5052611466405792E-4</v>
      </c>
      <c r="U134" s="42">
        <f t="shared" si="73"/>
        <v>0.95685638957779107</v>
      </c>
      <c r="V134" s="42">
        <f t="shared" si="74"/>
        <v>1.0645803436741985</v>
      </c>
      <c r="W134" s="42">
        <f t="shared" si="75"/>
        <v>1.0502275877428517</v>
      </c>
      <c r="X134" s="42">
        <f t="shared" si="76"/>
        <v>1.4352755931346772E-2</v>
      </c>
      <c r="Y134" s="42">
        <f t="shared" si="59"/>
        <v>4.7696629504871612E-3</v>
      </c>
      <c r="Z134" s="10">
        <f t="shared" si="77"/>
        <v>19.038585885080376</v>
      </c>
      <c r="AA134">
        <f t="shared" si="54"/>
        <v>6061805.2628281433</v>
      </c>
      <c r="AB134" s="10">
        <f t="shared" si="55"/>
        <v>6.0618052628281429</v>
      </c>
      <c r="AC134" s="10">
        <f t="shared" si="56"/>
        <v>5.9608052628281429</v>
      </c>
      <c r="AD134" s="3">
        <f t="shared" si="57"/>
        <v>864.51127814766403</v>
      </c>
      <c r="AI134" s="94">
        <f t="shared" si="58"/>
        <v>1.0502275877428517</v>
      </c>
    </row>
    <row r="135" spans="2:35">
      <c r="B135" s="39">
        <f t="shared" si="60"/>
        <v>107</v>
      </c>
      <c r="C135" s="42">
        <f t="shared" si="61"/>
        <v>1.8218225419665013</v>
      </c>
      <c r="D135" s="10">
        <f t="shared" si="62"/>
        <v>12.378177458033498</v>
      </c>
      <c r="E135" s="40">
        <f t="shared" si="63"/>
        <v>21.643645083933002</v>
      </c>
      <c r="F135" s="40">
        <f t="shared" si="64"/>
        <v>46.4</v>
      </c>
      <c r="G135" s="3">
        <f t="shared" si="65"/>
        <v>406.78177458033423</v>
      </c>
      <c r="H135" s="3">
        <f t="shared" si="66"/>
        <v>155.31826837612553</v>
      </c>
      <c r="I135">
        <f t="shared" si="48"/>
        <v>1.5531826837612554E-4</v>
      </c>
      <c r="J135" s="4">
        <f t="shared" si="67"/>
        <v>411.93141910177792</v>
      </c>
      <c r="K135" s="40">
        <f t="shared" si="68"/>
        <v>2.6521762276168745</v>
      </c>
      <c r="L135" s="40">
        <f t="shared" si="49"/>
        <v>3.3478237723831255</v>
      </c>
      <c r="M135" s="10">
        <f t="shared" si="69"/>
        <v>6.0618052628281429</v>
      </c>
      <c r="N135" s="10">
        <f t="shared" si="50"/>
        <v>8.26</v>
      </c>
      <c r="O135" s="10">
        <f t="shared" si="51"/>
        <v>0.31900000000000001</v>
      </c>
      <c r="P135" s="10">
        <f t="shared" si="70"/>
        <v>14.676756165537711</v>
      </c>
      <c r="Q135" s="42">
        <f t="shared" si="71"/>
        <v>0.13008210819736893</v>
      </c>
      <c r="R135" s="4">
        <f t="shared" si="72"/>
        <v>538177.62631000252</v>
      </c>
      <c r="S135">
        <f t="shared" si="52"/>
        <v>5.3817762631000248E-4</v>
      </c>
      <c r="T135" s="41">
        <f t="shared" si="53"/>
        <v>2.5122214072995574E-4</v>
      </c>
      <c r="U135" s="42">
        <f t="shared" si="73"/>
        <v>0.95562048393361909</v>
      </c>
      <c r="V135" s="42">
        <f t="shared" si="74"/>
        <v>1.0653519396566675</v>
      </c>
      <c r="W135" s="42">
        <f t="shared" si="75"/>
        <v>1.0509809575652875</v>
      </c>
      <c r="X135" s="42">
        <f t="shared" si="76"/>
        <v>1.4370982091379991E-2</v>
      </c>
      <c r="Y135" s="42">
        <f t="shared" si="59"/>
        <v>4.7863346035042428E-3</v>
      </c>
      <c r="Z135" s="10">
        <f t="shared" si="77"/>
        <v>19.052200532950557</v>
      </c>
      <c r="AA135">
        <f t="shared" si="54"/>
        <v>6066067.8832331458</v>
      </c>
      <c r="AB135" s="10">
        <f t="shared" si="55"/>
        <v>6.0660678832331456</v>
      </c>
      <c r="AC135" s="10">
        <f t="shared" si="56"/>
        <v>5.9650678832331456</v>
      </c>
      <c r="AD135" s="3">
        <f t="shared" si="57"/>
        <v>865.12949720567747</v>
      </c>
      <c r="AI135" s="94">
        <f t="shared" si="58"/>
        <v>1.0509809575652875</v>
      </c>
    </row>
    <row r="136" spans="2:35">
      <c r="B136" s="39">
        <f t="shared" si="60"/>
        <v>108</v>
      </c>
      <c r="C136" s="42">
        <f t="shared" si="61"/>
        <v>1.8388489208633845</v>
      </c>
      <c r="D136" s="10">
        <f t="shared" si="62"/>
        <v>12.361151079136615</v>
      </c>
      <c r="E136" s="40">
        <f t="shared" si="63"/>
        <v>21.677697841726769</v>
      </c>
      <c r="F136" s="40">
        <f t="shared" si="64"/>
        <v>46.4</v>
      </c>
      <c r="G136" s="3">
        <f t="shared" si="65"/>
        <v>406.61151079136539</v>
      </c>
      <c r="H136" s="3">
        <f t="shared" si="66"/>
        <v>155.31826837612553</v>
      </c>
      <c r="I136">
        <f t="shared" si="48"/>
        <v>1.5531826837612554E-4</v>
      </c>
      <c r="J136" s="4">
        <f t="shared" si="67"/>
        <v>413.09004726726971</v>
      </c>
      <c r="K136" s="40">
        <f t="shared" si="68"/>
        <v>2.6596359307001332</v>
      </c>
      <c r="L136" s="40">
        <f t="shared" si="49"/>
        <v>3.3403640692998668</v>
      </c>
      <c r="M136" s="10">
        <f t="shared" si="69"/>
        <v>6.0660678832331456</v>
      </c>
      <c r="N136" s="10">
        <f t="shared" si="50"/>
        <v>8.26</v>
      </c>
      <c r="O136" s="10">
        <f t="shared" si="51"/>
        <v>0.31900000000000001</v>
      </c>
      <c r="P136" s="10">
        <f t="shared" si="70"/>
        <v>14.680047647530612</v>
      </c>
      <c r="Q136" s="42">
        <f t="shared" si="71"/>
        <v>0.13124193950757229</v>
      </c>
      <c r="R136" s="4">
        <f t="shared" si="72"/>
        <v>537481.25353386544</v>
      </c>
      <c r="S136">
        <f t="shared" si="52"/>
        <v>5.3748125353386548E-4</v>
      </c>
      <c r="T136" s="41">
        <f t="shared" si="53"/>
        <v>2.5191851350609275E-4</v>
      </c>
      <c r="U136" s="42">
        <f t="shared" si="73"/>
        <v>0.95438396264994352</v>
      </c>
      <c r="V136" s="42">
        <f t="shared" si="74"/>
        <v>1.0661216616567832</v>
      </c>
      <c r="W136" s="42">
        <f t="shared" si="75"/>
        <v>1.0517325226101857</v>
      </c>
      <c r="X136" s="42">
        <f t="shared" si="76"/>
        <v>1.4389139046597554E-2</v>
      </c>
      <c r="Y136" s="42">
        <f t="shared" si="59"/>
        <v>4.8030235774973564E-3</v>
      </c>
      <c r="Z136" s="10">
        <f t="shared" si="77"/>
        <v>19.065782465333552</v>
      </c>
      <c r="AA136">
        <f t="shared" si="54"/>
        <v>6070320.2607215056</v>
      </c>
      <c r="AB136" s="10">
        <f t="shared" si="55"/>
        <v>6.0703202607215054</v>
      </c>
      <c r="AC136" s="10">
        <f t="shared" si="56"/>
        <v>5.9693202607215055</v>
      </c>
      <c r="AD136" s="3">
        <f t="shared" si="57"/>
        <v>865.74623070652729</v>
      </c>
      <c r="AI136" s="94">
        <f t="shared" si="58"/>
        <v>1.0517325226101857</v>
      </c>
    </row>
    <row r="137" spans="2:35">
      <c r="B137" s="39">
        <f t="shared" si="60"/>
        <v>109</v>
      </c>
      <c r="C137" s="42">
        <f t="shared" si="61"/>
        <v>1.8558752997602677</v>
      </c>
      <c r="D137" s="10">
        <f t="shared" si="62"/>
        <v>12.344124700239732</v>
      </c>
      <c r="E137" s="40">
        <f t="shared" si="63"/>
        <v>21.711750599520535</v>
      </c>
      <c r="F137" s="40">
        <f t="shared" si="64"/>
        <v>46.4</v>
      </c>
      <c r="G137" s="3">
        <f t="shared" si="65"/>
        <v>406.44124700239655</v>
      </c>
      <c r="H137" s="3">
        <f t="shared" si="66"/>
        <v>155.31826837612553</v>
      </c>
      <c r="I137">
        <f t="shared" si="48"/>
        <v>1.5531826837612554E-4</v>
      </c>
      <c r="J137" s="4">
        <f t="shared" si="67"/>
        <v>414.25049691296658</v>
      </c>
      <c r="K137" s="40">
        <f t="shared" si="68"/>
        <v>2.6671073611881857</v>
      </c>
      <c r="L137" s="40">
        <f t="shared" si="49"/>
        <v>3.3328926388118143</v>
      </c>
      <c r="M137" s="10">
        <f t="shared" si="69"/>
        <v>6.0703202607215054</v>
      </c>
      <c r="N137" s="10">
        <f t="shared" si="50"/>
        <v>8.26</v>
      </c>
      <c r="O137" s="10">
        <f t="shared" si="51"/>
        <v>0.31900000000000001</v>
      </c>
      <c r="P137" s="10">
        <f t="shared" si="70"/>
        <v>14.68332965116311</v>
      </c>
      <c r="Q137" s="42">
        <f t="shared" si="71"/>
        <v>0.13240151157340374</v>
      </c>
      <c r="R137" s="4">
        <f t="shared" si="72"/>
        <v>536784.53497788531</v>
      </c>
      <c r="S137">
        <f t="shared" si="52"/>
        <v>5.3678453497788534E-4</v>
      </c>
      <c r="T137" s="41">
        <f t="shared" si="53"/>
        <v>2.5261523206207288E-4</v>
      </c>
      <c r="U137" s="42">
        <f t="shared" si="73"/>
        <v>0.95314682737883183</v>
      </c>
      <c r="V137" s="42">
        <f t="shared" si="74"/>
        <v>1.0668895082640895</v>
      </c>
      <c r="W137" s="42">
        <f t="shared" si="75"/>
        <v>1.052482281672525</v>
      </c>
      <c r="X137" s="42">
        <f t="shared" si="76"/>
        <v>1.4407226591564459E-2</v>
      </c>
      <c r="Y137" s="42">
        <f t="shared" si="59"/>
        <v>4.8197297949990388E-3</v>
      </c>
      <c r="Z137" s="10">
        <f t="shared" si="77"/>
        <v>19.079331660470615</v>
      </c>
      <c r="AA137">
        <f t="shared" si="54"/>
        <v>6074562.388480762</v>
      </c>
      <c r="AB137" s="10">
        <f t="shared" si="55"/>
        <v>6.0745623884807616</v>
      </c>
      <c r="AC137" s="10">
        <f t="shared" si="56"/>
        <v>5.9735623884807616</v>
      </c>
      <c r="AD137" s="3">
        <f t="shared" si="57"/>
        <v>866.36147766218448</v>
      </c>
      <c r="AI137" s="94">
        <f t="shared" si="58"/>
        <v>1.052482281672525</v>
      </c>
    </row>
    <row r="138" spans="2:35">
      <c r="B138" s="39">
        <f t="shared" si="60"/>
        <v>110</v>
      </c>
      <c r="C138" s="42">
        <f t="shared" si="61"/>
        <v>1.8729016786571508</v>
      </c>
      <c r="D138" s="10">
        <f t="shared" si="62"/>
        <v>12.327098321342849</v>
      </c>
      <c r="E138" s="40">
        <f t="shared" si="63"/>
        <v>21.745803357314301</v>
      </c>
      <c r="F138" s="40">
        <f t="shared" si="64"/>
        <v>46.4</v>
      </c>
      <c r="G138" s="3">
        <f t="shared" si="65"/>
        <v>406.27098321342771</v>
      </c>
      <c r="H138" s="3">
        <f t="shared" si="66"/>
        <v>155.31826837612553</v>
      </c>
      <c r="I138">
        <f t="shared" si="48"/>
        <v>1.5531826837612554E-4</v>
      </c>
      <c r="J138" s="4">
        <f t="shared" si="67"/>
        <v>415.41276803886808</v>
      </c>
      <c r="K138" s="40">
        <f t="shared" si="68"/>
        <v>2.6745905190810286</v>
      </c>
      <c r="L138" s="40">
        <f t="shared" si="49"/>
        <v>3.3254094809189714</v>
      </c>
      <c r="M138" s="10">
        <f t="shared" si="69"/>
        <v>6.0745623884807616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14.686602184344151</v>
      </c>
      <c r="Q138" s="42">
        <f t="shared" si="71"/>
        <v>0.1335608252582963</v>
      </c>
      <c r="R138" s="4">
        <f t="shared" si="72"/>
        <v>536087.47157245874</v>
      </c>
      <c r="S138">
        <f t="shared" si="52"/>
        <v>5.360874715724588E-4</v>
      </c>
      <c r="T138" s="41">
        <f t="shared" si="53"/>
        <v>2.5331229546749943E-4</v>
      </c>
      <c r="U138" s="42">
        <f t="shared" si="73"/>
        <v>0.95190907977235217</v>
      </c>
      <c r="V138" s="42">
        <f t="shared" si="74"/>
        <v>1.0676554780722445</v>
      </c>
      <c r="W138" s="42">
        <f t="shared" si="75"/>
        <v>1.0532302335511647</v>
      </c>
      <c r="X138" s="42">
        <f t="shared" si="76"/>
        <v>1.4425244521079739E-2</v>
      </c>
      <c r="Y138" s="42">
        <f t="shared" si="59"/>
        <v>4.8364531783802482E-3</v>
      </c>
      <c r="Z138" s="10">
        <f t="shared" si="77"/>
        <v>19.092848096671947</v>
      </c>
      <c r="AA138">
        <f t="shared" si="54"/>
        <v>6078794.2597200396</v>
      </c>
      <c r="AB138" s="10">
        <f t="shared" si="55"/>
        <v>6.0787942597200395</v>
      </c>
      <c r="AC138" s="10">
        <f t="shared" si="56"/>
        <v>5.9777942597200395</v>
      </c>
      <c r="AD138" s="3">
        <f t="shared" si="57"/>
        <v>866.97523708775043</v>
      </c>
      <c r="AI138" s="94">
        <f t="shared" si="58"/>
        <v>1.0532302335511647</v>
      </c>
    </row>
    <row r="139" spans="2:35">
      <c r="B139" s="39">
        <f t="shared" si="60"/>
        <v>111</v>
      </c>
      <c r="C139" s="42">
        <f t="shared" si="61"/>
        <v>1.889928057554034</v>
      </c>
      <c r="D139" s="10">
        <f t="shared" si="62"/>
        <v>12.310071942445965</v>
      </c>
      <c r="E139" s="40">
        <f t="shared" si="63"/>
        <v>21.779856115108068</v>
      </c>
      <c r="F139" s="40">
        <f t="shared" si="64"/>
        <v>46.4</v>
      </c>
      <c r="G139" s="3">
        <f t="shared" si="65"/>
        <v>406.10071942445887</v>
      </c>
      <c r="H139" s="3">
        <f t="shared" si="66"/>
        <v>155.31826837612553</v>
      </c>
      <c r="I139">
        <f t="shared" si="48"/>
        <v>1.5531826837612554E-4</v>
      </c>
      <c r="J139" s="4">
        <f t="shared" si="67"/>
        <v>416.5768606449742</v>
      </c>
      <c r="K139" s="40">
        <f t="shared" si="68"/>
        <v>2.6820854043786619</v>
      </c>
      <c r="L139" s="40">
        <f t="shared" si="49"/>
        <v>3.3179145956213381</v>
      </c>
      <c r="M139" s="10">
        <f t="shared" si="69"/>
        <v>6.0787942597200395</v>
      </c>
      <c r="N139" s="10">
        <f t="shared" si="50"/>
        <v>8.26</v>
      </c>
      <c r="O139" s="10">
        <f t="shared" si="51"/>
        <v>0.31900000000000001</v>
      </c>
      <c r="P139" s="10">
        <f t="shared" si="70"/>
        <v>14.689865254952023</v>
      </c>
      <c r="Q139" s="42">
        <f t="shared" si="71"/>
        <v>0.13471988142398464</v>
      </c>
      <c r="R139" s="4">
        <f t="shared" si="72"/>
        <v>535390.06424798199</v>
      </c>
      <c r="S139">
        <f t="shared" si="52"/>
        <v>5.35390064247982E-4</v>
      </c>
      <c r="T139" s="41">
        <f t="shared" si="53"/>
        <v>2.5400970279197623E-4</v>
      </c>
      <c r="U139" s="42">
        <f t="shared" si="73"/>
        <v>0.9506707214825717</v>
      </c>
      <c r="V139" s="42">
        <f t="shared" si="74"/>
        <v>1.0684195696806742</v>
      </c>
      <c r="W139" s="42">
        <f t="shared" si="75"/>
        <v>1.0539763770487698</v>
      </c>
      <c r="X139" s="42">
        <f t="shared" si="76"/>
        <v>1.4443192631904411E-2</v>
      </c>
      <c r="Y139" s="42">
        <f t="shared" si="59"/>
        <v>4.8531936498524813E-3</v>
      </c>
      <c r="Z139" s="10">
        <f t="shared" si="77"/>
        <v>19.106331752323069</v>
      </c>
      <c r="AA139">
        <f t="shared" si="54"/>
        <v>6083015.8676720439</v>
      </c>
      <c r="AB139" s="10">
        <f t="shared" si="55"/>
        <v>6.0830158676720441</v>
      </c>
      <c r="AC139" s="10">
        <f t="shared" si="56"/>
        <v>5.9820158676720441</v>
      </c>
      <c r="AD139" s="3">
        <f t="shared" si="57"/>
        <v>867.58750800174676</v>
      </c>
      <c r="AI139" s="94">
        <f t="shared" si="58"/>
        <v>1.0539763770487698</v>
      </c>
    </row>
    <row r="140" spans="2:35">
      <c r="B140" s="39">
        <f t="shared" si="60"/>
        <v>112</v>
      </c>
      <c r="C140" s="42">
        <f t="shared" si="61"/>
        <v>1.9069544364509172</v>
      </c>
      <c r="D140" s="10">
        <f t="shared" si="62"/>
        <v>12.293045563549082</v>
      </c>
      <c r="E140" s="40">
        <f t="shared" si="63"/>
        <v>21.813908872901834</v>
      </c>
      <c r="F140" s="40">
        <f t="shared" si="64"/>
        <v>46.4</v>
      </c>
      <c r="G140" s="3">
        <f t="shared" si="65"/>
        <v>405.93045563549003</v>
      </c>
      <c r="H140" s="3">
        <f t="shared" si="66"/>
        <v>155.31826837612553</v>
      </c>
      <c r="I140">
        <f t="shared" si="48"/>
        <v>1.5531826837612554E-4</v>
      </c>
      <c r="J140" s="4">
        <f t="shared" si="67"/>
        <v>417.74277473128541</v>
      </c>
      <c r="K140" s="40">
        <f t="shared" si="68"/>
        <v>2.6895920170810892</v>
      </c>
      <c r="L140" s="40">
        <f t="shared" si="49"/>
        <v>3.3104079829189108</v>
      </c>
      <c r="M140" s="10">
        <f t="shared" si="69"/>
        <v>6.0830158676720441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14.693118870836019</v>
      </c>
      <c r="Q140" s="42">
        <f t="shared" si="71"/>
        <v>0.13587868093051272</v>
      </c>
      <c r="R140" s="4">
        <f t="shared" si="72"/>
        <v>534692.31393485144</v>
      </c>
      <c r="S140">
        <f t="shared" si="52"/>
        <v>5.3469231393485145E-4</v>
      </c>
      <c r="T140" s="41">
        <f t="shared" si="53"/>
        <v>2.5470745310510678E-4</v>
      </c>
      <c r="U140" s="42">
        <f t="shared" si="73"/>
        <v>0.94943175416155834</v>
      </c>
      <c r="V140" s="42">
        <f t="shared" si="74"/>
        <v>1.0691817816918736</v>
      </c>
      <c r="W140" s="42">
        <f t="shared" si="75"/>
        <v>1.0547207109721628</v>
      </c>
      <c r="X140" s="42">
        <f t="shared" si="76"/>
        <v>1.4461070719710811E-2</v>
      </c>
      <c r="Y140" s="42">
        <f t="shared" si="59"/>
        <v>4.8699511314663499E-3</v>
      </c>
      <c r="Z140" s="10">
        <f t="shared" si="77"/>
        <v>19.119782605877383</v>
      </c>
      <c r="AA140">
        <f t="shared" si="54"/>
        <v>6087227.2055907343</v>
      </c>
      <c r="AB140" s="10">
        <f t="shared" si="55"/>
        <v>6.0872272055907342</v>
      </c>
      <c r="AC140" s="10">
        <f t="shared" si="56"/>
        <v>5.9862272055907342</v>
      </c>
      <c r="AD140" s="3">
        <f t="shared" si="57"/>
        <v>868.19828942577726</v>
      </c>
      <c r="AI140" s="94">
        <f t="shared" si="58"/>
        <v>1.0547207109721628</v>
      </c>
    </row>
    <row r="141" spans="2:35">
      <c r="B141" s="39">
        <f t="shared" si="60"/>
        <v>113</v>
      </c>
      <c r="C141" s="42">
        <f t="shared" si="61"/>
        <v>1.9239808153478004</v>
      </c>
      <c r="D141" s="10">
        <f t="shared" si="62"/>
        <v>12.276019184652199</v>
      </c>
      <c r="E141" s="40">
        <f t="shared" si="63"/>
        <v>21.8479616306956</v>
      </c>
      <c r="F141" s="40">
        <f t="shared" si="64"/>
        <v>46.4</v>
      </c>
      <c r="G141" s="3">
        <f t="shared" si="65"/>
        <v>405.7601918465212</v>
      </c>
      <c r="H141" s="3">
        <f t="shared" si="66"/>
        <v>155.31826837612553</v>
      </c>
      <c r="I141">
        <f t="shared" si="48"/>
        <v>1.5531826837612554E-4</v>
      </c>
      <c r="J141" s="4">
        <f t="shared" si="67"/>
        <v>418.91051029780124</v>
      </c>
      <c r="K141" s="40">
        <f t="shared" si="68"/>
        <v>2.6971103571883068</v>
      </c>
      <c r="L141" s="40">
        <f t="shared" si="49"/>
        <v>3.3028896428116932</v>
      </c>
      <c r="M141" s="10">
        <f t="shared" si="69"/>
        <v>6.0872272055907342</v>
      </c>
      <c r="N141" s="10">
        <f t="shared" si="50"/>
        <v>8.26</v>
      </c>
      <c r="O141" s="10">
        <f t="shared" si="51"/>
        <v>0.31900000000000001</v>
      </c>
      <c r="P141" s="10">
        <f t="shared" si="70"/>
        <v>14.696363039814745</v>
      </c>
      <c r="Q141" s="42">
        <f t="shared" si="71"/>
        <v>0.13703722463624154</v>
      </c>
      <c r="R141" s="4">
        <f t="shared" si="72"/>
        <v>533994.22156346345</v>
      </c>
      <c r="S141">
        <f t="shared" si="52"/>
        <v>5.3399422156346341E-4</v>
      </c>
      <c r="T141" s="41">
        <f t="shared" si="53"/>
        <v>2.5540554547649481E-4</v>
      </c>
      <c r="U141" s="42">
        <f t="shared" si="73"/>
        <v>0.94819217946137957</v>
      </c>
      <c r="V141" s="42">
        <f t="shared" si="74"/>
        <v>1.0699421127138</v>
      </c>
      <c r="W141" s="42">
        <f t="shared" si="75"/>
        <v>1.0554632341319139</v>
      </c>
      <c r="X141" s="42">
        <f t="shared" si="76"/>
        <v>1.4478878581886123E-2</v>
      </c>
      <c r="Y141" s="42">
        <f t="shared" si="59"/>
        <v>4.8867255451134056E-3</v>
      </c>
      <c r="Z141" s="10">
        <f t="shared" si="77"/>
        <v>19.133200635861428</v>
      </c>
      <c r="AA141">
        <f t="shared" si="54"/>
        <v>6091428.2667529685</v>
      </c>
      <c r="AB141" s="10">
        <f t="shared" si="55"/>
        <v>6.0914282667529687</v>
      </c>
      <c r="AC141" s="10">
        <f t="shared" si="56"/>
        <v>5.9904282667529687</v>
      </c>
      <c r="AD141" s="3">
        <f t="shared" si="57"/>
        <v>868.80758038476699</v>
      </c>
      <c r="AI141" s="94">
        <f t="shared" si="58"/>
        <v>1.0554632341319139</v>
      </c>
    </row>
    <row r="142" spans="2:35">
      <c r="B142" s="39">
        <f t="shared" si="60"/>
        <v>114</v>
      </c>
      <c r="C142" s="42">
        <f t="shared" si="61"/>
        <v>1.9410071942446836</v>
      </c>
      <c r="D142" s="10">
        <f t="shared" si="62"/>
        <v>12.258992805755316</v>
      </c>
      <c r="E142" s="40">
        <f t="shared" si="63"/>
        <v>21.882014388489367</v>
      </c>
      <c r="F142" s="40">
        <f t="shared" si="64"/>
        <v>46.4</v>
      </c>
      <c r="G142" s="3">
        <f t="shared" si="65"/>
        <v>405.58992805755236</v>
      </c>
      <c r="H142" s="3">
        <f t="shared" si="66"/>
        <v>155.31826837612553</v>
      </c>
      <c r="I142">
        <f t="shared" si="48"/>
        <v>1.5531826837612554E-4</v>
      </c>
      <c r="J142" s="4">
        <f t="shared" si="67"/>
        <v>420.08006734452215</v>
      </c>
      <c r="K142" s="40">
        <f t="shared" si="68"/>
        <v>2.704640424700318</v>
      </c>
      <c r="L142" s="40">
        <f t="shared" si="49"/>
        <v>3.295359575299682</v>
      </c>
      <c r="M142" s="10">
        <f t="shared" si="69"/>
        <v>6.0914282667529687</v>
      </c>
      <c r="N142" s="10">
        <f t="shared" si="50"/>
        <v>8.26</v>
      </c>
      <c r="O142" s="10">
        <f t="shared" si="51"/>
        <v>0.31900000000000001</v>
      </c>
      <c r="P142" s="10">
        <f t="shared" si="70"/>
        <v>14.69959776967753</v>
      </c>
      <c r="Q142" s="42">
        <f t="shared" si="71"/>
        <v>0.13819551339785688</v>
      </c>
      <c r="R142" s="4">
        <f t="shared" si="72"/>
        <v>533295.78806421428</v>
      </c>
      <c r="S142">
        <f t="shared" si="52"/>
        <v>5.3329578806421429E-4</v>
      </c>
      <c r="T142" s="41">
        <f t="shared" si="53"/>
        <v>2.5610397897574393E-4</v>
      </c>
      <c r="U142" s="42">
        <f t="shared" si="73"/>
        <v>0.94695199903410276</v>
      </c>
      <c r="V142" s="42">
        <f t="shared" si="74"/>
        <v>1.0707005613585217</v>
      </c>
      <c r="W142" s="42">
        <f t="shared" si="75"/>
        <v>1.0562039453426304</v>
      </c>
      <c r="X142" s="42">
        <f t="shared" si="76"/>
        <v>1.449661601589125E-2</v>
      </c>
      <c r="Y142" s="42">
        <f t="shared" si="59"/>
        <v>4.9035168125260657E-3</v>
      </c>
      <c r="Z142" s="10">
        <f t="shared" si="77"/>
        <v>19.146585820872726</v>
      </c>
      <c r="AA142">
        <f t="shared" si="54"/>
        <v>6095619.0444578305</v>
      </c>
      <c r="AB142" s="10">
        <f t="shared" si="55"/>
        <v>6.0956190444578304</v>
      </c>
      <c r="AC142" s="10">
        <f t="shared" si="56"/>
        <v>5.9946190444578304</v>
      </c>
      <c r="AD142" s="3">
        <f t="shared" si="57"/>
        <v>869.41537990686447</v>
      </c>
      <c r="AI142" s="94">
        <f t="shared" si="58"/>
        <v>1.0562039453426304</v>
      </c>
    </row>
    <row r="143" spans="2:35">
      <c r="B143" s="39">
        <f t="shared" si="60"/>
        <v>115</v>
      </c>
      <c r="C143" s="42">
        <f t="shared" si="61"/>
        <v>1.9580335731415668</v>
      </c>
      <c r="D143" s="10">
        <f t="shared" si="62"/>
        <v>12.241966426858433</v>
      </c>
      <c r="E143" s="40">
        <f t="shared" si="63"/>
        <v>21.916067146283133</v>
      </c>
      <c r="F143" s="40">
        <f t="shared" si="64"/>
        <v>46.4</v>
      </c>
      <c r="G143" s="3">
        <f t="shared" si="65"/>
        <v>405.41966426858352</v>
      </c>
      <c r="H143" s="3">
        <f t="shared" si="66"/>
        <v>155.31826837612553</v>
      </c>
      <c r="I143">
        <f t="shared" si="48"/>
        <v>1.5531826837612554E-4</v>
      </c>
      <c r="J143" s="4">
        <f t="shared" si="67"/>
        <v>421.25144587144769</v>
      </c>
      <c r="K143" s="40">
        <f t="shared" si="68"/>
        <v>2.7121822196171199</v>
      </c>
      <c r="L143" s="40">
        <f t="shared" si="49"/>
        <v>3.2878177803828801</v>
      </c>
      <c r="M143" s="10">
        <f t="shared" si="69"/>
        <v>6.0956190444578304</v>
      </c>
      <c r="N143" s="10">
        <f t="shared" si="50"/>
        <v>8.26</v>
      </c>
      <c r="O143" s="10">
        <f t="shared" si="51"/>
        <v>0.31900000000000001</v>
      </c>
      <c r="P143" s="10">
        <f t="shared" si="70"/>
        <v>14.702823068183999</v>
      </c>
      <c r="Q143" s="42">
        <f t="shared" si="71"/>
        <v>0.13935354807037684</v>
      </c>
      <c r="R143" s="4">
        <f t="shared" si="72"/>
        <v>532597.01436750044</v>
      </c>
      <c r="S143">
        <f t="shared" si="52"/>
        <v>5.3259701436750046E-4</v>
      </c>
      <c r="T143" s="41">
        <f t="shared" si="53"/>
        <v>2.5680275267245777E-4</v>
      </c>
      <c r="U143" s="42">
        <f t="shared" si="73"/>
        <v>0.94571121453179585</v>
      </c>
      <c r="V143" s="42">
        <f t="shared" si="74"/>
        <v>1.0714571262420713</v>
      </c>
      <c r="W143" s="42">
        <f t="shared" si="75"/>
        <v>1.0569428434228387</v>
      </c>
      <c r="X143" s="42">
        <f t="shared" si="76"/>
        <v>1.4514282819232616E-2</v>
      </c>
      <c r="Y143" s="42">
        <f t="shared" si="59"/>
        <v>4.9203248552774975E-3</v>
      </c>
      <c r="Z143" s="10">
        <f t="shared" si="77"/>
        <v>19.159938139577445</v>
      </c>
      <c r="AA143">
        <f t="shared" si="54"/>
        <v>6099799.5320258914</v>
      </c>
      <c r="AB143" s="10">
        <f t="shared" si="55"/>
        <v>6.0997995320258918</v>
      </c>
      <c r="AC143" s="10">
        <f t="shared" si="56"/>
        <v>5.9987995320258918</v>
      </c>
      <c r="AD143" s="3">
        <f t="shared" si="57"/>
        <v>870.02168702333449</v>
      </c>
      <c r="AI143" s="94">
        <f t="shared" si="58"/>
        <v>1.0569428434228387</v>
      </c>
    </row>
    <row r="144" spans="2:35">
      <c r="B144" s="39">
        <f t="shared" si="60"/>
        <v>116</v>
      </c>
      <c r="C144" s="42">
        <f t="shared" si="61"/>
        <v>1.97505995203845</v>
      </c>
      <c r="D144" s="10">
        <f t="shared" si="62"/>
        <v>12.22494004796155</v>
      </c>
      <c r="E144" s="40">
        <f t="shared" si="63"/>
        <v>21.9501199040769</v>
      </c>
      <c r="F144" s="40">
        <f t="shared" si="64"/>
        <v>46.4</v>
      </c>
      <c r="G144" s="3">
        <f t="shared" si="65"/>
        <v>405.24940047961468</v>
      </c>
      <c r="H144" s="3">
        <f t="shared" si="66"/>
        <v>155.31826837612553</v>
      </c>
      <c r="I144">
        <f t="shared" si="48"/>
        <v>1.5531826837612554E-4</v>
      </c>
      <c r="J144" s="4">
        <f t="shared" si="67"/>
        <v>422.42464587857785</v>
      </c>
      <c r="K144" s="40">
        <f t="shared" si="68"/>
        <v>2.7197357419387127</v>
      </c>
      <c r="L144" s="40">
        <f t="shared" si="49"/>
        <v>3.2802642580612873</v>
      </c>
      <c r="M144" s="10">
        <f t="shared" si="69"/>
        <v>6.0997995320258918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14.706038943063657</v>
      </c>
      <c r="Q144" s="42">
        <f t="shared" si="71"/>
        <v>0.14051132950715958</v>
      </c>
      <c r="R144" s="4">
        <f t="shared" si="72"/>
        <v>531897.90140371828</v>
      </c>
      <c r="S144">
        <f t="shared" si="52"/>
        <v>5.318979014037183E-4</v>
      </c>
      <c r="T144" s="41">
        <f t="shared" si="53"/>
        <v>2.5750186563623992E-4</v>
      </c>
      <c r="U144" s="42">
        <f t="shared" si="73"/>
        <v>0.94446982760652642</v>
      </c>
      <c r="V144" s="42">
        <f t="shared" si="74"/>
        <v>1.0722118059855976</v>
      </c>
      <c r="W144" s="42">
        <f t="shared" si="75"/>
        <v>1.0576799271948534</v>
      </c>
      <c r="X144" s="42">
        <f t="shared" si="76"/>
        <v>1.4531878790744246E-2</v>
      </c>
      <c r="Y144" s="42">
        <f t="shared" si="59"/>
        <v>4.9371495947829981E-3</v>
      </c>
      <c r="Z144" s="10">
        <f t="shared" si="77"/>
        <v>19.173257570713929</v>
      </c>
      <c r="AA144">
        <f t="shared" si="54"/>
        <v>6103969.7228003256</v>
      </c>
      <c r="AB144" s="10">
        <f t="shared" si="55"/>
        <v>6.1039697228003256</v>
      </c>
      <c r="AC144" s="10">
        <f t="shared" si="56"/>
        <v>6.0029697228003256</v>
      </c>
      <c r="AD144" s="3">
        <f t="shared" si="57"/>
        <v>870.62650076872012</v>
      </c>
      <c r="AI144" s="94">
        <f t="shared" si="58"/>
        <v>1.0576799271948534</v>
      </c>
    </row>
    <row r="145" spans="2:35">
      <c r="B145" s="39">
        <f t="shared" si="60"/>
        <v>117</v>
      </c>
      <c r="C145" s="42">
        <f t="shared" si="61"/>
        <v>1.9920863309353332</v>
      </c>
      <c r="D145" s="10">
        <f t="shared" si="62"/>
        <v>12.207913669064666</v>
      </c>
      <c r="E145" s="40">
        <f t="shared" si="63"/>
        <v>21.984172661870666</v>
      </c>
      <c r="F145" s="40">
        <f t="shared" si="64"/>
        <v>46.4</v>
      </c>
      <c r="G145" s="3">
        <f t="shared" si="65"/>
        <v>405.07913669064584</v>
      </c>
      <c r="H145" s="3">
        <f t="shared" si="66"/>
        <v>155.31826837612553</v>
      </c>
      <c r="I145">
        <f t="shared" si="48"/>
        <v>1.5531826837612554E-4</v>
      </c>
      <c r="J145" s="4">
        <f t="shared" si="67"/>
        <v>423.59966736591332</v>
      </c>
      <c r="K145" s="40">
        <f t="shared" si="68"/>
        <v>2.7273009916651003</v>
      </c>
      <c r="L145" s="40">
        <f t="shared" si="49"/>
        <v>3.2726990083348997</v>
      </c>
      <c r="M145" s="10">
        <f t="shared" si="69"/>
        <v>6.1039697228003256</v>
      </c>
      <c r="N145" s="10">
        <f t="shared" si="50"/>
        <v>8.26</v>
      </c>
      <c r="O145" s="10">
        <f t="shared" si="51"/>
        <v>0.31900000000000001</v>
      </c>
      <c r="P145" s="10">
        <f t="shared" si="70"/>
        <v>14.709245402016839</v>
      </c>
      <c r="Q145" s="42">
        <f t="shared" si="71"/>
        <v>0.1416688585599109</v>
      </c>
      <c r="R145" s="4">
        <f t="shared" si="72"/>
        <v>531198.45010326395</v>
      </c>
      <c r="S145">
        <f t="shared" si="52"/>
        <v>5.3119845010326399E-4</v>
      </c>
      <c r="T145" s="41">
        <f t="shared" si="53"/>
        <v>2.5820131693669423E-4</v>
      </c>
      <c r="U145" s="42">
        <f t="shared" si="73"/>
        <v>0.94322783991036163</v>
      </c>
      <c r="V145" s="42">
        <f t="shared" si="74"/>
        <v>1.0729645992147858</v>
      </c>
      <c r="W145" s="42">
        <f t="shared" si="75"/>
        <v>1.0584151954849745</v>
      </c>
      <c r="X145" s="42">
        <f t="shared" si="76"/>
        <v>1.4549403729811283E-2</v>
      </c>
      <c r="Y145" s="42">
        <f t="shared" si="59"/>
        <v>4.9539909523004634E-3</v>
      </c>
      <c r="Z145" s="10">
        <f t="shared" si="77"/>
        <v>19.186544093092611</v>
      </c>
      <c r="AA145">
        <f t="shared" si="54"/>
        <v>6108129.6101468736</v>
      </c>
      <c r="AB145" s="10">
        <f t="shared" si="55"/>
        <v>6.1081296101468734</v>
      </c>
      <c r="AC145" s="10">
        <f t="shared" si="56"/>
        <v>6.0071296101468734</v>
      </c>
      <c r="AD145" s="3">
        <f t="shared" si="57"/>
        <v>871.22982018083735</v>
      </c>
      <c r="AI145" s="94">
        <f t="shared" si="58"/>
        <v>1.0584151954849745</v>
      </c>
    </row>
    <row r="146" spans="2:35">
      <c r="B146" s="39">
        <f t="shared" si="60"/>
        <v>118</v>
      </c>
      <c r="C146" s="42">
        <f t="shared" si="61"/>
        <v>2.0091127098322166</v>
      </c>
      <c r="D146" s="10">
        <f t="shared" si="62"/>
        <v>12.190887290167783</v>
      </c>
      <c r="E146" s="40">
        <f t="shared" si="63"/>
        <v>22.018225419664432</v>
      </c>
      <c r="F146" s="40">
        <f t="shared" si="64"/>
        <v>46.4</v>
      </c>
      <c r="G146" s="3">
        <f t="shared" si="65"/>
        <v>404.908872901677</v>
      </c>
      <c r="H146" s="3">
        <f t="shared" si="66"/>
        <v>155.31826837612553</v>
      </c>
      <c r="I146">
        <f t="shared" si="48"/>
        <v>1.5531826837612554E-4</v>
      </c>
      <c r="J146" s="4">
        <f t="shared" si="67"/>
        <v>424.77651033345319</v>
      </c>
      <c r="K146" s="40">
        <f t="shared" si="68"/>
        <v>2.734877968796277</v>
      </c>
      <c r="L146" s="40">
        <f t="shared" si="49"/>
        <v>3.265122031203723</v>
      </c>
      <c r="M146" s="10">
        <f t="shared" si="69"/>
        <v>6.1081296101468734</v>
      </c>
      <c r="N146" s="10">
        <f t="shared" si="50"/>
        <v>8.26</v>
      </c>
      <c r="O146" s="10">
        <f t="shared" si="51"/>
        <v>0.31900000000000001</v>
      </c>
      <c r="P146" s="10">
        <f t="shared" si="70"/>
        <v>14.712442452714813</v>
      </c>
      <c r="Q146" s="42">
        <f t="shared" si="71"/>
        <v>0.14282613607869171</v>
      </c>
      <c r="R146" s="4">
        <f t="shared" si="72"/>
        <v>530498.66139653418</v>
      </c>
      <c r="S146">
        <f t="shared" si="52"/>
        <v>5.3049866139653424E-4</v>
      </c>
      <c r="T146" s="41">
        <f t="shared" si="53"/>
        <v>2.5890110564342399E-4</v>
      </c>
      <c r="U146" s="42">
        <f t="shared" si="73"/>
        <v>0.94198525309536996</v>
      </c>
      <c r="V146" s="42">
        <f t="shared" si="74"/>
        <v>1.0737155045582674</v>
      </c>
      <c r="W146" s="42">
        <f t="shared" si="75"/>
        <v>1.059148647123481</v>
      </c>
      <c r="X146" s="42">
        <f t="shared" si="76"/>
        <v>1.4566857434786362E-2</v>
      </c>
      <c r="Y146" s="42">
        <f t="shared" si="59"/>
        <v>4.9708488489290268E-3</v>
      </c>
      <c r="Z146" s="10">
        <f t="shared" si="77"/>
        <v>19.19979768558893</v>
      </c>
      <c r="AA146">
        <f t="shared" si="54"/>
        <v>6112279.1874516336</v>
      </c>
      <c r="AB146" s="10">
        <f t="shared" si="55"/>
        <v>6.1122791874516338</v>
      </c>
      <c r="AC146" s="10">
        <f t="shared" si="56"/>
        <v>6.0112791874516338</v>
      </c>
      <c r="AD146" s="3">
        <f t="shared" si="57"/>
        <v>871.83164430045451</v>
      </c>
      <c r="AI146" s="94">
        <f t="shared" si="58"/>
        <v>1.059148647123481</v>
      </c>
    </row>
    <row r="147" spans="2:35">
      <c r="B147" s="39">
        <f t="shared" si="60"/>
        <v>119</v>
      </c>
      <c r="C147" s="42">
        <f t="shared" si="61"/>
        <v>2.0261390887290998</v>
      </c>
      <c r="D147" s="10">
        <f t="shared" si="62"/>
        <v>12.1738609112709</v>
      </c>
      <c r="E147" s="40">
        <f t="shared" si="63"/>
        <v>22.052278177458199</v>
      </c>
      <c r="F147" s="40">
        <f t="shared" si="64"/>
        <v>46.4</v>
      </c>
      <c r="G147" s="3">
        <f t="shared" si="65"/>
        <v>404.73860911270816</v>
      </c>
      <c r="H147" s="3">
        <f t="shared" si="66"/>
        <v>155.31826837612553</v>
      </c>
      <c r="I147">
        <f t="shared" si="48"/>
        <v>1.5531826837612554E-4</v>
      </c>
      <c r="J147" s="4">
        <f t="shared" si="67"/>
        <v>425.95517478119791</v>
      </c>
      <c r="K147" s="40">
        <f t="shared" si="68"/>
        <v>2.7424666733322458</v>
      </c>
      <c r="L147" s="40">
        <f t="shared" si="49"/>
        <v>3.2575333266677542</v>
      </c>
      <c r="M147" s="10">
        <f t="shared" si="69"/>
        <v>6.1122791874516338</v>
      </c>
      <c r="N147" s="10">
        <f t="shared" si="50"/>
        <v>8.26</v>
      </c>
      <c r="O147" s="10">
        <f t="shared" si="51"/>
        <v>0.31900000000000001</v>
      </c>
      <c r="P147" s="10">
        <f t="shared" si="70"/>
        <v>14.71563010279819</v>
      </c>
      <c r="Q147" s="42">
        <f t="shared" si="71"/>
        <v>0.1439831629119257</v>
      </c>
      <c r="R147" s="4">
        <f t="shared" si="72"/>
        <v>529798.53621392511</v>
      </c>
      <c r="S147">
        <f t="shared" si="52"/>
        <v>5.2979853621392509E-4</v>
      </c>
      <c r="T147" s="41">
        <f t="shared" si="53"/>
        <v>2.5960123082603313E-4</v>
      </c>
      <c r="U147" s="42">
        <f t="shared" si="73"/>
        <v>0.94074206881361833</v>
      </c>
      <c r="V147" s="42">
        <f t="shared" si="74"/>
        <v>1.0744645206514578</v>
      </c>
      <c r="W147" s="42">
        <f t="shared" si="75"/>
        <v>1.0598802809442407</v>
      </c>
      <c r="X147" s="42">
        <f t="shared" si="76"/>
        <v>1.4584239707217117E-2</v>
      </c>
      <c r="Y147" s="42">
        <f t="shared" si="59"/>
        <v>4.9877232056125933E-3</v>
      </c>
      <c r="Z147" s="10">
        <f t="shared" si="77"/>
        <v>19.213018327155091</v>
      </c>
      <c r="AA147">
        <f t="shared" si="54"/>
        <v>6116418.4481247319</v>
      </c>
      <c r="AB147" s="10">
        <f t="shared" si="55"/>
        <v>6.1164184481247315</v>
      </c>
      <c r="AC147" s="10">
        <f t="shared" si="56"/>
        <v>6.0154184481247315</v>
      </c>
      <c r="AD147" s="3">
        <f t="shared" si="57"/>
        <v>872.43197217182478</v>
      </c>
      <c r="AI147" s="94">
        <f t="shared" si="58"/>
        <v>1.0598802809442407</v>
      </c>
    </row>
    <row r="148" spans="2:35">
      <c r="B148" s="39">
        <f t="shared" si="60"/>
        <v>120</v>
      </c>
      <c r="C148" s="42">
        <f t="shared" si="61"/>
        <v>2.0431654676259829</v>
      </c>
      <c r="D148" s="10">
        <f t="shared" si="62"/>
        <v>12.156834532374017</v>
      </c>
      <c r="E148" s="40">
        <f t="shared" si="63"/>
        <v>22.086330935251965</v>
      </c>
      <c r="F148" s="40">
        <f t="shared" si="64"/>
        <v>46.4</v>
      </c>
      <c r="G148" s="3">
        <f t="shared" si="65"/>
        <v>404.56834532373932</v>
      </c>
      <c r="H148" s="3">
        <f t="shared" si="66"/>
        <v>155.31826837612553</v>
      </c>
      <c r="I148">
        <f t="shared" si="48"/>
        <v>1.5531826837612554E-4</v>
      </c>
      <c r="J148" s="4">
        <f t="shared" si="67"/>
        <v>427.13566070914771</v>
      </c>
      <c r="K148" s="40">
        <f t="shared" si="68"/>
        <v>2.7500671052730081</v>
      </c>
      <c r="L148" s="40">
        <f t="shared" si="49"/>
        <v>3.2499328947269919</v>
      </c>
      <c r="M148" s="10">
        <f t="shared" si="69"/>
        <v>6.1164184481247315</v>
      </c>
      <c r="N148" s="10">
        <f t="shared" si="50"/>
        <v>8.26</v>
      </c>
      <c r="O148" s="10">
        <f t="shared" si="51"/>
        <v>0.31900000000000001</v>
      </c>
      <c r="P148" s="10">
        <f t="shared" si="70"/>
        <v>14.718808359879869</v>
      </c>
      <c r="Q148" s="42">
        <f t="shared" si="71"/>
        <v>0.14513993990640667</v>
      </c>
      <c r="R148" s="4">
        <f t="shared" si="72"/>
        <v>529098.07548583299</v>
      </c>
      <c r="S148">
        <f t="shared" si="52"/>
        <v>5.2909807548583295E-4</v>
      </c>
      <c r="T148" s="41">
        <f t="shared" si="53"/>
        <v>2.6030169155412527E-4</v>
      </c>
      <c r="U148" s="42">
        <f t="shared" si="73"/>
        <v>0.93949828871717422</v>
      </c>
      <c r="V148" s="42">
        <f t="shared" si="74"/>
        <v>1.075211646132513</v>
      </c>
      <c r="W148" s="42">
        <f t="shared" si="75"/>
        <v>1.0606100957853586</v>
      </c>
      <c r="X148" s="42">
        <f t="shared" si="76"/>
        <v>1.4601550347154379E-2</v>
      </c>
      <c r="Y148" s="42">
        <f t="shared" si="59"/>
        <v>5.0046139431379373E-3</v>
      </c>
      <c r="Z148" s="10">
        <f t="shared" si="77"/>
        <v>19.226205996810872</v>
      </c>
      <c r="AA148">
        <f t="shared" si="54"/>
        <v>6120547.3855974581</v>
      </c>
      <c r="AB148" s="10">
        <f t="shared" si="55"/>
        <v>6.1205473855974581</v>
      </c>
      <c r="AC148" s="10">
        <f t="shared" si="56"/>
        <v>6.0195473855974582</v>
      </c>
      <c r="AD148" s="3">
        <f t="shared" si="57"/>
        <v>873.03080284227099</v>
      </c>
      <c r="AI148" s="94">
        <f t="shared" si="58"/>
        <v>1.0606100957853586</v>
      </c>
    </row>
    <row r="149" spans="2:35">
      <c r="B149" s="39">
        <f t="shared" si="60"/>
        <v>121</v>
      </c>
      <c r="C149" s="42">
        <f t="shared" si="61"/>
        <v>2.0601918465228661</v>
      </c>
      <c r="D149" s="10">
        <f t="shared" si="62"/>
        <v>12.139808153477134</v>
      </c>
      <c r="E149" s="40">
        <f t="shared" si="63"/>
        <v>22.120383693045731</v>
      </c>
      <c r="F149" s="40">
        <f t="shared" si="64"/>
        <v>46.4</v>
      </c>
      <c r="G149" s="3">
        <f t="shared" si="65"/>
        <v>404.39808153477048</v>
      </c>
      <c r="H149" s="3">
        <f t="shared" si="66"/>
        <v>155.31826837612553</v>
      </c>
      <c r="I149">
        <f t="shared" si="48"/>
        <v>1.5531826837612554E-4</v>
      </c>
      <c r="J149" s="4">
        <f t="shared" si="67"/>
        <v>428.31796811730214</v>
      </c>
      <c r="K149" s="40">
        <f t="shared" si="68"/>
        <v>2.7576792646185608</v>
      </c>
      <c r="L149" s="40">
        <f t="shared" si="49"/>
        <v>3.2423207353814392</v>
      </c>
      <c r="M149" s="10">
        <f t="shared" si="69"/>
        <v>6.1205473855974581</v>
      </c>
      <c r="N149" s="10">
        <f t="shared" si="50"/>
        <v>8.26</v>
      </c>
      <c r="O149" s="10">
        <f t="shared" si="51"/>
        <v>0.31900000000000001</v>
      </c>
      <c r="P149" s="10">
        <f t="shared" si="70"/>
        <v>14.721977231542947</v>
      </c>
      <c r="Q149" s="42">
        <f t="shared" si="71"/>
        <v>0.1462964679073061</v>
      </c>
      <c r="R149" s="4">
        <f t="shared" si="72"/>
        <v>528397.28014265443</v>
      </c>
      <c r="S149">
        <f t="shared" si="52"/>
        <v>5.2839728014265441E-4</v>
      </c>
      <c r="T149" s="41">
        <f t="shared" si="53"/>
        <v>2.6100248689730381E-4</v>
      </c>
      <c r="U149" s="42">
        <f t="shared" si="73"/>
        <v>0.9382539144581058</v>
      </c>
      <c r="V149" s="42">
        <f t="shared" si="74"/>
        <v>1.0759568796437875</v>
      </c>
      <c r="W149" s="42">
        <f t="shared" si="75"/>
        <v>1.0613380904886707</v>
      </c>
      <c r="X149" s="42">
        <f t="shared" si="76"/>
        <v>1.4618789155116829E-2</v>
      </c>
      <c r="Y149" s="42">
        <f t="shared" si="59"/>
        <v>5.0215209821350753E-3</v>
      </c>
      <c r="Z149" s="10">
        <f t="shared" si="77"/>
        <v>19.239360673643251</v>
      </c>
      <c r="AA149">
        <f t="shared" si="54"/>
        <v>6124665.9933221368</v>
      </c>
      <c r="AB149" s="10">
        <f t="shared" si="55"/>
        <v>6.1246659933221368</v>
      </c>
      <c r="AC149" s="10">
        <f t="shared" si="56"/>
        <v>6.0236659933221368</v>
      </c>
      <c r="AD149" s="3">
        <f t="shared" si="57"/>
        <v>873.62813536216629</v>
      </c>
      <c r="AI149" s="94">
        <f t="shared" si="58"/>
        <v>1.0613380904886707</v>
      </c>
    </row>
    <row r="150" spans="2:35">
      <c r="B150" s="39">
        <f t="shared" si="60"/>
        <v>122</v>
      </c>
      <c r="C150" s="42">
        <f t="shared" si="61"/>
        <v>2.0772182254197493</v>
      </c>
      <c r="D150" s="10">
        <f t="shared" si="62"/>
        <v>12.12278177458025</v>
      </c>
      <c r="E150" s="40">
        <f t="shared" si="63"/>
        <v>22.154436450839498</v>
      </c>
      <c r="F150" s="40">
        <f t="shared" si="64"/>
        <v>46.4</v>
      </c>
      <c r="G150" s="3">
        <f t="shared" si="65"/>
        <v>404.22781774580164</v>
      </c>
      <c r="H150" s="3">
        <f t="shared" si="66"/>
        <v>155.31826837612553</v>
      </c>
      <c r="I150">
        <f t="shared" si="48"/>
        <v>1.5531826837612554E-4</v>
      </c>
      <c r="J150" s="4">
        <f t="shared" si="67"/>
        <v>429.50209700566143</v>
      </c>
      <c r="K150" s="40">
        <f t="shared" si="68"/>
        <v>2.7653031513689061</v>
      </c>
      <c r="L150" s="40">
        <f t="shared" si="49"/>
        <v>3.2346968486310939</v>
      </c>
      <c r="M150" s="10">
        <f t="shared" si="69"/>
        <v>6.1246659933221368</v>
      </c>
      <c r="N150" s="10">
        <f t="shared" si="50"/>
        <v>8.26</v>
      </c>
      <c r="O150" s="10">
        <f t="shared" si="51"/>
        <v>0.31900000000000001</v>
      </c>
      <c r="P150" s="10">
        <f t="shared" si="70"/>
        <v>14.725136725340745</v>
      </c>
      <c r="Q150" s="42">
        <f t="shared" si="71"/>
        <v>0.14745274775818057</v>
      </c>
      <c r="R150" s="4">
        <f t="shared" si="72"/>
        <v>527696.15111478569</v>
      </c>
      <c r="S150">
        <f t="shared" si="52"/>
        <v>5.2769615111478575E-4</v>
      </c>
      <c r="T150" s="41">
        <f t="shared" si="53"/>
        <v>2.6170361592517248E-4</v>
      </c>
      <c r="U150" s="42">
        <f t="shared" si="73"/>
        <v>0.93700894768848042</v>
      </c>
      <c r="V150" s="42">
        <f t="shared" si="74"/>
        <v>1.0767002198333229</v>
      </c>
      <c r="W150" s="42">
        <f t="shared" si="75"/>
        <v>1.0620642638997215</v>
      </c>
      <c r="X150" s="42">
        <f t="shared" si="76"/>
        <v>1.4635955933601341E-2</v>
      </c>
      <c r="Y150" s="42">
        <f t="shared" si="59"/>
        <v>5.0384442430793852E-3</v>
      </c>
      <c r="Z150" s="10">
        <f t="shared" si="77"/>
        <v>19.252482336812651</v>
      </c>
      <c r="AA150">
        <f t="shared" si="54"/>
        <v>6128774.2647740897</v>
      </c>
      <c r="AB150" s="10">
        <f t="shared" si="55"/>
        <v>6.1287742647740897</v>
      </c>
      <c r="AC150" s="10">
        <f t="shared" si="56"/>
        <v>6.0277742647740897</v>
      </c>
      <c r="AD150" s="3">
        <f t="shared" si="57"/>
        <v>874.22396878521965</v>
      </c>
      <c r="AI150" s="94">
        <f t="shared" si="58"/>
        <v>1.0620642638997215</v>
      </c>
    </row>
    <row r="151" spans="2:35">
      <c r="B151" s="39">
        <f t="shared" si="60"/>
        <v>123</v>
      </c>
      <c r="C151" s="42">
        <f t="shared" si="61"/>
        <v>2.0942446043166325</v>
      </c>
      <c r="D151" s="10">
        <f t="shared" si="62"/>
        <v>12.105755395683367</v>
      </c>
      <c r="E151" s="40">
        <f t="shared" si="63"/>
        <v>22.188489208633264</v>
      </c>
      <c r="F151" s="40">
        <f t="shared" si="64"/>
        <v>46.4</v>
      </c>
      <c r="G151" s="3">
        <f t="shared" si="65"/>
        <v>404.05755395683281</v>
      </c>
      <c r="H151" s="3">
        <f t="shared" si="66"/>
        <v>155.31826837612553</v>
      </c>
      <c r="I151">
        <f t="shared" si="48"/>
        <v>1.5531826837612554E-4</v>
      </c>
      <c r="J151" s="4">
        <f t="shared" si="67"/>
        <v>430.68804737422533</v>
      </c>
      <c r="K151" s="40">
        <f t="shared" si="68"/>
        <v>2.7729387655240418</v>
      </c>
      <c r="L151" s="40">
        <f t="shared" si="49"/>
        <v>3.2270612344759582</v>
      </c>
      <c r="M151" s="10">
        <f t="shared" si="69"/>
        <v>6.1287742647740897</v>
      </c>
      <c r="N151" s="10">
        <f t="shared" si="50"/>
        <v>8.26</v>
      </c>
      <c r="O151" s="10">
        <f t="shared" si="51"/>
        <v>0.31900000000000001</v>
      </c>
      <c r="P151" s="10">
        <f t="shared" si="70"/>
        <v>14.728286848798412</v>
      </c>
      <c r="Q151" s="42">
        <f t="shared" si="71"/>
        <v>0.14860878030097915</v>
      </c>
      <c r="R151" s="4">
        <f t="shared" si="72"/>
        <v>526994.68933262315</v>
      </c>
      <c r="S151">
        <f t="shared" si="52"/>
        <v>5.2699468933262313E-4</v>
      </c>
      <c r="T151" s="41">
        <f t="shared" si="53"/>
        <v>2.6240507770733509E-4</v>
      </c>
      <c r="U151" s="42">
        <f t="shared" si="73"/>
        <v>0.93576339006036569</v>
      </c>
      <c r="V151" s="42">
        <f t="shared" si="74"/>
        <v>1.0774416653526231</v>
      </c>
      <c r="W151" s="42">
        <f t="shared" si="75"/>
        <v>1.0627886148681112</v>
      </c>
      <c r="X151" s="42">
        <f t="shared" si="76"/>
        <v>1.4653050484511931E-2</v>
      </c>
      <c r="Y151" s="42">
        <f t="shared" si="59"/>
        <v>5.0553836462907519E-3</v>
      </c>
      <c r="Z151" s="10">
        <f t="shared" si="77"/>
        <v>19.265570965547809</v>
      </c>
      <c r="AA151">
        <f t="shared" si="54"/>
        <v>6132872.1934500244</v>
      </c>
      <c r="AB151" s="10">
        <f t="shared" si="55"/>
        <v>6.1328721934500248</v>
      </c>
      <c r="AC151" s="10">
        <f t="shared" si="56"/>
        <v>6.0318721934500248</v>
      </c>
      <c r="AD151" s="3">
        <f t="shared" si="57"/>
        <v>874.81830216824142</v>
      </c>
      <c r="AI151" s="94">
        <f t="shared" si="58"/>
        <v>1.0627886148681112</v>
      </c>
    </row>
    <row r="152" spans="2:35">
      <c r="B152" s="39">
        <f t="shared" si="60"/>
        <v>124</v>
      </c>
      <c r="C152" s="42">
        <f t="shared" si="61"/>
        <v>2.1112709832135157</v>
      </c>
      <c r="D152" s="10">
        <f t="shared" si="62"/>
        <v>12.088729016786484</v>
      </c>
      <c r="E152" s="40">
        <f t="shared" si="63"/>
        <v>22.222541966427031</v>
      </c>
      <c r="F152" s="40">
        <f t="shared" si="64"/>
        <v>46.4</v>
      </c>
      <c r="G152" s="3">
        <f t="shared" si="65"/>
        <v>403.88729016786397</v>
      </c>
      <c r="H152" s="3">
        <f t="shared" si="66"/>
        <v>155.31826837612553</v>
      </c>
      <c r="I152">
        <f t="shared" si="48"/>
        <v>1.5531826837612554E-4</v>
      </c>
      <c r="J152" s="4">
        <f t="shared" si="67"/>
        <v>431.87581922299432</v>
      </c>
      <c r="K152" s="40">
        <f t="shared" si="68"/>
        <v>2.780586107083971</v>
      </c>
      <c r="L152" s="40">
        <f t="shared" si="49"/>
        <v>3.219413892916029</v>
      </c>
      <c r="M152" s="10">
        <f t="shared" si="69"/>
        <v>6.1328721934500248</v>
      </c>
      <c r="N152" s="10">
        <f t="shared" si="50"/>
        <v>8.26</v>
      </c>
      <c r="O152" s="10">
        <f t="shared" si="51"/>
        <v>0.31900000000000001</v>
      </c>
      <c r="P152" s="10">
        <f t="shared" si="70"/>
        <v>14.731427609411812</v>
      </c>
      <c r="Q152" s="42">
        <f t="shared" si="71"/>
        <v>0.14976456637605073</v>
      </c>
      <c r="R152" s="4">
        <f t="shared" si="72"/>
        <v>526292.89572656306</v>
      </c>
      <c r="S152">
        <f t="shared" si="52"/>
        <v>5.2629289572656305E-4</v>
      </c>
      <c r="T152" s="41">
        <f t="shared" si="53"/>
        <v>2.6310687131339517E-4</v>
      </c>
      <c r="U152" s="42">
        <f t="shared" si="73"/>
        <v>0.93451724322582896</v>
      </c>
      <c r="V152" s="42">
        <f t="shared" si="74"/>
        <v>1.0781812148580741</v>
      </c>
      <c r="W152" s="42">
        <f t="shared" si="75"/>
        <v>1.0635111422472097</v>
      </c>
      <c r="X152" s="42">
        <f t="shared" si="76"/>
        <v>1.4670072610864393E-2</v>
      </c>
      <c r="Y152" s="42">
        <f t="shared" si="59"/>
        <v>5.072339111934678E-3</v>
      </c>
      <c r="Z152" s="10">
        <f t="shared" si="77"/>
        <v>19.278626539148227</v>
      </c>
      <c r="AA152">
        <f t="shared" si="54"/>
        <v>6136959.7728688093</v>
      </c>
      <c r="AB152" s="10">
        <f t="shared" si="55"/>
        <v>6.136959772868809</v>
      </c>
      <c r="AC152" s="10">
        <f t="shared" si="56"/>
        <v>6.035959772868809</v>
      </c>
      <c r="AD152" s="3">
        <f t="shared" si="57"/>
        <v>875.41113457125584</v>
      </c>
      <c r="AI152" s="94">
        <f t="shared" si="58"/>
        <v>1.0635111422472097</v>
      </c>
    </row>
    <row r="153" spans="2:35">
      <c r="B153" s="39">
        <f t="shared" si="60"/>
        <v>125</v>
      </c>
      <c r="C153" s="42">
        <f t="shared" si="61"/>
        <v>2.1282973621103989</v>
      </c>
      <c r="D153" s="10">
        <f t="shared" si="62"/>
        <v>12.071702637889601</v>
      </c>
      <c r="E153" s="40">
        <f t="shared" si="63"/>
        <v>22.256594724220797</v>
      </c>
      <c r="F153" s="40">
        <f t="shared" si="64"/>
        <v>46.4</v>
      </c>
      <c r="G153" s="3">
        <f t="shared" si="65"/>
        <v>403.71702637889513</v>
      </c>
      <c r="H153" s="3">
        <f t="shared" si="66"/>
        <v>155.31826837612553</v>
      </c>
      <c r="I153">
        <f t="shared" si="48"/>
        <v>1.5531826837612554E-4</v>
      </c>
      <c r="J153" s="4">
        <f t="shared" si="67"/>
        <v>433.06541255196794</v>
      </c>
      <c r="K153" s="40">
        <f t="shared" si="68"/>
        <v>2.788245176048691</v>
      </c>
      <c r="L153" s="40">
        <f t="shared" si="49"/>
        <v>3.211754823951309</v>
      </c>
      <c r="M153" s="10">
        <f t="shared" si="69"/>
        <v>6.136959772868809</v>
      </c>
      <c r="N153" s="10">
        <f t="shared" si="50"/>
        <v>8.26</v>
      </c>
      <c r="O153" s="10">
        <f t="shared" si="51"/>
        <v>0.31900000000000001</v>
      </c>
      <c r="P153" s="10">
        <f t="shared" si="70"/>
        <v>14.734559014648243</v>
      </c>
      <c r="Q153" s="42">
        <f t="shared" si="71"/>
        <v>0.1509201068221514</v>
      </c>
      <c r="R153" s="4">
        <f t="shared" si="72"/>
        <v>525590.77122700203</v>
      </c>
      <c r="S153">
        <f t="shared" si="52"/>
        <v>5.2559077122700201E-4</v>
      </c>
      <c r="T153" s="41">
        <f t="shared" si="53"/>
        <v>2.6380899581295622E-4</v>
      </c>
      <c r="U153" s="42">
        <f t="shared" si="73"/>
        <v>0.93327050883693841</v>
      </c>
      <c r="V153" s="42">
        <f t="shared" si="74"/>
        <v>1.0789188670094778</v>
      </c>
      <c r="W153" s="42">
        <f t="shared" si="75"/>
        <v>1.0642318448942949</v>
      </c>
      <c r="X153" s="42">
        <f t="shared" si="76"/>
        <v>1.4687022115182913E-2</v>
      </c>
      <c r="Y153" s="42">
        <f t="shared" si="59"/>
        <v>5.089310560021547E-3</v>
      </c>
      <c r="Z153" s="10">
        <f t="shared" si="77"/>
        <v>19.291649036979504</v>
      </c>
      <c r="AA153">
        <f t="shared" si="54"/>
        <v>6141036.9965700023</v>
      </c>
      <c r="AB153" s="10">
        <f t="shared" si="55"/>
        <v>6.1410369965700022</v>
      </c>
      <c r="AC153" s="10">
        <f t="shared" si="56"/>
        <v>6.0400369965700023</v>
      </c>
      <c r="AD153" s="3">
        <f t="shared" si="57"/>
        <v>876.00246505728819</v>
      </c>
      <c r="AI153" s="94">
        <f t="shared" si="58"/>
        <v>1.0642318448942949</v>
      </c>
    </row>
    <row r="154" spans="2:35">
      <c r="B154" s="39">
        <f t="shared" si="60"/>
        <v>126</v>
      </c>
      <c r="C154" s="42">
        <f t="shared" si="61"/>
        <v>2.1453237410072821</v>
      </c>
      <c r="D154" s="10">
        <f t="shared" si="62"/>
        <v>12.054676258992718</v>
      </c>
      <c r="E154" s="40">
        <f t="shared" si="63"/>
        <v>22.290647482014563</v>
      </c>
      <c r="F154" s="40">
        <f t="shared" si="64"/>
        <v>46.4</v>
      </c>
      <c r="G154" s="3">
        <f t="shared" si="65"/>
        <v>403.54676258992629</v>
      </c>
      <c r="H154" s="3">
        <f t="shared" si="66"/>
        <v>155.31826837612553</v>
      </c>
      <c r="I154">
        <f t="shared" si="48"/>
        <v>1.5531826837612554E-4</v>
      </c>
      <c r="J154" s="4">
        <f t="shared" si="67"/>
        <v>434.25682736114641</v>
      </c>
      <c r="K154" s="40">
        <f t="shared" si="68"/>
        <v>2.7959159724182028</v>
      </c>
      <c r="L154" s="40">
        <f t="shared" si="49"/>
        <v>3.2040840275817972</v>
      </c>
      <c r="M154" s="10">
        <f t="shared" si="69"/>
        <v>6.1410369965700022</v>
      </c>
      <c r="N154" s="10">
        <f t="shared" si="50"/>
        <v>8.26</v>
      </c>
      <c r="O154" s="10">
        <f t="shared" si="51"/>
        <v>0.31900000000000001</v>
      </c>
      <c r="P154" s="10">
        <f t="shared" si="70"/>
        <v>14.737681071945401</v>
      </c>
      <c r="Q154" s="42">
        <f t="shared" si="71"/>
        <v>0.15207540247645177</v>
      </c>
      <c r="R154" s="4">
        <f t="shared" si="72"/>
        <v>524888.3167643362</v>
      </c>
      <c r="S154">
        <f t="shared" si="52"/>
        <v>5.2488831676433616E-4</v>
      </c>
      <c r="T154" s="41">
        <f t="shared" si="53"/>
        <v>2.6451145027562206E-4</v>
      </c>
      <c r="U154" s="42">
        <f t="shared" si="73"/>
        <v>0.93202318854576116</v>
      </c>
      <c r="V154" s="42">
        <f t="shared" si="74"/>
        <v>1.079654620472549</v>
      </c>
      <c r="W154" s="42">
        <f t="shared" si="75"/>
        <v>1.0649507216702918</v>
      </c>
      <c r="X154" s="42">
        <f t="shared" si="76"/>
        <v>1.4703898802257198E-2</v>
      </c>
      <c r="Y154" s="42">
        <f t="shared" si="59"/>
        <v>5.1062979104090668E-3</v>
      </c>
      <c r="Z154" s="10">
        <f t="shared" si="77"/>
        <v>19.304638438480765</v>
      </c>
      <c r="AA154">
        <f t="shared" si="54"/>
        <v>6145103.8581161834</v>
      </c>
      <c r="AB154" s="10">
        <f t="shared" si="55"/>
        <v>6.1451038581161832</v>
      </c>
      <c r="AC154" s="10">
        <f t="shared" si="56"/>
        <v>6.0441038581161832</v>
      </c>
      <c r="AD154" s="3">
        <f t="shared" si="57"/>
        <v>876.59229269270247</v>
      </c>
      <c r="AI154" s="94">
        <f t="shared" si="58"/>
        <v>1.0649507216702918</v>
      </c>
    </row>
    <row r="155" spans="2:35">
      <c r="B155" s="39">
        <f t="shared" si="60"/>
        <v>127</v>
      </c>
      <c r="C155" s="42">
        <f t="shared" si="61"/>
        <v>2.1623501199041653</v>
      </c>
      <c r="D155" s="10">
        <f t="shared" si="62"/>
        <v>12.037649880095834</v>
      </c>
      <c r="E155" s="40">
        <f t="shared" si="63"/>
        <v>22.32470023980833</v>
      </c>
      <c r="F155" s="40">
        <f t="shared" si="64"/>
        <v>46.4</v>
      </c>
      <c r="G155" s="3">
        <f t="shared" si="65"/>
        <v>403.37649880095745</v>
      </c>
      <c r="H155" s="3">
        <f t="shared" si="66"/>
        <v>155.31826837612553</v>
      </c>
      <c r="I155">
        <f t="shared" si="48"/>
        <v>1.5531826837612554E-4</v>
      </c>
      <c r="J155" s="4">
        <f t="shared" si="67"/>
        <v>435.45006365052996</v>
      </c>
      <c r="K155" s="40">
        <f t="shared" si="68"/>
        <v>2.8035984961925084</v>
      </c>
      <c r="L155" s="40">
        <f t="shared" si="49"/>
        <v>3.1964015038074916</v>
      </c>
      <c r="M155" s="10">
        <f t="shared" si="69"/>
        <v>6.1451038581161832</v>
      </c>
      <c r="N155" s="10">
        <f t="shared" si="50"/>
        <v>8.26</v>
      </c>
      <c r="O155" s="10">
        <f t="shared" si="51"/>
        <v>0.31900000000000001</v>
      </c>
      <c r="P155" s="10">
        <f t="shared" si="70"/>
        <v>14.74079378871329</v>
      </c>
      <c r="Q155" s="42">
        <f t="shared" si="71"/>
        <v>0.15323045417454417</v>
      </c>
      <c r="R155" s="4">
        <f t="shared" si="72"/>
        <v>524185.53326896182</v>
      </c>
      <c r="S155">
        <f t="shared" si="52"/>
        <v>5.241855332689618E-4</v>
      </c>
      <c r="T155" s="41">
        <f t="shared" si="53"/>
        <v>2.6521423377099643E-4</v>
      </c>
      <c r="U155" s="42">
        <f t="shared" si="73"/>
        <v>0.93077528400436471</v>
      </c>
      <c r="V155" s="42">
        <f t="shared" si="74"/>
        <v>1.0803884739162677</v>
      </c>
      <c r="W155" s="42">
        <f t="shared" si="75"/>
        <v>1.0656677714401854</v>
      </c>
      <c r="X155" s="42">
        <f t="shared" si="76"/>
        <v>1.4720702476082259E-2</v>
      </c>
      <c r="Y155" s="42">
        <f t="shared" si="59"/>
        <v>5.1233010828011785E-3</v>
      </c>
      <c r="Z155" s="10">
        <f t="shared" si="77"/>
        <v>19.317594723158699</v>
      </c>
      <c r="AA155">
        <f t="shared" si="54"/>
        <v>6149160.3510910869</v>
      </c>
      <c r="AB155" s="10">
        <f t="shared" si="55"/>
        <v>6.1491603510910871</v>
      </c>
      <c r="AC155" s="10">
        <f t="shared" si="56"/>
        <v>6.0481603510910871</v>
      </c>
      <c r="AD155" s="3">
        <f t="shared" si="57"/>
        <v>877.18061654693065</v>
      </c>
      <c r="AI155" s="94">
        <f t="shared" si="58"/>
        <v>1.0656677714401854</v>
      </c>
    </row>
    <row r="156" spans="2:35">
      <c r="B156" s="39">
        <f t="shared" si="60"/>
        <v>128</v>
      </c>
      <c r="C156" s="42">
        <f t="shared" si="61"/>
        <v>2.1793764988010484</v>
      </c>
      <c r="D156" s="10">
        <f t="shared" si="62"/>
        <v>12.020623501198951</v>
      </c>
      <c r="E156" s="40">
        <f t="shared" si="63"/>
        <v>22.358752997602096</v>
      </c>
      <c r="F156" s="40">
        <f t="shared" si="64"/>
        <v>46.4</v>
      </c>
      <c r="G156" s="3">
        <f t="shared" si="65"/>
        <v>403.20623501198861</v>
      </c>
      <c r="H156" s="3">
        <f t="shared" si="66"/>
        <v>155.31826837612553</v>
      </c>
      <c r="I156">
        <f t="shared" ref="I156:I219" si="78">H156/1000^2</f>
        <v>1.5531826837612554E-4</v>
      </c>
      <c r="J156" s="4">
        <f t="shared" si="67"/>
        <v>436.6451214201179</v>
      </c>
      <c r="K156" s="40">
        <f t="shared" si="68"/>
        <v>2.8112927473716032</v>
      </c>
      <c r="L156" s="40">
        <f t="shared" ref="L156:L219" si="79">IF((gstar-K156)&lt;0,0,gstar-K156)</f>
        <v>3.1887072526283968</v>
      </c>
      <c r="M156" s="10">
        <f t="shared" si="69"/>
        <v>6.1491603510910871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14.743897172332911</v>
      </c>
      <c r="Q156" s="42">
        <f t="shared" si="71"/>
        <v>0.15438526275044998</v>
      </c>
      <c r="R156" s="4">
        <f t="shared" si="72"/>
        <v>523482.42167127569</v>
      </c>
      <c r="S156">
        <f t="shared" ref="S156:S219" si="82">R156/1000^3</f>
        <v>5.2348242167127572E-4</v>
      </c>
      <c r="T156" s="41">
        <f t="shared" ref="T156:T219" si="83">(vc/1000^3-S156)</f>
        <v>2.659173453686825E-4</v>
      </c>
      <c r="U156" s="42">
        <f t="shared" si="73"/>
        <v>0.92952679686481743</v>
      </c>
      <c r="V156" s="42">
        <f t="shared" si="74"/>
        <v>1.0811204260134641</v>
      </c>
      <c r="W156" s="42">
        <f t="shared" si="75"/>
        <v>1.0663829930726896</v>
      </c>
      <c r="X156" s="42">
        <f t="shared" si="76"/>
        <v>1.4737432940774564E-2</v>
      </c>
      <c r="Y156" s="42">
        <f t="shared" si="59"/>
        <v>5.1403199967480218E-3</v>
      </c>
      <c r="Z156" s="10">
        <f t="shared" si="77"/>
        <v>19.33051787058568</v>
      </c>
      <c r="AA156">
        <f t="shared" ref="AA156:AA219" si="84">Z156*rat*to+patm*1000000</f>
        <v>6153206.4690990122</v>
      </c>
      <c r="AB156" s="10">
        <f t="shared" ref="AB156:AB219" si="85">AA156/1000000</f>
        <v>6.153206469099012</v>
      </c>
      <c r="AC156" s="10">
        <f t="shared" ref="AC156:AC219" si="86">AB156-patm</f>
        <v>6.0522064690990121</v>
      </c>
      <c r="AD156" s="3">
        <f t="shared" ref="AD156:AD219" si="87">AC156*1000000/6895</f>
        <v>877.76743569238761</v>
      </c>
      <c r="AI156" s="94">
        <f t="shared" si="58"/>
        <v>1.0663829930726896</v>
      </c>
    </row>
    <row r="157" spans="2:35">
      <c r="B157" s="39">
        <f t="shared" si="60"/>
        <v>129</v>
      </c>
      <c r="C157" s="42">
        <f t="shared" si="61"/>
        <v>2.1964028776979316</v>
      </c>
      <c r="D157" s="10">
        <f t="shared" si="62"/>
        <v>12.003597122302068</v>
      </c>
      <c r="E157" s="40">
        <f t="shared" si="63"/>
        <v>22.392805755395862</v>
      </c>
      <c r="F157" s="40">
        <f t="shared" si="64"/>
        <v>46.4</v>
      </c>
      <c r="G157" s="3">
        <f t="shared" si="65"/>
        <v>403.03597122301977</v>
      </c>
      <c r="H157" s="3">
        <f t="shared" si="66"/>
        <v>155.31826837612553</v>
      </c>
      <c r="I157">
        <f t="shared" si="78"/>
        <v>1.5531826837612554E-4</v>
      </c>
      <c r="J157" s="4">
        <f t="shared" si="67"/>
        <v>437.84200066991093</v>
      </c>
      <c r="K157" s="40">
        <f t="shared" si="68"/>
        <v>2.8189987259554914</v>
      </c>
      <c r="L157" s="40">
        <f t="shared" si="79"/>
        <v>3.1810012740445086</v>
      </c>
      <c r="M157" s="10">
        <f t="shared" si="69"/>
        <v>6.153206469099012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14.746991230155906</v>
      </c>
      <c r="Q157" s="42">
        <f t="shared" si="71"/>
        <v>0.1555398290366268</v>
      </c>
      <c r="R157" s="4">
        <f t="shared" si="72"/>
        <v>522778.98290167382</v>
      </c>
      <c r="S157">
        <f t="shared" si="82"/>
        <v>5.2277898290167379E-4</v>
      </c>
      <c r="T157" s="41">
        <f t="shared" si="83"/>
        <v>2.6662078413828443E-4</v>
      </c>
      <c r="U157" s="42">
        <f t="shared" si="73"/>
        <v>0.92827772877918613</v>
      </c>
      <c r="V157" s="42">
        <f t="shared" si="74"/>
        <v>1.0818504754433806</v>
      </c>
      <c r="W157" s="42">
        <f t="shared" si="75"/>
        <v>1.0670963854401454</v>
      </c>
      <c r="X157" s="42">
        <f t="shared" si="76"/>
        <v>1.4754090003235243E-2</v>
      </c>
      <c r="Y157" s="42">
        <f t="shared" si="59"/>
        <v>5.1573545716489758E-3</v>
      </c>
      <c r="Z157" s="10">
        <f t="shared" si="77"/>
        <v>19.343407860409275</v>
      </c>
      <c r="AA157">
        <f t="shared" si="84"/>
        <v>6157242.2057678001</v>
      </c>
      <c r="AB157" s="10">
        <f t="shared" si="85"/>
        <v>6.1572422057678002</v>
      </c>
      <c r="AC157" s="10">
        <f t="shared" si="86"/>
        <v>6.0562422057678003</v>
      </c>
      <c r="AD157" s="3">
        <f t="shared" si="87"/>
        <v>878.35274920490212</v>
      </c>
      <c r="AI157" s="94">
        <f t="shared" ref="AI157:AI220" si="88">($M157-patm)*1000000*$I157/SQRT(rat*to)*SQRT(k)*(2/(k+1))^((k+1)/2/(k-1))</f>
        <v>1.0670963854401454</v>
      </c>
    </row>
    <row r="158" spans="2:35">
      <c r="B158" s="39">
        <f t="shared" si="60"/>
        <v>130</v>
      </c>
      <c r="C158" s="42">
        <f t="shared" si="61"/>
        <v>2.2134292565948148</v>
      </c>
      <c r="D158" s="10">
        <f t="shared" si="62"/>
        <v>11.986570743405185</v>
      </c>
      <c r="E158" s="40">
        <f t="shared" si="63"/>
        <v>22.426858513189629</v>
      </c>
      <c r="F158" s="40">
        <f t="shared" si="64"/>
        <v>46.4</v>
      </c>
      <c r="G158" s="3">
        <f t="shared" si="65"/>
        <v>402.86570743405093</v>
      </c>
      <c r="H158" s="3">
        <f t="shared" si="66"/>
        <v>155.31826837612553</v>
      </c>
      <c r="I158">
        <f t="shared" si="78"/>
        <v>1.5531826837612554E-4</v>
      </c>
      <c r="J158" s="4">
        <f t="shared" si="67"/>
        <v>439.04070139990858</v>
      </c>
      <c r="K158" s="40">
        <f t="shared" si="68"/>
        <v>2.82671643194417</v>
      </c>
      <c r="L158" s="40">
        <f t="shared" si="79"/>
        <v>3.17328356805583</v>
      </c>
      <c r="M158" s="10">
        <f t="shared" si="69"/>
        <v>6.1572422057678002</v>
      </c>
      <c r="N158" s="10">
        <f t="shared" si="80"/>
        <v>8.26</v>
      </c>
      <c r="O158" s="10">
        <f t="shared" si="81"/>
        <v>0.31900000000000001</v>
      </c>
      <c r="P158" s="10">
        <f t="shared" si="70"/>
        <v>14.750075969506957</v>
      </c>
      <c r="Q158" s="42">
        <f t="shared" si="71"/>
        <v>0.15669415386397562</v>
      </c>
      <c r="R158" s="4">
        <f t="shared" si="72"/>
        <v>522075.21789055271</v>
      </c>
      <c r="S158">
        <f t="shared" si="82"/>
        <v>5.2207521789055271E-4</v>
      </c>
      <c r="T158" s="41">
        <f t="shared" si="83"/>
        <v>2.6732454914940552E-4</v>
      </c>
      <c r="U158" s="42">
        <f t="shared" si="73"/>
        <v>0.92702808139953874</v>
      </c>
      <c r="V158" s="42">
        <f t="shared" si="74"/>
        <v>1.0825786208874222</v>
      </c>
      <c r="W158" s="42">
        <f t="shared" si="75"/>
        <v>1.0678079474190434</v>
      </c>
      <c r="X158" s="42">
        <f t="shared" si="76"/>
        <v>1.4770673468378792E-2</v>
      </c>
      <c r="Y158" s="42">
        <f t="shared" ref="Y158:Y221" si="89">IF((X158*(Q158-Q157)+Y157)&lt;0,0,X158*(Q158-Q157)+Y157)</f>
        <v>5.1744047267501874E-3</v>
      </c>
      <c r="Z158" s="10">
        <f t="shared" si="77"/>
        <v>19.35626467234124</v>
      </c>
      <c r="AA158">
        <f t="shared" si="84"/>
        <v>6161267.5547453891</v>
      </c>
      <c r="AB158" s="10">
        <f t="shared" si="85"/>
        <v>6.1612675547453888</v>
      </c>
      <c r="AC158" s="10">
        <f t="shared" si="86"/>
        <v>6.0602675547453888</v>
      </c>
      <c r="AD158" s="3">
        <f t="shared" si="87"/>
        <v>878.93655616321814</v>
      </c>
      <c r="AI158" s="94">
        <f t="shared" si="88"/>
        <v>1.0678079474190434</v>
      </c>
    </row>
    <row r="159" spans="2:35">
      <c r="B159" s="39">
        <f t="shared" si="60"/>
        <v>131</v>
      </c>
      <c r="C159" s="42">
        <f t="shared" si="61"/>
        <v>2.230455635491698</v>
      </c>
      <c r="D159" s="10">
        <f t="shared" si="62"/>
        <v>11.969544364508302</v>
      </c>
      <c r="E159" s="40">
        <f t="shared" si="63"/>
        <v>22.460911270983395</v>
      </c>
      <c r="F159" s="40">
        <f t="shared" si="64"/>
        <v>46.4</v>
      </c>
      <c r="G159" s="3">
        <f t="shared" si="65"/>
        <v>402.69544364508209</v>
      </c>
      <c r="H159" s="3">
        <f t="shared" si="66"/>
        <v>155.31826837612553</v>
      </c>
      <c r="I159">
        <f t="shared" si="78"/>
        <v>1.5531826837612554E-4</v>
      </c>
      <c r="J159" s="4">
        <f t="shared" si="67"/>
        <v>440.24122361011132</v>
      </c>
      <c r="K159" s="40">
        <f t="shared" si="68"/>
        <v>2.8344458653376425</v>
      </c>
      <c r="L159" s="40">
        <f t="shared" si="79"/>
        <v>3.1655541346623575</v>
      </c>
      <c r="M159" s="10">
        <f t="shared" si="69"/>
        <v>6.1612675547453888</v>
      </c>
      <c r="N159" s="10">
        <f t="shared" si="80"/>
        <v>8.26</v>
      </c>
      <c r="O159" s="10">
        <f t="shared" si="81"/>
        <v>0.31900000000000001</v>
      </c>
      <c r="P159" s="10">
        <f t="shared" si="70"/>
        <v>14.753151397681259</v>
      </c>
      <c r="Q159" s="42">
        <f t="shared" si="71"/>
        <v>0.15784823806184803</v>
      </c>
      <c r="R159" s="4">
        <f t="shared" si="72"/>
        <v>521371.12756830861</v>
      </c>
      <c r="S159">
        <f t="shared" si="82"/>
        <v>5.2137112756830864E-4</v>
      </c>
      <c r="T159" s="41">
        <f t="shared" si="83"/>
        <v>2.6802863947164959E-4</v>
      </c>
      <c r="U159" s="42">
        <f t="shared" si="73"/>
        <v>0.92577785637794285</v>
      </c>
      <c r="V159" s="42">
        <f t="shared" si="74"/>
        <v>1.0833048610324196</v>
      </c>
      <c r="W159" s="42">
        <f t="shared" si="75"/>
        <v>1.0685176778894185</v>
      </c>
      <c r="X159" s="42">
        <f t="shared" si="76"/>
        <v>1.4787183143001092E-2</v>
      </c>
      <c r="Y159" s="42">
        <f t="shared" si="89"/>
        <v>5.1914703811465701E-3</v>
      </c>
      <c r="Z159" s="10">
        <f t="shared" si="77"/>
        <v>19.369088286163134</v>
      </c>
      <c r="AA159">
        <f t="shared" si="84"/>
        <v>6165282.5097015714</v>
      </c>
      <c r="AB159" s="10">
        <f t="shared" si="85"/>
        <v>6.1652825097015711</v>
      </c>
      <c r="AC159" s="10">
        <f t="shared" si="86"/>
        <v>6.0642825097015711</v>
      </c>
      <c r="AD159" s="3">
        <f t="shared" si="87"/>
        <v>879.51885564924896</v>
      </c>
      <c r="AI159" s="94">
        <f t="shared" si="88"/>
        <v>1.0685176778894185</v>
      </c>
    </row>
    <row r="160" spans="2:35">
      <c r="B160" s="39">
        <f t="shared" si="60"/>
        <v>132</v>
      </c>
      <c r="C160" s="42">
        <f t="shared" si="61"/>
        <v>2.2474820143885812</v>
      </c>
      <c r="D160" s="10">
        <f t="shared" si="62"/>
        <v>11.952517985611419</v>
      </c>
      <c r="E160" s="40">
        <f t="shared" si="63"/>
        <v>22.494964028777162</v>
      </c>
      <c r="F160" s="40">
        <f t="shared" si="64"/>
        <v>46.4</v>
      </c>
      <c r="G160" s="3">
        <f t="shared" si="65"/>
        <v>402.52517985611325</v>
      </c>
      <c r="H160" s="3">
        <f t="shared" si="66"/>
        <v>155.31826837612553</v>
      </c>
      <c r="I160">
        <f t="shared" si="78"/>
        <v>1.5531826837612554E-4</v>
      </c>
      <c r="J160" s="4">
        <f t="shared" si="67"/>
        <v>441.44356730051845</v>
      </c>
      <c r="K160" s="40">
        <f t="shared" si="68"/>
        <v>2.8421870261359041</v>
      </c>
      <c r="L160" s="40">
        <f t="shared" si="79"/>
        <v>3.1578129738640959</v>
      </c>
      <c r="M160" s="10">
        <f t="shared" si="69"/>
        <v>6.1652825097015711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14.756217521945972</v>
      </c>
      <c r="Q160" s="42">
        <f t="shared" si="71"/>
        <v>0.15900208245805328</v>
      </c>
      <c r="R160" s="4">
        <f t="shared" si="72"/>
        <v>520666.71286533814</v>
      </c>
      <c r="S160">
        <f t="shared" si="82"/>
        <v>5.2066671286533819E-4</v>
      </c>
      <c r="T160" s="41">
        <f t="shared" si="83"/>
        <v>2.6873305417462003E-4</v>
      </c>
      <c r="U160" s="42">
        <f t="shared" si="73"/>
        <v>0.92452705536646629</v>
      </c>
      <c r="V160" s="42">
        <f t="shared" si="74"/>
        <v>1.0840291945692029</v>
      </c>
      <c r="W160" s="42">
        <f t="shared" si="75"/>
        <v>1.0692255757351583</v>
      </c>
      <c r="X160" s="42">
        <f t="shared" si="76"/>
        <v>1.4803618834044574E-2</v>
      </c>
      <c r="Y160" s="42">
        <f t="shared" si="89"/>
        <v>5.2085514537817913E-3</v>
      </c>
      <c r="Z160" s="10">
        <f t="shared" si="77"/>
        <v>19.38187868172453</v>
      </c>
      <c r="AA160">
        <f t="shared" si="84"/>
        <v>6169287.0643274365</v>
      </c>
      <c r="AB160" s="10">
        <f t="shared" si="85"/>
        <v>6.1692870643274365</v>
      </c>
      <c r="AC160" s="10">
        <f t="shared" si="86"/>
        <v>6.0682870643274365</v>
      </c>
      <c r="AD160" s="3">
        <f t="shared" si="87"/>
        <v>880.09964674799664</v>
      </c>
      <c r="AI160" s="94">
        <f t="shared" si="88"/>
        <v>1.0692255757351583</v>
      </c>
    </row>
    <row r="161" spans="2:35">
      <c r="B161" s="39">
        <f t="shared" si="60"/>
        <v>133</v>
      </c>
      <c r="C161" s="42">
        <f t="shared" si="61"/>
        <v>2.2645083932854644</v>
      </c>
      <c r="D161" s="10">
        <f t="shared" si="62"/>
        <v>11.935491606714535</v>
      </c>
      <c r="E161" s="40">
        <f t="shared" si="63"/>
        <v>22.529016786570928</v>
      </c>
      <c r="F161" s="40">
        <f t="shared" si="64"/>
        <v>46.4</v>
      </c>
      <c r="G161" s="3">
        <f t="shared" si="65"/>
        <v>402.35491606714442</v>
      </c>
      <c r="H161" s="3">
        <f t="shared" si="66"/>
        <v>155.31826837612553</v>
      </c>
      <c r="I161">
        <f t="shared" si="78"/>
        <v>1.5531826837612554E-4</v>
      </c>
      <c r="J161" s="4">
        <f t="shared" si="67"/>
        <v>442.64773247113089</v>
      </c>
      <c r="K161" s="40">
        <f t="shared" si="68"/>
        <v>2.8499399143389605</v>
      </c>
      <c r="L161" s="40">
        <f t="shared" si="79"/>
        <v>3.1500600856610395</v>
      </c>
      <c r="M161" s="10">
        <f t="shared" si="69"/>
        <v>6.1692870643274365</v>
      </c>
      <c r="N161" s="10">
        <f t="shared" si="80"/>
        <v>8.26</v>
      </c>
      <c r="O161" s="10">
        <f t="shared" si="81"/>
        <v>0.31900000000000001</v>
      </c>
      <c r="P161" s="10">
        <f t="shared" si="70"/>
        <v>14.759274349539908</v>
      </c>
      <c r="Q161" s="42">
        <f t="shared" si="71"/>
        <v>0.16015568787886544</v>
      </c>
      <c r="R161" s="4">
        <f t="shared" si="72"/>
        <v>519961.97471203731</v>
      </c>
      <c r="S161">
        <f t="shared" si="82"/>
        <v>5.1996197471203731E-4</v>
      </c>
      <c r="T161" s="41">
        <f t="shared" si="83"/>
        <v>2.6943779232792091E-4</v>
      </c>
      <c r="U161" s="42">
        <f t="shared" si="73"/>
        <v>0.92327568001717619</v>
      </c>
      <c r="V161" s="42">
        <f t="shared" si="74"/>
        <v>1.084751620193583</v>
      </c>
      <c r="W161" s="42">
        <f t="shared" si="75"/>
        <v>1.0699316398439054</v>
      </c>
      <c r="X161" s="42">
        <f t="shared" si="76"/>
        <v>1.4819980349677575E-2</v>
      </c>
      <c r="Y161" s="42">
        <f t="shared" si="89"/>
        <v>5.2256478634495089E-3</v>
      </c>
      <c r="Z161" s="10">
        <f t="shared" si="77"/>
        <v>19.394635838945717</v>
      </c>
      <c r="AA161">
        <f t="shared" si="84"/>
        <v>6173281.2123362115</v>
      </c>
      <c r="AB161" s="10">
        <f t="shared" si="85"/>
        <v>6.1732812123362111</v>
      </c>
      <c r="AC161" s="10">
        <f t="shared" si="86"/>
        <v>6.0722812123362111</v>
      </c>
      <c r="AD161" s="3">
        <f t="shared" si="87"/>
        <v>880.67892854767388</v>
      </c>
      <c r="AI161" s="94">
        <f t="shared" si="88"/>
        <v>1.0699316398439054</v>
      </c>
    </row>
    <row r="162" spans="2:35">
      <c r="B162" s="39">
        <f t="shared" si="60"/>
        <v>134</v>
      </c>
      <c r="C162" s="42">
        <f t="shared" si="61"/>
        <v>2.2815347721823476</v>
      </c>
      <c r="D162" s="10">
        <f t="shared" si="62"/>
        <v>11.918465227817652</v>
      </c>
      <c r="E162" s="40">
        <f t="shared" si="63"/>
        <v>22.563069544364694</v>
      </c>
      <c r="F162" s="40">
        <f t="shared" si="64"/>
        <v>46.4</v>
      </c>
      <c r="G162" s="3">
        <f t="shared" si="65"/>
        <v>402.18465227817558</v>
      </c>
      <c r="H162" s="3">
        <f t="shared" si="66"/>
        <v>155.31826837612553</v>
      </c>
      <c r="I162">
        <f t="shared" si="78"/>
        <v>1.5531826837612554E-4</v>
      </c>
      <c r="J162" s="4">
        <f t="shared" si="67"/>
        <v>443.85371912194773</v>
      </c>
      <c r="K162" s="40">
        <f t="shared" si="68"/>
        <v>2.8577045299468065</v>
      </c>
      <c r="L162" s="40">
        <f t="shared" si="79"/>
        <v>3.1422954700531935</v>
      </c>
      <c r="M162" s="10">
        <f t="shared" si="69"/>
        <v>6.1732812123362111</v>
      </c>
      <c r="N162" s="10">
        <f t="shared" si="80"/>
        <v>8.26</v>
      </c>
      <c r="O162" s="10">
        <f t="shared" si="81"/>
        <v>0.31900000000000001</v>
      </c>
      <c r="P162" s="10">
        <f t="shared" si="70"/>
        <v>14.762321887674272</v>
      </c>
      <c r="Q162" s="42">
        <f t="shared" si="71"/>
        <v>0.16130905514903041</v>
      </c>
      <c r="R162" s="4">
        <f t="shared" si="72"/>
        <v>519256.91403880279</v>
      </c>
      <c r="S162">
        <f t="shared" si="82"/>
        <v>5.1925691403880282E-4</v>
      </c>
      <c r="T162" s="41">
        <f t="shared" si="83"/>
        <v>2.701428530011554E-4</v>
      </c>
      <c r="U162" s="42">
        <f t="shared" si="73"/>
        <v>0.9220237319821406</v>
      </c>
      <c r="V162" s="42">
        <f t="shared" si="74"/>
        <v>1.0854721366044369</v>
      </c>
      <c r="W162" s="42">
        <f t="shared" si="75"/>
        <v>1.070635869107206</v>
      </c>
      <c r="X162" s="42">
        <f t="shared" si="76"/>
        <v>1.4836267497230882E-2</v>
      </c>
      <c r="Y162" s="42">
        <f t="shared" si="89"/>
        <v>5.2427595287922275E-3</v>
      </c>
      <c r="Z162" s="10">
        <f t="shared" si="77"/>
        <v>19.407359737811774</v>
      </c>
      <c r="AA162">
        <f t="shared" si="84"/>
        <v>6177264.9474614095</v>
      </c>
      <c r="AB162" s="10">
        <f t="shared" si="85"/>
        <v>6.1772649474614099</v>
      </c>
      <c r="AC162" s="10">
        <f t="shared" si="86"/>
        <v>6.0762649474614099</v>
      </c>
      <c r="AD162" s="3">
        <f t="shared" si="87"/>
        <v>881.25670013943579</v>
      </c>
      <c r="AI162" s="94">
        <f t="shared" si="88"/>
        <v>1.070635869107206</v>
      </c>
    </row>
    <row r="163" spans="2:35">
      <c r="B163" s="39">
        <f t="shared" si="60"/>
        <v>135</v>
      </c>
      <c r="C163" s="42">
        <f t="shared" si="61"/>
        <v>2.2985611510792308</v>
      </c>
      <c r="D163" s="10">
        <f t="shared" si="62"/>
        <v>11.901438848920769</v>
      </c>
      <c r="E163" s="40">
        <f t="shared" si="63"/>
        <v>22.597122302158461</v>
      </c>
      <c r="F163" s="40">
        <f t="shared" si="64"/>
        <v>46.4</v>
      </c>
      <c r="G163" s="3">
        <f t="shared" si="65"/>
        <v>402.01438848920674</v>
      </c>
      <c r="H163" s="3">
        <f t="shared" si="66"/>
        <v>155.31826837612553</v>
      </c>
      <c r="I163">
        <f t="shared" si="78"/>
        <v>1.5531826837612554E-4</v>
      </c>
      <c r="J163" s="4">
        <f t="shared" si="67"/>
        <v>445.06152725296965</v>
      </c>
      <c r="K163" s="40">
        <f t="shared" si="68"/>
        <v>2.8654808729594459</v>
      </c>
      <c r="L163" s="40">
        <f t="shared" si="79"/>
        <v>3.1345191270405541</v>
      </c>
      <c r="M163" s="10">
        <f t="shared" si="69"/>
        <v>6.1772649474614099</v>
      </c>
      <c r="N163" s="10">
        <f t="shared" si="80"/>
        <v>8.26</v>
      </c>
      <c r="O163" s="10">
        <f t="shared" si="81"/>
        <v>0.31900000000000001</v>
      </c>
      <c r="P163" s="10">
        <f t="shared" si="70"/>
        <v>14.765360143531367</v>
      </c>
      <c r="Q163" s="42">
        <f t="shared" si="71"/>
        <v>0.16246218509177293</v>
      </c>
      <c r="R163" s="4">
        <f t="shared" si="72"/>
        <v>518551.53177603072</v>
      </c>
      <c r="S163">
        <f t="shared" si="82"/>
        <v>5.1855153177603067E-4</v>
      </c>
      <c r="T163" s="41">
        <f t="shared" si="83"/>
        <v>2.7084823526392755E-4</v>
      </c>
      <c r="U163" s="42">
        <f t="shared" si="73"/>
        <v>0.92077121291342667</v>
      </c>
      <c r="V163" s="42">
        <f t="shared" si="74"/>
        <v>1.0861907425064559</v>
      </c>
      <c r="W163" s="42">
        <f t="shared" si="75"/>
        <v>1.0713382624201826</v>
      </c>
      <c r="X163" s="42">
        <f t="shared" si="76"/>
        <v>1.4852480086273268E-2</v>
      </c>
      <c r="Y163" s="42">
        <f t="shared" si="89"/>
        <v>5.2598863683036966E-3</v>
      </c>
      <c r="Z163" s="10">
        <f t="shared" si="77"/>
        <v>19.42005035837952</v>
      </c>
      <c r="AA163">
        <f t="shared" si="84"/>
        <v>6181238.2634590045</v>
      </c>
      <c r="AB163" s="10">
        <f t="shared" si="85"/>
        <v>6.1812382634590044</v>
      </c>
      <c r="AC163" s="10">
        <f t="shared" si="86"/>
        <v>6.0802382634590044</v>
      </c>
      <c r="AD163" s="3">
        <f t="shared" si="87"/>
        <v>881.83296061769465</v>
      </c>
      <c r="AI163" s="94">
        <f t="shared" si="88"/>
        <v>1.0713382624201826</v>
      </c>
    </row>
    <row r="164" spans="2:35">
      <c r="B164" s="39">
        <f t="shared" si="60"/>
        <v>136</v>
      </c>
      <c r="C164" s="42">
        <f t="shared" si="61"/>
        <v>2.3155875299761139</v>
      </c>
      <c r="D164" s="10">
        <f t="shared" si="62"/>
        <v>11.884412470023886</v>
      </c>
      <c r="E164" s="40">
        <f t="shared" si="63"/>
        <v>22.631175059952227</v>
      </c>
      <c r="F164" s="40">
        <f t="shared" si="64"/>
        <v>46.4</v>
      </c>
      <c r="G164" s="3">
        <f t="shared" si="65"/>
        <v>401.8441247002379</v>
      </c>
      <c r="H164" s="3">
        <f t="shared" si="66"/>
        <v>155.31826837612553</v>
      </c>
      <c r="I164">
        <f t="shared" si="78"/>
        <v>1.5531826837612554E-4</v>
      </c>
      <c r="J164" s="4">
        <f t="shared" si="67"/>
        <v>446.27115686419643</v>
      </c>
      <c r="K164" s="40">
        <f t="shared" si="68"/>
        <v>2.873268943376877</v>
      </c>
      <c r="L164" s="40">
        <f t="shared" si="79"/>
        <v>3.126731056623123</v>
      </c>
      <c r="M164" s="10">
        <f t="shared" si="69"/>
        <v>6.1812382634590044</v>
      </c>
      <c r="N164" s="10">
        <f t="shared" si="80"/>
        <v>8.26</v>
      </c>
      <c r="O164" s="10">
        <f t="shared" si="81"/>
        <v>0.31900000000000001</v>
      </c>
      <c r="P164" s="10">
        <f t="shared" si="70"/>
        <v>14.76838912426636</v>
      </c>
      <c r="Q164" s="42">
        <f t="shared" si="71"/>
        <v>0.16361507852880369</v>
      </c>
      <c r="R164" s="4">
        <f t="shared" si="72"/>
        <v>517845.82885411754</v>
      </c>
      <c r="S164">
        <f t="shared" si="82"/>
        <v>5.1784582885411757E-4</v>
      </c>
      <c r="T164" s="41">
        <f t="shared" si="83"/>
        <v>2.7155393818584065E-4</v>
      </c>
      <c r="U164" s="42">
        <f t="shared" si="73"/>
        <v>0.91951812446310233</v>
      </c>
      <c r="V164" s="42">
        <f t="shared" si="74"/>
        <v>1.0869074366071809</v>
      </c>
      <c r="W164" s="42">
        <f t="shared" si="75"/>
        <v>1.0720388186819185</v>
      </c>
      <c r="X164" s="42">
        <f t="shared" si="76"/>
        <v>1.4868617925262395E-2</v>
      </c>
      <c r="Y164" s="42">
        <f t="shared" si="89"/>
        <v>5.27702830032745E-3</v>
      </c>
      <c r="Z164" s="10">
        <f t="shared" si="77"/>
        <v>19.432707680770452</v>
      </c>
      <c r="AA164">
        <f t="shared" si="84"/>
        <v>6185201.1541052209</v>
      </c>
      <c r="AB164" s="10">
        <f t="shared" si="85"/>
        <v>6.1852011541052212</v>
      </c>
      <c r="AC164" s="10">
        <f t="shared" si="86"/>
        <v>6.0842011541052212</v>
      </c>
      <c r="AD164" s="3">
        <f t="shared" si="87"/>
        <v>882.40770907980004</v>
      </c>
      <c r="AI164" s="94">
        <f t="shared" si="88"/>
        <v>1.0720388186819185</v>
      </c>
    </row>
    <row r="165" spans="2:35">
      <c r="B165" s="39">
        <f t="shared" si="60"/>
        <v>137</v>
      </c>
      <c r="C165" s="42">
        <f t="shared" si="61"/>
        <v>2.3326139088729971</v>
      </c>
      <c r="D165" s="10">
        <f t="shared" si="62"/>
        <v>11.867386091127003</v>
      </c>
      <c r="E165" s="40">
        <f t="shared" si="63"/>
        <v>22.665227817745993</v>
      </c>
      <c r="F165" s="40">
        <f t="shared" si="64"/>
        <v>46.4</v>
      </c>
      <c r="G165" s="3">
        <f t="shared" si="65"/>
        <v>401.67386091126906</v>
      </c>
      <c r="H165" s="3">
        <f t="shared" si="66"/>
        <v>155.31826837612553</v>
      </c>
      <c r="I165">
        <f t="shared" si="78"/>
        <v>1.5531826837612554E-4</v>
      </c>
      <c r="J165" s="4">
        <f t="shared" si="67"/>
        <v>447.48260795562783</v>
      </c>
      <c r="K165" s="40">
        <f t="shared" si="68"/>
        <v>2.8810687411990989</v>
      </c>
      <c r="L165" s="40">
        <f t="shared" si="79"/>
        <v>3.1189312588009011</v>
      </c>
      <c r="M165" s="10">
        <f t="shared" si="69"/>
        <v>6.1852011541052212</v>
      </c>
      <c r="N165" s="10">
        <f t="shared" si="80"/>
        <v>8.26</v>
      </c>
      <c r="O165" s="10">
        <f t="shared" si="81"/>
        <v>0.31900000000000001</v>
      </c>
      <c r="P165" s="10">
        <f t="shared" si="70"/>
        <v>14.771408837005685</v>
      </c>
      <c r="Q165" s="42">
        <f t="shared" si="71"/>
        <v>0.16476773628032623</v>
      </c>
      <c r="R165" s="4">
        <f t="shared" si="72"/>
        <v>517139.80620345968</v>
      </c>
      <c r="S165">
        <f t="shared" si="82"/>
        <v>5.1713980620345969E-4</v>
      </c>
      <c r="T165" s="41">
        <f t="shared" si="83"/>
        <v>2.7225996083649854E-4</v>
      </c>
      <c r="U165" s="42">
        <f t="shared" si="73"/>
        <v>0.91826446828323516</v>
      </c>
      <c r="V165" s="42">
        <f t="shared" si="74"/>
        <v>1.0876222176194279</v>
      </c>
      <c r="W165" s="42">
        <f t="shared" si="75"/>
        <v>1.0727375367950667</v>
      </c>
      <c r="X165" s="42">
        <f t="shared" si="76"/>
        <v>1.4884680824361229E-2</v>
      </c>
      <c r="Y165" s="42">
        <f t="shared" si="89"/>
        <v>5.2941852430585887E-3</v>
      </c>
      <c r="Z165" s="10">
        <f t="shared" si="77"/>
        <v>19.445331685175436</v>
      </c>
      <c r="AA165">
        <f t="shared" si="84"/>
        <v>6189153.6131980028</v>
      </c>
      <c r="AB165" s="10">
        <f t="shared" si="85"/>
        <v>6.1891536131980027</v>
      </c>
      <c r="AC165" s="10">
        <f t="shared" si="86"/>
        <v>6.0881536131980027</v>
      </c>
      <c r="AD165" s="3">
        <f t="shared" si="87"/>
        <v>882.98094462625136</v>
      </c>
      <c r="AI165" s="94">
        <f t="shared" si="88"/>
        <v>1.0727375367950667</v>
      </c>
    </row>
    <row r="166" spans="2:35">
      <c r="B166" s="39">
        <f t="shared" si="60"/>
        <v>138</v>
      </c>
      <c r="C166" s="42">
        <f t="shared" si="61"/>
        <v>2.3496402877698803</v>
      </c>
      <c r="D166" s="10">
        <f t="shared" si="62"/>
        <v>11.850359712230119</v>
      </c>
      <c r="E166" s="40">
        <f t="shared" si="63"/>
        <v>22.69928057553976</v>
      </c>
      <c r="F166" s="40">
        <f t="shared" si="64"/>
        <v>46.4</v>
      </c>
      <c r="G166" s="3">
        <f t="shared" si="65"/>
        <v>401.50359712230022</v>
      </c>
      <c r="H166" s="3">
        <f t="shared" si="66"/>
        <v>155.31826837612553</v>
      </c>
      <c r="I166">
        <f t="shared" si="78"/>
        <v>1.5531826837612554E-4</v>
      </c>
      <c r="J166" s="4">
        <f t="shared" si="67"/>
        <v>448.69588052726408</v>
      </c>
      <c r="K166" s="40">
        <f t="shared" si="68"/>
        <v>2.8888802664261131</v>
      </c>
      <c r="L166" s="40">
        <f t="shared" si="79"/>
        <v>3.1111197335738869</v>
      </c>
      <c r="M166" s="10">
        <f t="shared" si="69"/>
        <v>6.1891536131980027</v>
      </c>
      <c r="N166" s="10">
        <f t="shared" si="80"/>
        <v>8.26</v>
      </c>
      <c r="O166" s="10">
        <f t="shared" si="81"/>
        <v>0.31900000000000001</v>
      </c>
      <c r="P166" s="10">
        <f t="shared" si="70"/>
        <v>14.774419288848305</v>
      </c>
      <c r="Q166" s="42">
        <f t="shared" si="71"/>
        <v>0.16592015916504391</v>
      </c>
      <c r="R166" s="4">
        <f t="shared" si="72"/>
        <v>516433.46475445345</v>
      </c>
      <c r="S166">
        <f t="shared" si="82"/>
        <v>5.1643346475445341E-4</v>
      </c>
      <c r="T166" s="41">
        <f t="shared" si="83"/>
        <v>2.7296630228550482E-4</v>
      </c>
      <c r="U166" s="42">
        <f t="shared" si="73"/>
        <v>0.91701024602589276</v>
      </c>
      <c r="V166" s="42">
        <f t="shared" si="74"/>
        <v>1.0883350842600299</v>
      </c>
      <c r="W166" s="42">
        <f t="shared" si="75"/>
        <v>1.0734344156661102</v>
      </c>
      <c r="X166" s="42">
        <f t="shared" si="76"/>
        <v>1.4900668593919697E-2</v>
      </c>
      <c r="Y166" s="42">
        <f t="shared" si="89"/>
        <v>5.3113571145438155E-3</v>
      </c>
      <c r="Z166" s="10">
        <f t="shared" si="77"/>
        <v>19.457922351853107</v>
      </c>
      <c r="AA166">
        <f t="shared" si="84"/>
        <v>6193095.6345565105</v>
      </c>
      <c r="AB166" s="10">
        <f t="shared" si="85"/>
        <v>6.1930956345565109</v>
      </c>
      <c r="AC166" s="10">
        <f t="shared" si="86"/>
        <v>6.0920956345565109</v>
      </c>
      <c r="AD166" s="3">
        <f t="shared" si="87"/>
        <v>883.55266636062515</v>
      </c>
      <c r="AI166" s="94">
        <f t="shared" si="88"/>
        <v>1.0734344156661102</v>
      </c>
    </row>
    <row r="167" spans="2:35">
      <c r="B167" s="39">
        <f t="shared" si="60"/>
        <v>139</v>
      </c>
      <c r="C167" s="42">
        <f t="shared" si="61"/>
        <v>2.3666666666667635</v>
      </c>
      <c r="D167" s="10">
        <f t="shared" si="62"/>
        <v>11.833333333333236</v>
      </c>
      <c r="E167" s="40">
        <f t="shared" si="63"/>
        <v>22.733333333333526</v>
      </c>
      <c r="F167" s="40">
        <f t="shared" si="64"/>
        <v>46.4</v>
      </c>
      <c r="G167" s="3">
        <f t="shared" si="65"/>
        <v>401.33333333333138</v>
      </c>
      <c r="H167" s="3">
        <f t="shared" si="66"/>
        <v>155.31826837612553</v>
      </c>
      <c r="I167">
        <f t="shared" si="78"/>
        <v>1.5531826837612554E-4</v>
      </c>
      <c r="J167" s="4">
        <f t="shared" si="67"/>
        <v>449.91097457910519</v>
      </c>
      <c r="K167" s="40">
        <f t="shared" si="68"/>
        <v>2.8967035190579193</v>
      </c>
      <c r="L167" s="40">
        <f t="shared" si="79"/>
        <v>3.1032964809420807</v>
      </c>
      <c r="M167" s="10">
        <f t="shared" si="69"/>
        <v>6.1930956345565109</v>
      </c>
      <c r="N167" s="10">
        <f t="shared" si="80"/>
        <v>8.26</v>
      </c>
      <c r="O167" s="10">
        <f t="shared" si="81"/>
        <v>0.31900000000000001</v>
      </c>
      <c r="P167" s="10">
        <f t="shared" si="70"/>
        <v>14.777420486865394</v>
      </c>
      <c r="Q167" s="42">
        <f t="shared" si="71"/>
        <v>0.16707234800016685</v>
      </c>
      <c r="R167" s="4">
        <f t="shared" si="72"/>
        <v>515726.80543749523</v>
      </c>
      <c r="S167">
        <f t="shared" si="82"/>
        <v>5.1572680543749522E-4</v>
      </c>
      <c r="T167" s="41">
        <f t="shared" si="83"/>
        <v>2.73672961602463E-4</v>
      </c>
      <c r="U167" s="42">
        <f t="shared" si="73"/>
        <v>0.91575545934314284</v>
      </c>
      <c r="V167" s="42">
        <f t="shared" si="74"/>
        <v>1.0890460352499691</v>
      </c>
      <c r="W167" s="42">
        <f t="shared" si="75"/>
        <v>1.0741294542052726</v>
      </c>
      <c r="X167" s="42">
        <f t="shared" si="76"/>
        <v>1.4916581044696509E-2</v>
      </c>
      <c r="Y167" s="42">
        <f t="shared" si="89"/>
        <v>5.3285438326817211E-3</v>
      </c>
      <c r="Z167" s="10">
        <f t="shared" si="77"/>
        <v>19.470479661129101</v>
      </c>
      <c r="AA167">
        <f t="shared" si="84"/>
        <v>6197027.2120208833</v>
      </c>
      <c r="AB167" s="10">
        <f t="shared" si="85"/>
        <v>6.1970272120208829</v>
      </c>
      <c r="AC167" s="10">
        <f t="shared" si="86"/>
        <v>6.0960272120208829</v>
      </c>
      <c r="AD167" s="3">
        <f t="shared" si="87"/>
        <v>884.1228733895407</v>
      </c>
      <c r="AI167" s="94">
        <f t="shared" si="88"/>
        <v>1.0741294542052726</v>
      </c>
    </row>
    <row r="168" spans="2:35">
      <c r="B168" s="39">
        <f t="shared" ref="B168:B231" si="90">1+B167</f>
        <v>140</v>
      </c>
      <c r="C168" s="42">
        <f t="shared" ref="C168:C231" si="91">xincp+C167</f>
        <v>2.3836930455636467</v>
      </c>
      <c r="D168" s="10">
        <f t="shared" ref="D168:D231" si="92">(F168-E168)/2</f>
        <v>11.816306954436353</v>
      </c>
      <c r="E168" s="40">
        <f t="shared" ref="E168:E231" si="93">E167+ci*2*xincp</f>
        <v>22.767386091127293</v>
      </c>
      <c r="F168" s="40">
        <f t="shared" ref="F168:F231" si="94">F167-osi*2*xincp</f>
        <v>46.4</v>
      </c>
      <c r="G168" s="3">
        <f t="shared" ref="G168:G231" si="95">G167-ei*n*2*xincp</f>
        <v>401.16306954436254</v>
      </c>
      <c r="H168" s="3">
        <f t="shared" ref="H168:H231" si="96">PI()/4*(dto+erate*(two-D168)/two)^2</f>
        <v>155.31826837612553</v>
      </c>
      <c r="I168">
        <f t="shared" si="78"/>
        <v>1.5531826837612554E-4</v>
      </c>
      <c r="J168" s="4">
        <f t="shared" ref="J168:J231" si="97">PI()/4*dc^2-PI()/4*(F168^2-E168^2)</f>
        <v>451.12789011115115</v>
      </c>
      <c r="K168" s="40">
        <f t="shared" ref="K168:K231" si="98">J168/H168</f>
        <v>2.9045384990945178</v>
      </c>
      <c r="L168" s="40">
        <f t="shared" si="79"/>
        <v>3.0954615009054822</v>
      </c>
      <c r="M168" s="10">
        <f t="shared" ref="M168:M231" si="99">AB167</f>
        <v>6.1970272120208829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14.780412438100285</v>
      </c>
      <c r="Q168" s="42">
        <f t="shared" ref="Q168:Q231" si="101">xincp/P168+Q167</f>
        <v>0.16822430360141877</v>
      </c>
      <c r="R168" s="4">
        <f t="shared" ref="R168:R231" si="102">PI()/4*(F168^2-E168^2)*G168</f>
        <v>515019.82918298134</v>
      </c>
      <c r="S168">
        <f t="shared" si="82"/>
        <v>5.1501982918298131E-4</v>
      </c>
      <c r="T168" s="41">
        <f t="shared" si="83"/>
        <v>2.7437993785697692E-4</v>
      </c>
      <c r="U168" s="42">
        <f t="shared" ref="U168:U231" si="103">rhopgrain*R168/1000^2</f>
        <v>0.91450010988705266</v>
      </c>
      <c r="V168" s="42">
        <f t="shared" ref="V168:V231" si="104">(U167-U168)/(Q168-Q167)</f>
        <v>1.0897550693150819</v>
      </c>
      <c r="W168" s="42">
        <f t="shared" ref="W168:W231" si="105">IF(V168&lt;AI168,IF(AB167&gt;pbd,AI168,0),AI168)</f>
        <v>1.0748226513264763</v>
      </c>
      <c r="X168" s="42">
        <f t="shared" ref="X168:X231" si="106">V168-W168</f>
        <v>1.4932417988605673E-2</v>
      </c>
      <c r="Y168" s="42">
        <f t="shared" si="89"/>
        <v>5.3457453152239301E-3</v>
      </c>
      <c r="Z168" s="10">
        <f t="shared" ref="Z168:Z231" si="107">Y168/T168</f>
        <v>19.483003593398468</v>
      </c>
      <c r="AA168">
        <f t="shared" si="84"/>
        <v>6200948.3394529922</v>
      </c>
      <c r="AB168" s="10">
        <f t="shared" si="85"/>
        <v>6.2009483394529923</v>
      </c>
      <c r="AC168" s="10">
        <f t="shared" si="86"/>
        <v>6.0999483394529923</v>
      </c>
      <c r="AD168" s="3">
        <f t="shared" si="87"/>
        <v>884.69156482276901</v>
      </c>
      <c r="AI168" s="94">
        <f t="shared" si="88"/>
        <v>1.0748226513264763</v>
      </c>
    </row>
    <row r="169" spans="2:35">
      <c r="B169" s="39">
        <f t="shared" si="90"/>
        <v>141</v>
      </c>
      <c r="C169" s="42">
        <f t="shared" si="91"/>
        <v>2.4007194244605299</v>
      </c>
      <c r="D169" s="10">
        <f t="shared" si="92"/>
        <v>11.79928057553947</v>
      </c>
      <c r="E169" s="40">
        <f t="shared" si="93"/>
        <v>22.801438848921059</v>
      </c>
      <c r="F169" s="40">
        <f t="shared" si="94"/>
        <v>46.4</v>
      </c>
      <c r="G169" s="3">
        <f t="shared" si="95"/>
        <v>400.9928057553937</v>
      </c>
      <c r="H169" s="3">
        <f t="shared" si="96"/>
        <v>155.31826837612553</v>
      </c>
      <c r="I169">
        <f t="shared" si="78"/>
        <v>1.5531826837612554E-4</v>
      </c>
      <c r="J169" s="4">
        <f t="shared" si="97"/>
        <v>452.34662712340196</v>
      </c>
      <c r="K169" s="40">
        <f t="shared" si="98"/>
        <v>2.9123852065359079</v>
      </c>
      <c r="L169" s="40">
        <f t="shared" si="79"/>
        <v>3.0876147934640921</v>
      </c>
      <c r="M169" s="10">
        <f t="shared" si="99"/>
        <v>6.2009483394529923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14.783395149569149</v>
      </c>
      <c r="Q169" s="42">
        <f t="shared" si="101"/>
        <v>0.16937602678304389</v>
      </c>
      <c r="R169" s="4">
        <f t="shared" si="102"/>
        <v>514312.5369213082</v>
      </c>
      <c r="S169">
        <f t="shared" si="82"/>
        <v>5.1431253692130825E-4</v>
      </c>
      <c r="T169" s="41">
        <f t="shared" si="83"/>
        <v>2.7508723011864997E-4</v>
      </c>
      <c r="U169" s="42">
        <f t="shared" si="103"/>
        <v>0.91324419930969014</v>
      </c>
      <c r="V169" s="42">
        <f t="shared" si="104"/>
        <v>1.0904621851844474</v>
      </c>
      <c r="W169" s="42">
        <f t="shared" si="105"/>
        <v>1.0755140059474755</v>
      </c>
      <c r="X169" s="42">
        <f t="shared" si="106"/>
        <v>1.4948179236971892E-2</v>
      </c>
      <c r="Y169" s="42">
        <f t="shared" si="89"/>
        <v>5.362961479774238E-3</v>
      </c>
      <c r="Z169" s="10">
        <f t="shared" si="107"/>
        <v>19.495494129120782</v>
      </c>
      <c r="AA169">
        <f t="shared" si="84"/>
        <v>6204859.0107349101</v>
      </c>
      <c r="AB169" s="10">
        <f t="shared" si="85"/>
        <v>6.2048590107349098</v>
      </c>
      <c r="AC169" s="10">
        <f t="shared" si="86"/>
        <v>6.1038590107349098</v>
      </c>
      <c r="AD169" s="3">
        <f t="shared" si="87"/>
        <v>885.25873977301092</v>
      </c>
      <c r="AI169" s="94">
        <f t="shared" si="88"/>
        <v>1.0755140059474755</v>
      </c>
    </row>
    <row r="170" spans="2:35">
      <c r="B170" s="39">
        <f t="shared" si="90"/>
        <v>142</v>
      </c>
      <c r="C170" s="42">
        <f t="shared" si="91"/>
        <v>2.4177458033574131</v>
      </c>
      <c r="D170" s="10">
        <f t="shared" si="92"/>
        <v>11.782254196642587</v>
      </c>
      <c r="E170" s="40">
        <f t="shared" si="93"/>
        <v>22.835491606714825</v>
      </c>
      <c r="F170" s="40">
        <f t="shared" si="94"/>
        <v>46.4</v>
      </c>
      <c r="G170" s="3">
        <f t="shared" si="95"/>
        <v>400.82254196642486</v>
      </c>
      <c r="H170" s="3">
        <f t="shared" si="96"/>
        <v>155.31826837612553</v>
      </c>
      <c r="I170">
        <f t="shared" si="78"/>
        <v>1.5531826837612554E-4</v>
      </c>
      <c r="J170" s="4">
        <f t="shared" si="97"/>
        <v>453.5671856158574</v>
      </c>
      <c r="K170" s="40">
        <f t="shared" si="98"/>
        <v>2.9202436413820889</v>
      </c>
      <c r="L170" s="40">
        <f t="shared" si="79"/>
        <v>3.0797563586179111</v>
      </c>
      <c r="M170" s="10">
        <f t="shared" si="99"/>
        <v>6.2048590107349098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14.78636862825992</v>
      </c>
      <c r="Q170" s="42">
        <f t="shared" si="101"/>
        <v>0.1705275183578138</v>
      </c>
      <c r="R170" s="4">
        <f t="shared" si="102"/>
        <v>513604.92958287214</v>
      </c>
      <c r="S170">
        <f t="shared" si="82"/>
        <v>5.1360492958287213E-4</v>
      </c>
      <c r="T170" s="41">
        <f t="shared" si="83"/>
        <v>2.757948374570861E-4</v>
      </c>
      <c r="U170" s="42">
        <f t="shared" si="103"/>
        <v>0.91198772926312277</v>
      </c>
      <c r="V170" s="42">
        <f t="shared" si="104"/>
        <v>1.0911673815923881</v>
      </c>
      <c r="W170" s="42">
        <f t="shared" si="105"/>
        <v>1.0762035169895865</v>
      </c>
      <c r="X170" s="42">
        <f t="shared" si="106"/>
        <v>1.4963864602801635E-2</v>
      </c>
      <c r="Y170" s="42">
        <f t="shared" si="89"/>
        <v>5.3801922437903618E-3</v>
      </c>
      <c r="Z170" s="10">
        <f t="shared" si="107"/>
        <v>19.507951248824678</v>
      </c>
      <c r="AA170">
        <f t="shared" si="84"/>
        <v>6208759.2197703328</v>
      </c>
      <c r="AB170" s="10">
        <f t="shared" si="85"/>
        <v>6.2087592197703332</v>
      </c>
      <c r="AC170" s="10">
        <f t="shared" si="86"/>
        <v>6.1077592197703332</v>
      </c>
      <c r="AD170" s="3">
        <f t="shared" si="87"/>
        <v>885.82439735610342</v>
      </c>
      <c r="AI170" s="94">
        <f t="shared" si="88"/>
        <v>1.0762035169895865</v>
      </c>
    </row>
    <row r="171" spans="2:35">
      <c r="B171" s="39">
        <f t="shared" si="90"/>
        <v>143</v>
      </c>
      <c r="C171" s="42">
        <f t="shared" si="91"/>
        <v>2.4347721822542963</v>
      </c>
      <c r="D171" s="10">
        <f t="shared" si="92"/>
        <v>11.765227817745703</v>
      </c>
      <c r="E171" s="40">
        <f t="shared" si="93"/>
        <v>22.869544364508592</v>
      </c>
      <c r="F171" s="40">
        <f t="shared" si="94"/>
        <v>46.4</v>
      </c>
      <c r="G171" s="3">
        <f t="shared" si="95"/>
        <v>400.65227817745603</v>
      </c>
      <c r="H171" s="3">
        <f t="shared" si="96"/>
        <v>155.31826837612553</v>
      </c>
      <c r="I171">
        <f t="shared" si="78"/>
        <v>1.5531826837612554E-4</v>
      </c>
      <c r="J171" s="4">
        <f t="shared" si="97"/>
        <v>454.78956558851769</v>
      </c>
      <c r="K171" s="40">
        <f t="shared" si="98"/>
        <v>2.9281138036330621</v>
      </c>
      <c r="L171" s="40">
        <f t="shared" si="79"/>
        <v>3.0718861963669379</v>
      </c>
      <c r="M171" s="10">
        <f t="shared" si="99"/>
        <v>6.2087592197703332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14.789332881133495</v>
      </c>
      <c r="Q171" s="42">
        <f t="shared" si="101"/>
        <v>0.17167877913703417</v>
      </c>
      <c r="R171" s="4">
        <f t="shared" si="102"/>
        <v>512897.00809806958</v>
      </c>
      <c r="S171">
        <f t="shared" si="82"/>
        <v>5.1289700809806953E-4</v>
      </c>
      <c r="T171" s="41">
        <f t="shared" si="83"/>
        <v>2.7650275894188869E-4</v>
      </c>
      <c r="U171" s="42">
        <f t="shared" si="103"/>
        <v>0.91073070139941825</v>
      </c>
      <c r="V171" s="42">
        <f t="shared" si="104"/>
        <v>1.0918706572769497</v>
      </c>
      <c r="W171" s="42">
        <f t="shared" si="105"/>
        <v>1.0768911833779375</v>
      </c>
      <c r="X171" s="42">
        <f t="shared" si="106"/>
        <v>1.4979473899012108E-2</v>
      </c>
      <c r="Y171" s="42">
        <f t="shared" si="89"/>
        <v>5.3974375245836497E-3</v>
      </c>
      <c r="Z171" s="10">
        <f t="shared" si="107"/>
        <v>19.520374933105114</v>
      </c>
      <c r="AA171">
        <f t="shared" si="84"/>
        <v>6212648.9604837215</v>
      </c>
      <c r="AB171" s="10">
        <f t="shared" si="85"/>
        <v>6.2126489604837216</v>
      </c>
      <c r="AC171" s="10">
        <f t="shared" si="86"/>
        <v>6.1116489604837216</v>
      </c>
      <c r="AD171" s="3">
        <f t="shared" si="87"/>
        <v>886.38853669089508</v>
      </c>
      <c r="AI171" s="94">
        <f t="shared" si="88"/>
        <v>1.0768911833779375</v>
      </c>
    </row>
    <row r="172" spans="2:35">
      <c r="B172" s="39">
        <f t="shared" si="90"/>
        <v>144</v>
      </c>
      <c r="C172" s="42">
        <f t="shared" si="91"/>
        <v>2.4517985611511794</v>
      </c>
      <c r="D172" s="10">
        <f t="shared" si="92"/>
        <v>11.74820143884882</v>
      </c>
      <c r="E172" s="40">
        <f t="shared" si="93"/>
        <v>22.903597122302358</v>
      </c>
      <c r="F172" s="40">
        <f t="shared" si="94"/>
        <v>46.4</v>
      </c>
      <c r="G172" s="3">
        <f t="shared" si="95"/>
        <v>400.48201438848719</v>
      </c>
      <c r="H172" s="3">
        <f t="shared" si="96"/>
        <v>155.31826837612553</v>
      </c>
      <c r="I172">
        <f t="shared" si="78"/>
        <v>1.5531826837612554E-4</v>
      </c>
      <c r="J172" s="4">
        <f t="shared" si="97"/>
        <v>456.01376704138306</v>
      </c>
      <c r="K172" s="40">
        <f t="shared" si="98"/>
        <v>2.9359956932888287</v>
      </c>
      <c r="L172" s="40">
        <f t="shared" si="79"/>
        <v>3.0640043067111713</v>
      </c>
      <c r="M172" s="10">
        <f t="shared" si="99"/>
        <v>6.2126489604837216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14.79228791512317</v>
      </c>
      <c r="Q172" s="42">
        <f t="shared" si="101"/>
        <v>0.17282980993055164</v>
      </c>
      <c r="R172" s="4">
        <f t="shared" si="102"/>
        <v>512188.77339729673</v>
      </c>
      <c r="S172">
        <f t="shared" si="82"/>
        <v>5.1218877339729674E-4</v>
      </c>
      <c r="T172" s="41">
        <f t="shared" si="83"/>
        <v>2.7721099364266149E-4</v>
      </c>
      <c r="U172" s="42">
        <f t="shared" si="103"/>
        <v>0.90947311737064385</v>
      </c>
      <c r="V172" s="42">
        <f t="shared" si="104"/>
        <v>1.0925720109809702</v>
      </c>
      <c r="W172" s="42">
        <f t="shared" si="105"/>
        <v>1.0775770040413186</v>
      </c>
      <c r="X172" s="42">
        <f t="shared" si="106"/>
        <v>1.4995006939651612E-2</v>
      </c>
      <c r="Y172" s="42">
        <f t="shared" si="89"/>
        <v>5.4146972393201969E-3</v>
      </c>
      <c r="Z172" s="10">
        <f t="shared" si="107"/>
        <v>19.532765162625569</v>
      </c>
      <c r="AA172">
        <f t="shared" si="84"/>
        <v>6216528.2268209895</v>
      </c>
      <c r="AB172" s="10">
        <f t="shared" si="85"/>
        <v>6.2165282268209898</v>
      </c>
      <c r="AC172" s="10">
        <f t="shared" si="86"/>
        <v>6.1155282268209898</v>
      </c>
      <c r="AD172" s="3">
        <f t="shared" si="87"/>
        <v>886.95115689934585</v>
      </c>
      <c r="AI172" s="94">
        <f t="shared" si="88"/>
        <v>1.0775770040413186</v>
      </c>
    </row>
    <row r="173" spans="2:35">
      <c r="B173" s="39">
        <f t="shared" si="90"/>
        <v>145</v>
      </c>
      <c r="C173" s="42">
        <f t="shared" si="91"/>
        <v>2.4688249400480626</v>
      </c>
      <c r="D173" s="10">
        <f t="shared" si="92"/>
        <v>11.731175059951937</v>
      </c>
      <c r="E173" s="40">
        <f t="shared" si="93"/>
        <v>22.937649880096124</v>
      </c>
      <c r="F173" s="40">
        <f t="shared" si="94"/>
        <v>46.4</v>
      </c>
      <c r="G173" s="3">
        <f t="shared" si="95"/>
        <v>400.31175059951835</v>
      </c>
      <c r="H173" s="3">
        <f t="shared" si="96"/>
        <v>155.31826837612553</v>
      </c>
      <c r="I173">
        <f t="shared" si="78"/>
        <v>1.5531826837612554E-4</v>
      </c>
      <c r="J173" s="4">
        <f t="shared" si="97"/>
        <v>457.23978997445283</v>
      </c>
      <c r="K173" s="40">
        <f t="shared" si="98"/>
        <v>2.9438893103493848</v>
      </c>
      <c r="L173" s="40">
        <f t="shared" si="79"/>
        <v>3.0561106896506152</v>
      </c>
      <c r="M173" s="10">
        <f t="shared" si="99"/>
        <v>6.2165282268209898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14.795233737135279</v>
      </c>
      <c r="Q173" s="42">
        <f t="shared" si="101"/>
        <v>0.17398061154676051</v>
      </c>
      <c r="R173" s="4">
        <f t="shared" si="102"/>
        <v>511480.22641095018</v>
      </c>
      <c r="S173">
        <f t="shared" si="82"/>
        <v>5.1148022641095024E-4</v>
      </c>
      <c r="T173" s="41">
        <f t="shared" si="83"/>
        <v>2.7791954062900799E-4</v>
      </c>
      <c r="U173" s="42">
        <f t="shared" si="103"/>
        <v>0.90821497882886781</v>
      </c>
      <c r="V173" s="42">
        <f t="shared" si="104"/>
        <v>1.0932714414503244</v>
      </c>
      <c r="W173" s="42">
        <f t="shared" si="105"/>
        <v>1.0782609779123018</v>
      </c>
      <c r="X173" s="42">
        <f t="shared" si="106"/>
        <v>1.50104635380226E-2</v>
      </c>
      <c r="Y173" s="42">
        <f t="shared" si="89"/>
        <v>5.4319713050197975E-3</v>
      </c>
      <c r="Z173" s="10">
        <f t="shared" si="107"/>
        <v>19.545121918112557</v>
      </c>
      <c r="AA173">
        <f t="shared" si="84"/>
        <v>6220397.012747786</v>
      </c>
      <c r="AB173" s="10">
        <f t="shared" si="85"/>
        <v>6.2203970127477861</v>
      </c>
      <c r="AC173" s="10">
        <f t="shared" si="86"/>
        <v>6.1193970127477861</v>
      </c>
      <c r="AD173" s="3">
        <f t="shared" si="87"/>
        <v>887.51225710627784</v>
      </c>
      <c r="AI173" s="94">
        <f t="shared" si="88"/>
        <v>1.0782609779123018</v>
      </c>
    </row>
    <row r="174" spans="2:35">
      <c r="B174" s="39">
        <f t="shared" si="90"/>
        <v>146</v>
      </c>
      <c r="C174" s="42">
        <f t="shared" si="91"/>
        <v>2.4858513189449458</v>
      </c>
      <c r="D174" s="10">
        <f t="shared" si="92"/>
        <v>11.714148681055054</v>
      </c>
      <c r="E174" s="40">
        <f t="shared" si="93"/>
        <v>22.971702637889891</v>
      </c>
      <c r="F174" s="40">
        <f t="shared" si="94"/>
        <v>46.4</v>
      </c>
      <c r="G174" s="3">
        <f t="shared" si="95"/>
        <v>400.14148681054951</v>
      </c>
      <c r="H174" s="3">
        <f t="shared" si="96"/>
        <v>155.31826837612553</v>
      </c>
      <c r="I174">
        <f t="shared" si="78"/>
        <v>1.5531826837612554E-4</v>
      </c>
      <c r="J174" s="4">
        <f t="shared" si="97"/>
        <v>458.46763438772768</v>
      </c>
      <c r="K174" s="40">
        <f t="shared" si="98"/>
        <v>2.951794654814734</v>
      </c>
      <c r="L174" s="40">
        <f t="shared" si="79"/>
        <v>3.048205345185266</v>
      </c>
      <c r="M174" s="10">
        <f t="shared" si="99"/>
        <v>6.2203970127477861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14.798170354047983</v>
      </c>
      <c r="Q174" s="42">
        <f t="shared" si="101"/>
        <v>0.1751311847926095</v>
      </c>
      <c r="R174" s="4">
        <f t="shared" si="102"/>
        <v>510771.36806942616</v>
      </c>
      <c r="S174">
        <f t="shared" si="82"/>
        <v>5.1077136806942621E-4</v>
      </c>
      <c r="T174" s="41">
        <f t="shared" si="83"/>
        <v>2.7862839897053202E-4</v>
      </c>
      <c r="U174" s="42">
        <f t="shared" si="103"/>
        <v>0.9069562874261573</v>
      </c>
      <c r="V174" s="42">
        <f t="shared" si="104"/>
        <v>1.093968947436923</v>
      </c>
      <c r="W174" s="42">
        <f t="shared" si="105"/>
        <v>1.0789431039269386</v>
      </c>
      <c r="X174" s="42">
        <f t="shared" si="106"/>
        <v>1.5025843509984371E-2</v>
      </c>
      <c r="Y174" s="42">
        <f t="shared" si="89"/>
        <v>5.4492596385586995E-3</v>
      </c>
      <c r="Z174" s="10">
        <f t="shared" si="107"/>
        <v>19.55744518036375</v>
      </c>
      <c r="AA174">
        <f t="shared" si="84"/>
        <v>6224255.312252041</v>
      </c>
      <c r="AB174" s="10">
        <f t="shared" si="85"/>
        <v>6.2242553122520405</v>
      </c>
      <c r="AC174" s="10">
        <f t="shared" si="86"/>
        <v>6.1232553122520406</v>
      </c>
      <c r="AD174" s="3">
        <f t="shared" si="87"/>
        <v>888.07183643974486</v>
      </c>
      <c r="AI174" s="94">
        <f t="shared" si="88"/>
        <v>1.0789431039269386</v>
      </c>
    </row>
    <row r="175" spans="2:35">
      <c r="B175" s="39">
        <f t="shared" si="90"/>
        <v>147</v>
      </c>
      <c r="C175" s="42">
        <f t="shared" si="91"/>
        <v>2.502877697841829</v>
      </c>
      <c r="D175" s="10">
        <f t="shared" si="92"/>
        <v>11.697122302158171</v>
      </c>
      <c r="E175" s="40">
        <f t="shared" si="93"/>
        <v>23.005755395683657</v>
      </c>
      <c r="F175" s="40">
        <f t="shared" si="94"/>
        <v>46.4</v>
      </c>
      <c r="G175" s="3">
        <f t="shared" si="95"/>
        <v>399.97122302158067</v>
      </c>
      <c r="H175" s="3">
        <f t="shared" si="96"/>
        <v>155.31826837612553</v>
      </c>
      <c r="I175">
        <f t="shared" si="78"/>
        <v>1.5531826837612554E-4</v>
      </c>
      <c r="J175" s="4">
        <f t="shared" si="97"/>
        <v>459.69730028120739</v>
      </c>
      <c r="K175" s="40">
        <f t="shared" si="98"/>
        <v>2.9597117266848754</v>
      </c>
      <c r="L175" s="40">
        <f t="shared" si="79"/>
        <v>3.0402882733151246</v>
      </c>
      <c r="M175" s="10">
        <f t="shared" si="99"/>
        <v>6.2242553122520405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14.801097772713307</v>
      </c>
      <c r="Q175" s="42">
        <f t="shared" si="101"/>
        <v>0.17628153047360839</v>
      </c>
      <c r="R175" s="4">
        <f t="shared" si="102"/>
        <v>510062.19930312096</v>
      </c>
      <c r="S175">
        <f t="shared" si="82"/>
        <v>5.1006219930312092E-4</v>
      </c>
      <c r="T175" s="41">
        <f t="shared" si="83"/>
        <v>2.793375677368373E-4</v>
      </c>
      <c r="U175" s="42">
        <f t="shared" si="103"/>
        <v>0.9056970448145798</v>
      </c>
      <c r="V175" s="42">
        <f t="shared" si="104"/>
        <v>1.0946645276957545</v>
      </c>
      <c r="W175" s="42">
        <f t="shared" si="105"/>
        <v>1.0796233810252098</v>
      </c>
      <c r="X175" s="42">
        <f t="shared" si="106"/>
        <v>1.5041146670544681E-2</v>
      </c>
      <c r="Y175" s="42">
        <f t="shared" si="89"/>
        <v>5.4665621566684312E-3</v>
      </c>
      <c r="Z175" s="10">
        <f t="shared" si="107"/>
        <v>19.569734930242021</v>
      </c>
      <c r="AA175">
        <f t="shared" si="84"/>
        <v>6228103.1193420961</v>
      </c>
      <c r="AB175" s="10">
        <f t="shared" si="85"/>
        <v>6.2281031193420962</v>
      </c>
      <c r="AC175" s="10">
        <f t="shared" si="86"/>
        <v>6.1271031193420962</v>
      </c>
      <c r="AD175" s="3">
        <f t="shared" si="87"/>
        <v>888.62989403076085</v>
      </c>
      <c r="AI175" s="94">
        <f t="shared" si="88"/>
        <v>1.0796233810252098</v>
      </c>
    </row>
    <row r="176" spans="2:35">
      <c r="B176" s="39">
        <f t="shared" si="90"/>
        <v>148</v>
      </c>
      <c r="C176" s="42">
        <f t="shared" si="91"/>
        <v>2.5199040767387122</v>
      </c>
      <c r="D176" s="10">
        <f t="shared" si="92"/>
        <v>11.680095923261288</v>
      </c>
      <c r="E176" s="40">
        <f t="shared" si="93"/>
        <v>23.039808153477424</v>
      </c>
      <c r="F176" s="40">
        <f t="shared" si="94"/>
        <v>46.4</v>
      </c>
      <c r="G176" s="3">
        <f t="shared" si="95"/>
        <v>399.80095923261183</v>
      </c>
      <c r="H176" s="3">
        <f t="shared" si="96"/>
        <v>155.31826837612553</v>
      </c>
      <c r="I176">
        <f t="shared" si="78"/>
        <v>1.5531826837612554E-4</v>
      </c>
      <c r="J176" s="4">
        <f t="shared" si="97"/>
        <v>460.92878765489172</v>
      </c>
      <c r="K176" s="40">
        <f t="shared" si="98"/>
        <v>2.9676405259598075</v>
      </c>
      <c r="L176" s="40">
        <f t="shared" si="79"/>
        <v>3.0323594740401925</v>
      </c>
      <c r="M176" s="10">
        <f t="shared" si="99"/>
        <v>6.2281031193420962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14.804015999955825</v>
      </c>
      <c r="Q176" s="42">
        <f t="shared" si="101"/>
        <v>0.17743164939383477</v>
      </c>
      <c r="R176" s="4">
        <f t="shared" si="102"/>
        <v>509352.72104243108</v>
      </c>
      <c r="S176">
        <f t="shared" si="82"/>
        <v>5.0935272104243108E-4</v>
      </c>
      <c r="T176" s="41">
        <f t="shared" si="83"/>
        <v>2.8004704599752714E-4</v>
      </c>
      <c r="U176" s="42">
        <f t="shared" si="103"/>
        <v>0.90443725264620312</v>
      </c>
      <c r="V176" s="42">
        <f t="shared" si="104"/>
        <v>1.0953581809859487</v>
      </c>
      <c r="W176" s="42">
        <f t="shared" si="105"/>
        <v>1.0803018081506941</v>
      </c>
      <c r="X176" s="42">
        <f t="shared" si="106"/>
        <v>1.5056372835254628E-2</v>
      </c>
      <c r="Y176" s="42">
        <f t="shared" si="89"/>
        <v>5.4838787759362399E-3</v>
      </c>
      <c r="Z176" s="10">
        <f t="shared" si="107"/>
        <v>19.581991148675296</v>
      </c>
      <c r="AA176">
        <f t="shared" si="84"/>
        <v>6231940.4280466624</v>
      </c>
      <c r="AB176" s="10">
        <f t="shared" si="85"/>
        <v>6.2319404280466619</v>
      </c>
      <c r="AC176" s="10">
        <f t="shared" si="86"/>
        <v>6.1309404280466619</v>
      </c>
      <c r="AD176" s="3">
        <f t="shared" si="87"/>
        <v>889.18642901329406</v>
      </c>
      <c r="AI176" s="94">
        <f t="shared" si="88"/>
        <v>1.0803018081506941</v>
      </c>
    </row>
    <row r="177" spans="2:35">
      <c r="B177" s="39">
        <f t="shared" si="90"/>
        <v>149</v>
      </c>
      <c r="C177" s="42">
        <f t="shared" si="91"/>
        <v>2.5369304556355954</v>
      </c>
      <c r="D177" s="10">
        <f t="shared" si="92"/>
        <v>11.663069544364404</v>
      </c>
      <c r="E177" s="40">
        <f t="shared" si="93"/>
        <v>23.07386091127119</v>
      </c>
      <c r="F177" s="40">
        <f t="shared" si="94"/>
        <v>46.4</v>
      </c>
      <c r="G177" s="3">
        <f t="shared" si="95"/>
        <v>399.63069544364299</v>
      </c>
      <c r="H177" s="3">
        <f t="shared" si="96"/>
        <v>155.31826837612553</v>
      </c>
      <c r="I177">
        <f t="shared" si="78"/>
        <v>1.5531826837612554E-4</v>
      </c>
      <c r="J177" s="4">
        <f t="shared" si="97"/>
        <v>462.16209650878091</v>
      </c>
      <c r="K177" s="40">
        <f t="shared" si="98"/>
        <v>2.9755810526395319</v>
      </c>
      <c r="L177" s="40">
        <f t="shared" si="79"/>
        <v>3.0244189473604681</v>
      </c>
      <c r="M177" s="10">
        <f t="shared" si="99"/>
        <v>6.2319404280466619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14.806925042572711</v>
      </c>
      <c r="Q177" s="42">
        <f t="shared" si="101"/>
        <v>0.17858154235594062</v>
      </c>
      <c r="R177" s="4">
        <f t="shared" si="102"/>
        <v>508642.93421775289</v>
      </c>
      <c r="S177">
        <f t="shared" si="82"/>
        <v>5.0864293421775287E-4</v>
      </c>
      <c r="T177" s="41">
        <f t="shared" si="83"/>
        <v>2.8075683282220536E-4</v>
      </c>
      <c r="U177" s="42">
        <f t="shared" si="103"/>
        <v>0.90317691257309507</v>
      </c>
      <c r="V177" s="42">
        <f t="shared" si="104"/>
        <v>1.096049906071193</v>
      </c>
      <c r="W177" s="42">
        <f t="shared" si="105"/>
        <v>1.0809783842505623</v>
      </c>
      <c r="X177" s="42">
        <f t="shared" si="106"/>
        <v>1.5071521820630762E-2</v>
      </c>
      <c r="Y177" s="42">
        <f t="shared" si="89"/>
        <v>5.5012094128060081E-3</v>
      </c>
      <c r="Z177" s="10">
        <f t="shared" si="107"/>
        <v>19.594213816658041</v>
      </c>
      <c r="AA177">
        <f t="shared" si="84"/>
        <v>6235767.2324152803</v>
      </c>
      <c r="AB177" s="10">
        <f t="shared" si="85"/>
        <v>6.23576723241528</v>
      </c>
      <c r="AC177" s="10">
        <f t="shared" si="86"/>
        <v>6.13476723241528</v>
      </c>
      <c r="AD177" s="3">
        <f t="shared" si="87"/>
        <v>889.7414405243336</v>
      </c>
      <c r="AI177" s="94">
        <f t="shared" si="88"/>
        <v>1.0809783842505623</v>
      </c>
    </row>
    <row r="178" spans="2:35">
      <c r="B178" s="39">
        <f t="shared" si="90"/>
        <v>150</v>
      </c>
      <c r="C178" s="42">
        <f t="shared" si="91"/>
        <v>2.5539568345324786</v>
      </c>
      <c r="D178" s="10">
        <f t="shared" si="92"/>
        <v>11.646043165467521</v>
      </c>
      <c r="E178" s="40">
        <f t="shared" si="93"/>
        <v>23.107913669064956</v>
      </c>
      <c r="F178" s="40">
        <f t="shared" si="94"/>
        <v>46.4</v>
      </c>
      <c r="G178" s="3">
        <f t="shared" si="95"/>
        <v>399.46043165467415</v>
      </c>
      <c r="H178" s="3">
        <f t="shared" si="96"/>
        <v>155.31826837612553</v>
      </c>
      <c r="I178">
        <f t="shared" si="78"/>
        <v>1.5531826837612554E-4</v>
      </c>
      <c r="J178" s="4">
        <f t="shared" si="97"/>
        <v>463.39722684287494</v>
      </c>
      <c r="K178" s="40">
        <f t="shared" si="98"/>
        <v>2.9835333067240479</v>
      </c>
      <c r="L178" s="40">
        <f t="shared" si="79"/>
        <v>3.0164666932759521</v>
      </c>
      <c r="M178" s="10">
        <f t="shared" si="99"/>
        <v>6.23576723241528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14.809824907334221</v>
      </c>
      <c r="Q178" s="42">
        <f t="shared" si="101"/>
        <v>0.17973121016115898</v>
      </c>
      <c r="R178" s="4">
        <f t="shared" si="102"/>
        <v>507932.83975948265</v>
      </c>
      <c r="S178">
        <f t="shared" si="82"/>
        <v>5.0793283975948266E-4</v>
      </c>
      <c r="T178" s="41">
        <f t="shared" si="83"/>
        <v>2.8146692728047557E-4</v>
      </c>
      <c r="U178" s="42">
        <f t="shared" si="103"/>
        <v>0.90191602624732303</v>
      </c>
      <c r="V178" s="42">
        <f t="shared" si="104"/>
        <v>1.0967397017197988</v>
      </c>
      <c r="W178" s="42">
        <f t="shared" si="105"/>
        <v>1.0816531082756577</v>
      </c>
      <c r="X178" s="42">
        <f t="shared" si="106"/>
        <v>1.5086593444141094E-2</v>
      </c>
      <c r="Y178" s="42">
        <f t="shared" si="89"/>
        <v>5.5185539835791554E-3</v>
      </c>
      <c r="Z178" s="10">
        <f t="shared" si="107"/>
        <v>19.606402915252769</v>
      </c>
      <c r="AA178">
        <f t="shared" si="84"/>
        <v>6239583.5265188003</v>
      </c>
      <c r="AB178" s="10">
        <f t="shared" si="85"/>
        <v>6.2395835265188007</v>
      </c>
      <c r="AC178" s="10">
        <f t="shared" si="86"/>
        <v>6.1385835265188007</v>
      </c>
      <c r="AD178" s="3">
        <f t="shared" si="87"/>
        <v>890.29492770395939</v>
      </c>
      <c r="AI178" s="94">
        <f t="shared" si="88"/>
        <v>1.0816531082756577</v>
      </c>
    </row>
    <row r="179" spans="2:35">
      <c r="B179" s="39">
        <f t="shared" si="90"/>
        <v>151</v>
      </c>
      <c r="C179" s="42">
        <f t="shared" si="91"/>
        <v>2.5709832134293618</v>
      </c>
      <c r="D179" s="10">
        <f t="shared" si="92"/>
        <v>11.629016786570638</v>
      </c>
      <c r="E179" s="40">
        <f t="shared" si="93"/>
        <v>23.141966426858723</v>
      </c>
      <c r="F179" s="40">
        <f t="shared" si="94"/>
        <v>46.4</v>
      </c>
      <c r="G179" s="3">
        <f t="shared" si="95"/>
        <v>399.29016786570531</v>
      </c>
      <c r="H179" s="3">
        <f t="shared" si="96"/>
        <v>155.31826837612553</v>
      </c>
      <c r="I179">
        <f t="shared" si="78"/>
        <v>1.5531826837612554E-4</v>
      </c>
      <c r="J179" s="4">
        <f t="shared" si="97"/>
        <v>464.63417865717406</v>
      </c>
      <c r="K179" s="40">
        <f t="shared" si="98"/>
        <v>2.9914972882133579</v>
      </c>
      <c r="L179" s="40">
        <f t="shared" si="79"/>
        <v>3.0085027117866421</v>
      </c>
      <c r="M179" s="10">
        <f t="shared" si="99"/>
        <v>6.2395835265188007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14.812715600984125</v>
      </c>
      <c r="Q179" s="42">
        <f t="shared" si="101"/>
        <v>0.18088065360931052</v>
      </c>
      <c r="R179" s="4">
        <f t="shared" si="102"/>
        <v>507222.43859801668</v>
      </c>
      <c r="S179">
        <f t="shared" si="82"/>
        <v>5.0722243859801673E-4</v>
      </c>
      <c r="T179" s="41">
        <f t="shared" si="83"/>
        <v>2.821773284419415E-4</v>
      </c>
      <c r="U179" s="42">
        <f t="shared" si="103"/>
        <v>0.90065459532095438</v>
      </c>
      <c r="V179" s="42">
        <f t="shared" si="104"/>
        <v>1.0974275667038715</v>
      </c>
      <c r="W179" s="42">
        <f t="shared" si="105"/>
        <v>1.0823259791805806</v>
      </c>
      <c r="X179" s="42">
        <f t="shared" si="106"/>
        <v>1.5101587523290938E-2</v>
      </c>
      <c r="Y179" s="42">
        <f t="shared" si="89"/>
        <v>5.5359124044144893E-3</v>
      </c>
      <c r="Z179" s="10">
        <f t="shared" si="107"/>
        <v>19.618558425587736</v>
      </c>
      <c r="AA179">
        <f t="shared" si="84"/>
        <v>6243389.304448653</v>
      </c>
      <c r="AB179" s="10">
        <f t="shared" si="85"/>
        <v>6.2433893044486526</v>
      </c>
      <c r="AC179" s="10">
        <f t="shared" si="86"/>
        <v>6.1423893044486526</v>
      </c>
      <c r="AD179" s="3">
        <f t="shared" si="87"/>
        <v>890.84688969523609</v>
      </c>
      <c r="AI179" s="94">
        <f t="shared" si="88"/>
        <v>1.0823259791805806</v>
      </c>
    </row>
    <row r="180" spans="2:35">
      <c r="B180" s="39">
        <f t="shared" si="90"/>
        <v>152</v>
      </c>
      <c r="C180" s="42">
        <f t="shared" si="91"/>
        <v>2.5880095923262449</v>
      </c>
      <c r="D180" s="10">
        <f t="shared" si="92"/>
        <v>11.611990407673755</v>
      </c>
      <c r="E180" s="40">
        <f t="shared" si="93"/>
        <v>23.176019184652489</v>
      </c>
      <c r="F180" s="40">
        <f t="shared" si="94"/>
        <v>46.4</v>
      </c>
      <c r="G180" s="3">
        <f t="shared" si="95"/>
        <v>399.11990407673647</v>
      </c>
      <c r="H180" s="3">
        <f t="shared" si="96"/>
        <v>155.31826837612553</v>
      </c>
      <c r="I180">
        <f t="shared" si="78"/>
        <v>1.5531826837612554E-4</v>
      </c>
      <c r="J180" s="4">
        <f t="shared" si="97"/>
        <v>465.87295195167758</v>
      </c>
      <c r="K180" s="40">
        <f t="shared" si="98"/>
        <v>2.999472997107457</v>
      </c>
      <c r="L180" s="40">
        <f t="shared" si="79"/>
        <v>3.000527002892543</v>
      </c>
      <c r="M180" s="10">
        <f t="shared" si="99"/>
        <v>6.2433893044486526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14.815597130239267</v>
      </c>
      <c r="Q180" s="42">
        <f t="shared" si="101"/>
        <v>0.18202987349881006</v>
      </c>
      <c r="R180" s="4">
        <f t="shared" si="102"/>
        <v>506511.73166375159</v>
      </c>
      <c r="S180">
        <f t="shared" si="82"/>
        <v>5.0651173166375157E-4</v>
      </c>
      <c r="T180" s="41">
        <f t="shared" si="83"/>
        <v>2.8288803537620665E-4</v>
      </c>
      <c r="U180" s="42">
        <f t="shared" si="103"/>
        <v>0.89939262144605714</v>
      </c>
      <c r="V180" s="42">
        <f t="shared" si="104"/>
        <v>1.098113499799245</v>
      </c>
      <c r="W180" s="42">
        <f t="shared" si="105"/>
        <v>1.0829969959235601</v>
      </c>
      <c r="X180" s="42">
        <f t="shared" si="106"/>
        <v>1.5116503875684861E-2</v>
      </c>
      <c r="Y180" s="42">
        <f t="shared" si="89"/>
        <v>5.5532845913281231E-3</v>
      </c>
      <c r="Z180" s="10">
        <f t="shared" si="107"/>
        <v>19.63068032885495</v>
      </c>
      <c r="AA180">
        <f t="shared" si="84"/>
        <v>6247184.5603162292</v>
      </c>
      <c r="AB180" s="10">
        <f t="shared" si="85"/>
        <v>6.2471845603162288</v>
      </c>
      <c r="AC180" s="10">
        <f t="shared" si="86"/>
        <v>6.1461845603162288</v>
      </c>
      <c r="AD180" s="3">
        <f t="shared" si="87"/>
        <v>891.39732564412316</v>
      </c>
      <c r="AI180" s="94">
        <f t="shared" si="88"/>
        <v>1.0829969959235601</v>
      </c>
    </row>
    <row r="181" spans="2:35">
      <c r="B181" s="39">
        <f t="shared" si="90"/>
        <v>153</v>
      </c>
      <c r="C181" s="42">
        <f t="shared" si="91"/>
        <v>2.6050359712231281</v>
      </c>
      <c r="D181" s="10">
        <f t="shared" si="92"/>
        <v>11.594964028776872</v>
      </c>
      <c r="E181" s="40">
        <f t="shared" si="93"/>
        <v>23.210071942446255</v>
      </c>
      <c r="F181" s="40">
        <f t="shared" si="94"/>
        <v>46.4</v>
      </c>
      <c r="G181" s="3">
        <f t="shared" si="95"/>
        <v>398.94964028776764</v>
      </c>
      <c r="H181" s="3">
        <f t="shared" si="96"/>
        <v>155.31826837612553</v>
      </c>
      <c r="I181">
        <f t="shared" si="78"/>
        <v>1.5531826837612554E-4</v>
      </c>
      <c r="J181" s="4">
        <f t="shared" si="97"/>
        <v>467.11354672638595</v>
      </c>
      <c r="K181" s="40">
        <f t="shared" si="98"/>
        <v>3.0074604334063477</v>
      </c>
      <c r="L181" s="40">
        <f t="shared" si="79"/>
        <v>2.9925395665936523</v>
      </c>
      <c r="M181" s="10">
        <f t="shared" si="99"/>
        <v>6.2471845603162288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14.818469501789195</v>
      </c>
      <c r="Q181" s="42">
        <f t="shared" si="101"/>
        <v>0.18317887062667318</v>
      </c>
      <c r="R181" s="4">
        <f t="shared" si="102"/>
        <v>505800.71988708357</v>
      </c>
      <c r="S181">
        <f t="shared" si="82"/>
        <v>5.0580071988708358E-4</v>
      </c>
      <c r="T181" s="41">
        <f t="shared" si="83"/>
        <v>2.8359904715287464E-4</v>
      </c>
      <c r="U181" s="42">
        <f t="shared" si="103"/>
        <v>0.89813010627469891</v>
      </c>
      <c r="V181" s="42">
        <f t="shared" si="104"/>
        <v>1.0987974997868111</v>
      </c>
      <c r="W181" s="42">
        <f t="shared" si="105"/>
        <v>1.0836661574663442</v>
      </c>
      <c r="X181" s="42">
        <f t="shared" si="106"/>
        <v>1.5131342320466867E-2</v>
      </c>
      <c r="Y181" s="42">
        <f t="shared" si="89"/>
        <v>5.5706704601950529E-3</v>
      </c>
      <c r="Z181" s="10">
        <f t="shared" si="107"/>
        <v>19.642768606314011</v>
      </c>
      <c r="AA181">
        <f t="shared" si="84"/>
        <v>6250969.2882540822</v>
      </c>
      <c r="AB181" s="10">
        <f t="shared" si="85"/>
        <v>6.2509692882540824</v>
      </c>
      <c r="AC181" s="10">
        <f t="shared" si="86"/>
        <v>6.1499692882540824</v>
      </c>
      <c r="AD181" s="3">
        <f t="shared" si="87"/>
        <v>891.94623469964938</v>
      </c>
      <c r="AI181" s="94">
        <f t="shared" si="88"/>
        <v>1.0836661574663442</v>
      </c>
    </row>
    <row r="182" spans="2:35">
      <c r="B182" s="39">
        <f t="shared" si="90"/>
        <v>154</v>
      </c>
      <c r="C182" s="42">
        <f t="shared" si="91"/>
        <v>2.6220623501200113</v>
      </c>
      <c r="D182" s="10">
        <f t="shared" si="92"/>
        <v>11.577937649879988</v>
      </c>
      <c r="E182" s="40">
        <f t="shared" si="93"/>
        <v>23.244124700240022</v>
      </c>
      <c r="F182" s="40">
        <f t="shared" si="94"/>
        <v>46.4</v>
      </c>
      <c r="G182" s="3">
        <f t="shared" si="95"/>
        <v>398.7793764987988</v>
      </c>
      <c r="H182" s="3">
        <f t="shared" si="96"/>
        <v>155.31826837612553</v>
      </c>
      <c r="I182">
        <f t="shared" si="78"/>
        <v>1.5531826837612554E-4</v>
      </c>
      <c r="J182" s="4">
        <f t="shared" si="97"/>
        <v>468.3559629812994</v>
      </c>
      <c r="K182" s="40">
        <f t="shared" si="98"/>
        <v>3.0154595971100324</v>
      </c>
      <c r="L182" s="40">
        <f t="shared" si="79"/>
        <v>2.9845404028899676</v>
      </c>
      <c r="M182" s="10">
        <f t="shared" si="99"/>
        <v>6.2509692882540824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14.821332722297161</v>
      </c>
      <c r="Q182" s="42">
        <f t="shared" si="101"/>
        <v>0.18432764578852276</v>
      </c>
      <c r="R182" s="4">
        <f t="shared" si="102"/>
        <v>505089.40419840888</v>
      </c>
      <c r="S182">
        <f t="shared" si="82"/>
        <v>5.0508940419840892E-4</v>
      </c>
      <c r="T182" s="41">
        <f t="shared" si="83"/>
        <v>2.8431036284154931E-4</v>
      </c>
      <c r="U182" s="42">
        <f t="shared" si="103"/>
        <v>0.89686705145894674</v>
      </c>
      <c r="V182" s="42">
        <f t="shared" si="104"/>
        <v>1.0994795654517793</v>
      </c>
      <c r="W182" s="42">
        <f t="shared" si="105"/>
        <v>1.0843334627744128</v>
      </c>
      <c r="X182" s="42">
        <f t="shared" si="106"/>
        <v>1.5146102677366491E-2</v>
      </c>
      <c r="Y182" s="42">
        <f t="shared" si="89"/>
        <v>5.5880699267496347E-3</v>
      </c>
      <c r="Z182" s="10">
        <f t="shared" si="107"/>
        <v>19.654823239292039</v>
      </c>
      <c r="AA182">
        <f t="shared" si="84"/>
        <v>6254743.4824159089</v>
      </c>
      <c r="AB182" s="10">
        <f t="shared" si="85"/>
        <v>6.2547434824159094</v>
      </c>
      <c r="AC182" s="10">
        <f t="shared" si="86"/>
        <v>6.1537434824159094</v>
      </c>
      <c r="AD182" s="3">
        <f t="shared" si="87"/>
        <v>892.4936160139099</v>
      </c>
      <c r="AI182" s="94">
        <f t="shared" si="88"/>
        <v>1.0843334627744128</v>
      </c>
    </row>
    <row r="183" spans="2:35">
      <c r="B183" s="39">
        <f t="shared" si="90"/>
        <v>155</v>
      </c>
      <c r="C183" s="42">
        <f t="shared" si="91"/>
        <v>2.6390887290168945</v>
      </c>
      <c r="D183" s="10">
        <f t="shared" si="92"/>
        <v>11.560911270983105</v>
      </c>
      <c r="E183" s="40">
        <f t="shared" si="93"/>
        <v>23.278177458033788</v>
      </c>
      <c r="F183" s="40">
        <f t="shared" si="94"/>
        <v>46.4</v>
      </c>
      <c r="G183" s="3">
        <f t="shared" si="95"/>
        <v>398.60911270982996</v>
      </c>
      <c r="H183" s="3">
        <f t="shared" si="96"/>
        <v>155.31826837612553</v>
      </c>
      <c r="I183">
        <f t="shared" si="78"/>
        <v>1.5531826837612554E-4</v>
      </c>
      <c r="J183" s="4">
        <f t="shared" si="97"/>
        <v>469.60020071641748</v>
      </c>
      <c r="K183" s="40">
        <f t="shared" si="98"/>
        <v>3.0234704882185079</v>
      </c>
      <c r="L183" s="40">
        <f t="shared" si="79"/>
        <v>2.9765295117814921</v>
      </c>
      <c r="M183" s="10">
        <f t="shared" si="99"/>
        <v>6.2547434824159094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14.824186798400218</v>
      </c>
      <c r="Q183" s="42">
        <f t="shared" si="101"/>
        <v>0.18547619977859531</v>
      </c>
      <c r="R183" s="4">
        <f t="shared" si="102"/>
        <v>504377.78552812408</v>
      </c>
      <c r="S183">
        <f t="shared" si="82"/>
        <v>5.0437778552812407E-4</v>
      </c>
      <c r="T183" s="41">
        <f t="shared" si="83"/>
        <v>2.8502198151183415E-4</v>
      </c>
      <c r="U183" s="42">
        <f t="shared" si="103"/>
        <v>0.89560345865086888</v>
      </c>
      <c r="V183" s="42">
        <f t="shared" si="104"/>
        <v>1.100159695582136</v>
      </c>
      <c r="W183" s="42">
        <f t="shared" si="105"/>
        <v>1.0849989108169735</v>
      </c>
      <c r="X183" s="42">
        <f t="shared" si="106"/>
        <v>1.5160784765162472E-2</v>
      </c>
      <c r="Y183" s="42">
        <f t="shared" si="89"/>
        <v>5.6054829065842931E-3</v>
      </c>
      <c r="Z183" s="10">
        <f t="shared" si="107"/>
        <v>19.666844209177434</v>
      </c>
      <c r="AA183">
        <f t="shared" si="84"/>
        <v>6258507.1369745862</v>
      </c>
      <c r="AB183" s="10">
        <f t="shared" si="85"/>
        <v>6.2585071369745862</v>
      </c>
      <c r="AC183" s="10">
        <f t="shared" si="86"/>
        <v>6.1575071369745862</v>
      </c>
      <c r="AD183" s="3">
        <f t="shared" si="87"/>
        <v>893.03946874178189</v>
      </c>
      <c r="AI183" s="94">
        <f t="shared" si="88"/>
        <v>1.0849989108169735</v>
      </c>
    </row>
    <row r="184" spans="2:35">
      <c r="B184" s="39">
        <f t="shared" si="90"/>
        <v>156</v>
      </c>
      <c r="C184" s="42">
        <f t="shared" si="91"/>
        <v>2.6561151079137777</v>
      </c>
      <c r="D184" s="10">
        <f t="shared" si="92"/>
        <v>11.543884892086222</v>
      </c>
      <c r="E184" s="40">
        <f t="shared" si="93"/>
        <v>23.312230215827555</v>
      </c>
      <c r="F184" s="40">
        <f t="shared" si="94"/>
        <v>46.4</v>
      </c>
      <c r="G184" s="3">
        <f t="shared" si="95"/>
        <v>398.43884892086112</v>
      </c>
      <c r="H184" s="3">
        <f t="shared" si="96"/>
        <v>155.31826837612553</v>
      </c>
      <c r="I184">
        <f t="shared" si="78"/>
        <v>1.5531826837612554E-4</v>
      </c>
      <c r="J184" s="4">
        <f t="shared" si="97"/>
        <v>470.84625993174063</v>
      </c>
      <c r="K184" s="40">
        <f t="shared" si="98"/>
        <v>3.0314931067317765</v>
      </c>
      <c r="L184" s="40">
        <f t="shared" si="79"/>
        <v>2.9685068932682235</v>
      </c>
      <c r="M184" s="10">
        <f t="shared" si="99"/>
        <v>6.2585071369745862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14.827031736707815</v>
      </c>
      <c r="Q184" s="42">
        <f t="shared" si="101"/>
        <v>0.1866245333897476</v>
      </c>
      <c r="R184" s="4">
        <f t="shared" si="102"/>
        <v>503665.86480662541</v>
      </c>
      <c r="S184">
        <f t="shared" si="82"/>
        <v>5.0366586480662544E-4</v>
      </c>
      <c r="T184" s="41">
        <f t="shared" si="83"/>
        <v>2.8573390223333279E-4</v>
      </c>
      <c r="U184" s="42">
        <f t="shared" si="103"/>
        <v>0.89433932950253248</v>
      </c>
      <c r="V184" s="42">
        <f t="shared" si="104"/>
        <v>1.1008378889719246</v>
      </c>
      <c r="W184" s="42">
        <f t="shared" si="105"/>
        <v>1.0856625005666152</v>
      </c>
      <c r="X184" s="42">
        <f t="shared" si="106"/>
        <v>1.5175388405309409E-2</v>
      </c>
      <c r="Y184" s="42">
        <f t="shared" si="89"/>
        <v>5.6229093151524004E-3</v>
      </c>
      <c r="Z184" s="10">
        <f t="shared" si="107"/>
        <v>19.678831497428273</v>
      </c>
      <c r="AA184">
        <f t="shared" si="84"/>
        <v>6262260.2461248115</v>
      </c>
      <c r="AB184" s="10">
        <f t="shared" si="85"/>
        <v>6.2622602461248116</v>
      </c>
      <c r="AC184" s="10">
        <f t="shared" si="86"/>
        <v>6.1612602461248116</v>
      </c>
      <c r="AD184" s="3">
        <f t="shared" si="87"/>
        <v>893.58379204130699</v>
      </c>
      <c r="AI184" s="94">
        <f t="shared" si="88"/>
        <v>1.0856625005666152</v>
      </c>
    </row>
    <row r="185" spans="2:35">
      <c r="B185" s="39">
        <f t="shared" si="90"/>
        <v>157</v>
      </c>
      <c r="C185" s="42">
        <f t="shared" si="91"/>
        <v>2.6731414868106609</v>
      </c>
      <c r="D185" s="10">
        <f t="shared" si="92"/>
        <v>11.526858513189339</v>
      </c>
      <c r="E185" s="40">
        <f t="shared" si="93"/>
        <v>23.346282973621321</v>
      </c>
      <c r="F185" s="40">
        <f t="shared" si="94"/>
        <v>46.4</v>
      </c>
      <c r="G185" s="3">
        <f t="shared" si="95"/>
        <v>398.26858513189228</v>
      </c>
      <c r="H185" s="3">
        <f t="shared" si="96"/>
        <v>155.31826837612553</v>
      </c>
      <c r="I185">
        <f t="shared" si="78"/>
        <v>1.5531826837612554E-4</v>
      </c>
      <c r="J185" s="4">
        <f t="shared" si="97"/>
        <v>472.09414062726819</v>
      </c>
      <c r="K185" s="40">
        <f t="shared" si="98"/>
        <v>3.0395274526498346</v>
      </c>
      <c r="L185" s="40">
        <f t="shared" si="79"/>
        <v>2.9604725473501654</v>
      </c>
      <c r="M185" s="10">
        <f t="shared" si="99"/>
        <v>6.2622602461248116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14.829867543803898</v>
      </c>
      <c r="Q185" s="42">
        <f t="shared" si="101"/>
        <v>0.187772647413463</v>
      </c>
      <c r="R185" s="4">
        <f t="shared" si="102"/>
        <v>502953.64296430937</v>
      </c>
      <c r="S185">
        <f t="shared" si="82"/>
        <v>5.0295364296430939E-4</v>
      </c>
      <c r="T185" s="41">
        <f t="shared" si="83"/>
        <v>2.8644612407564883E-4</v>
      </c>
      <c r="U185" s="42">
        <f t="shared" si="103"/>
        <v>0.89307466566600557</v>
      </c>
      <c r="V185" s="42">
        <f t="shared" si="104"/>
        <v>1.1015141444177652</v>
      </c>
      <c r="W185" s="42">
        <f t="shared" si="105"/>
        <v>1.0863242309997747</v>
      </c>
      <c r="X185" s="42">
        <f t="shared" si="106"/>
        <v>1.5189913417990475E-2</v>
      </c>
      <c r="Y185" s="42">
        <f t="shared" si="89"/>
        <v>5.6403490677666181E-3</v>
      </c>
      <c r="Z185" s="10">
        <f t="shared" si="107"/>
        <v>19.690785085564759</v>
      </c>
      <c r="AA185">
        <f t="shared" si="84"/>
        <v>6266002.8040807303</v>
      </c>
      <c r="AB185" s="10">
        <f t="shared" si="85"/>
        <v>6.2660028040807303</v>
      </c>
      <c r="AC185" s="10">
        <f t="shared" si="86"/>
        <v>6.1650028040807303</v>
      </c>
      <c r="AD185" s="3">
        <f t="shared" si="87"/>
        <v>894.12658507334743</v>
      </c>
      <c r="AI185" s="94">
        <f t="shared" si="88"/>
        <v>1.0863242309997747</v>
      </c>
    </row>
    <row r="186" spans="2:35">
      <c r="B186" s="39">
        <f t="shared" si="90"/>
        <v>158</v>
      </c>
      <c r="C186" s="42">
        <f t="shared" si="91"/>
        <v>2.6901678657075441</v>
      </c>
      <c r="D186" s="10">
        <f t="shared" si="92"/>
        <v>11.509832134292456</v>
      </c>
      <c r="E186" s="40">
        <f t="shared" si="93"/>
        <v>23.380335731415087</v>
      </c>
      <c r="F186" s="40">
        <f t="shared" si="94"/>
        <v>46.4</v>
      </c>
      <c r="G186" s="3">
        <f t="shared" si="95"/>
        <v>398.09832134292344</v>
      </c>
      <c r="H186" s="3">
        <f t="shared" si="96"/>
        <v>155.31826837612553</v>
      </c>
      <c r="I186">
        <f t="shared" si="78"/>
        <v>1.5531826837612554E-4</v>
      </c>
      <c r="J186" s="4">
        <f t="shared" si="97"/>
        <v>473.34384280300083</v>
      </c>
      <c r="K186" s="40">
        <f t="shared" si="98"/>
        <v>3.0475735259726862</v>
      </c>
      <c r="L186" s="40">
        <f t="shared" si="79"/>
        <v>2.9524264740273138</v>
      </c>
      <c r="M186" s="10">
        <f t="shared" si="99"/>
        <v>6.2660028040807303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14.832694226245215</v>
      </c>
      <c r="Q186" s="42">
        <f t="shared" si="101"/>
        <v>0.18892054263985797</v>
      </c>
      <c r="R186" s="4">
        <f t="shared" si="102"/>
        <v>502241.12093157222</v>
      </c>
      <c r="S186">
        <f t="shared" si="82"/>
        <v>5.0224112093157222E-4</v>
      </c>
      <c r="T186" s="41">
        <f t="shared" si="83"/>
        <v>2.8715864610838601E-4</v>
      </c>
      <c r="U186" s="42">
        <f t="shared" si="103"/>
        <v>0.89180946879335554</v>
      </c>
      <c r="V186" s="42">
        <f t="shared" si="104"/>
        <v>1.1021884607216776</v>
      </c>
      <c r="W186" s="42">
        <f t="shared" si="105"/>
        <v>1.0869841010963177</v>
      </c>
      <c r="X186" s="42">
        <f t="shared" si="106"/>
        <v>1.5204359625359931E-2</v>
      </c>
      <c r="Y186" s="42">
        <f t="shared" si="89"/>
        <v>5.6578020796009612E-3</v>
      </c>
      <c r="Z186" s="10">
        <f t="shared" si="107"/>
        <v>19.70270495517472</v>
      </c>
      <c r="AA186">
        <f t="shared" si="84"/>
        <v>6269734.8050776608</v>
      </c>
      <c r="AB186" s="10">
        <f t="shared" si="85"/>
        <v>6.2697348050776611</v>
      </c>
      <c r="AC186" s="10">
        <f t="shared" si="86"/>
        <v>6.1687348050776611</v>
      </c>
      <c r="AD186" s="3">
        <f t="shared" si="87"/>
        <v>894.66784700183621</v>
      </c>
      <c r="AI186" s="94">
        <f t="shared" si="88"/>
        <v>1.0869841010963177</v>
      </c>
    </row>
    <row r="187" spans="2:35">
      <c r="B187" s="39">
        <f t="shared" si="90"/>
        <v>159</v>
      </c>
      <c r="C187" s="42">
        <f t="shared" si="91"/>
        <v>2.7071942446044273</v>
      </c>
      <c r="D187" s="10">
        <f t="shared" si="92"/>
        <v>11.492805755395572</v>
      </c>
      <c r="E187" s="40">
        <f t="shared" si="93"/>
        <v>23.414388489208854</v>
      </c>
      <c r="F187" s="40">
        <f t="shared" si="94"/>
        <v>46.4</v>
      </c>
      <c r="G187" s="3">
        <f t="shared" si="95"/>
        <v>397.9280575539546</v>
      </c>
      <c r="H187" s="3">
        <f t="shared" si="96"/>
        <v>155.31826837612553</v>
      </c>
      <c r="I187">
        <f t="shared" si="78"/>
        <v>1.5531826837612554E-4</v>
      </c>
      <c r="J187" s="4">
        <f t="shared" si="97"/>
        <v>474.59536645893809</v>
      </c>
      <c r="K187" s="40">
        <f t="shared" si="98"/>
        <v>3.0556313267003281</v>
      </c>
      <c r="L187" s="40">
        <f t="shared" si="79"/>
        <v>2.9443686732996719</v>
      </c>
      <c r="M187" s="10">
        <f t="shared" si="99"/>
        <v>6.2697348050776611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14.835511790562711</v>
      </c>
      <c r="Q187" s="42">
        <f t="shared" si="101"/>
        <v>0.19006821985768838</v>
      </c>
      <c r="R187" s="4">
        <f t="shared" si="102"/>
        <v>501528.29963881033</v>
      </c>
      <c r="S187">
        <f t="shared" si="82"/>
        <v>5.0152829963881029E-4</v>
      </c>
      <c r="T187" s="41">
        <f t="shared" si="83"/>
        <v>2.8787146740114793E-4</v>
      </c>
      <c r="U187" s="42">
        <f t="shared" si="103"/>
        <v>0.89054374053664997</v>
      </c>
      <c r="V187" s="42">
        <f t="shared" si="104"/>
        <v>1.1028608366891932</v>
      </c>
      <c r="W187" s="42">
        <f t="shared" si="105"/>
        <v>1.0876421098398423</v>
      </c>
      <c r="X187" s="42">
        <f t="shared" si="106"/>
        <v>1.5218726849350883E-2</v>
      </c>
      <c r="Y187" s="42">
        <f t="shared" si="89"/>
        <v>5.6752682656903454E-3</v>
      </c>
      <c r="Z187" s="10">
        <f t="shared" si="107"/>
        <v>19.71459108791035</v>
      </c>
      <c r="AA187">
        <f t="shared" si="84"/>
        <v>6273456.2433710769</v>
      </c>
      <c r="AB187" s="10">
        <f t="shared" si="85"/>
        <v>6.2734562433710765</v>
      </c>
      <c r="AC187" s="10">
        <f t="shared" si="86"/>
        <v>6.1724562433710766</v>
      </c>
      <c r="AD187" s="3">
        <f t="shared" si="87"/>
        <v>895.20757699362969</v>
      </c>
      <c r="AI187" s="94">
        <f t="shared" si="88"/>
        <v>1.0876421098398423</v>
      </c>
    </row>
    <row r="188" spans="2:35">
      <c r="B188" s="39">
        <f t="shared" si="90"/>
        <v>160</v>
      </c>
      <c r="C188" s="42">
        <f t="shared" si="91"/>
        <v>2.7242206235013104</v>
      </c>
      <c r="D188" s="10">
        <f t="shared" si="92"/>
        <v>11.475779376498689</v>
      </c>
      <c r="E188" s="40">
        <f t="shared" si="93"/>
        <v>23.44844124700262</v>
      </c>
      <c r="F188" s="40">
        <f t="shared" si="94"/>
        <v>46.4</v>
      </c>
      <c r="G188" s="3">
        <f t="shared" si="95"/>
        <v>397.75779376498576</v>
      </c>
      <c r="H188" s="3">
        <f t="shared" si="96"/>
        <v>155.31826837612553</v>
      </c>
      <c r="I188">
        <f t="shared" si="78"/>
        <v>1.5531826837612554E-4</v>
      </c>
      <c r="J188" s="4">
        <f t="shared" si="97"/>
        <v>475.8487115950802</v>
      </c>
      <c r="K188" s="40">
        <f t="shared" si="98"/>
        <v>3.0637008548327627</v>
      </c>
      <c r="L188" s="40">
        <f t="shared" si="79"/>
        <v>2.9362991451672373</v>
      </c>
      <c r="M188" s="10">
        <f t="shared" si="99"/>
        <v>6.2734562433710765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14.838320243260856</v>
      </c>
      <c r="Q188" s="42">
        <f t="shared" si="101"/>
        <v>0.19121567985435586</v>
      </c>
      <c r="R188" s="4">
        <f t="shared" si="102"/>
        <v>500815.18001642014</v>
      </c>
      <c r="S188">
        <f t="shared" si="82"/>
        <v>5.0081518001642011E-4</v>
      </c>
      <c r="T188" s="41">
        <f t="shared" si="83"/>
        <v>2.8858458702353811E-4</v>
      </c>
      <c r="U188" s="42">
        <f t="shared" si="103"/>
        <v>0.88927748254795669</v>
      </c>
      <c r="V188" s="42">
        <f t="shared" si="104"/>
        <v>1.1035312711299896</v>
      </c>
      <c r="W188" s="42">
        <f t="shared" si="105"/>
        <v>1.088298256217501</v>
      </c>
      <c r="X188" s="42">
        <f t="shared" si="106"/>
        <v>1.5233014912488629E-2</v>
      </c>
      <c r="Y188" s="42">
        <f t="shared" si="89"/>
        <v>5.6927475409310653E-3</v>
      </c>
      <c r="Z188" s="10">
        <f t="shared" si="107"/>
        <v>19.726443465488135</v>
      </c>
      <c r="AA188">
        <f t="shared" si="84"/>
        <v>6277167.1132365773</v>
      </c>
      <c r="AB188" s="10">
        <f t="shared" si="85"/>
        <v>6.2771671132365769</v>
      </c>
      <c r="AC188" s="10">
        <f t="shared" si="86"/>
        <v>6.176167113236577</v>
      </c>
      <c r="AD188" s="3">
        <f t="shared" si="87"/>
        <v>895.7457742185029</v>
      </c>
      <c r="AI188" s="94">
        <f t="shared" si="88"/>
        <v>1.088298256217501</v>
      </c>
    </row>
    <row r="189" spans="2:35">
      <c r="B189" s="39">
        <f t="shared" si="90"/>
        <v>161</v>
      </c>
      <c r="C189" s="42">
        <f t="shared" si="91"/>
        <v>2.7412470023981936</v>
      </c>
      <c r="D189" s="10">
        <f t="shared" si="92"/>
        <v>11.458752997601806</v>
      </c>
      <c r="E189" s="40">
        <f t="shared" si="93"/>
        <v>23.482494004796386</v>
      </c>
      <c r="F189" s="40">
        <f t="shared" si="94"/>
        <v>46.4</v>
      </c>
      <c r="G189" s="3">
        <f t="shared" si="95"/>
        <v>397.58752997601692</v>
      </c>
      <c r="H189" s="3">
        <f t="shared" si="96"/>
        <v>155.31826837612553</v>
      </c>
      <c r="I189">
        <f t="shared" si="78"/>
        <v>1.5531826837612554E-4</v>
      </c>
      <c r="J189" s="4">
        <f t="shared" si="97"/>
        <v>477.10387821142717</v>
      </c>
      <c r="K189" s="40">
        <f t="shared" si="98"/>
        <v>3.0717821103699889</v>
      </c>
      <c r="L189" s="40">
        <f t="shared" si="79"/>
        <v>2.9282178896300111</v>
      </c>
      <c r="M189" s="10">
        <f t="shared" si="99"/>
        <v>6.2771671132365769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14.841119590817716</v>
      </c>
      <c r="Q189" s="42">
        <f t="shared" si="101"/>
        <v>0.19236292341591421</v>
      </c>
      <c r="R189" s="4">
        <f t="shared" si="102"/>
        <v>500101.7629947979</v>
      </c>
      <c r="S189">
        <f t="shared" si="82"/>
        <v>5.0010176299479785E-4</v>
      </c>
      <c r="T189" s="41">
        <f t="shared" si="83"/>
        <v>2.8929800404516037E-4</v>
      </c>
      <c r="U189" s="42">
        <f t="shared" si="103"/>
        <v>0.88801069647934283</v>
      </c>
      <c r="V189" s="42">
        <f t="shared" si="104"/>
        <v>1.1041997628586639</v>
      </c>
      <c r="W189" s="42">
        <f t="shared" si="105"/>
        <v>1.0889525392199948</v>
      </c>
      <c r="X189" s="42">
        <f t="shared" si="106"/>
        <v>1.524722363866915E-2</v>
      </c>
      <c r="Y189" s="42">
        <f t="shared" si="89"/>
        <v>5.7102398200821686E-3</v>
      </c>
      <c r="Z189" s="10">
        <f t="shared" si="107"/>
        <v>19.73826206969192</v>
      </c>
      <c r="AA189">
        <f t="shared" si="84"/>
        <v>6280867.4089708533</v>
      </c>
      <c r="AB189" s="10">
        <f t="shared" si="85"/>
        <v>6.2808674089708534</v>
      </c>
      <c r="AC189" s="10">
        <f t="shared" si="86"/>
        <v>6.1798674089708534</v>
      </c>
      <c r="AD189" s="3">
        <f t="shared" si="87"/>
        <v>896.28243784928986</v>
      </c>
      <c r="AI189" s="94">
        <f t="shared" si="88"/>
        <v>1.0889525392199948</v>
      </c>
    </row>
    <row r="190" spans="2:35">
      <c r="B190" s="39">
        <f t="shared" si="90"/>
        <v>162</v>
      </c>
      <c r="C190" s="42">
        <f t="shared" si="91"/>
        <v>2.7582733812950768</v>
      </c>
      <c r="D190" s="10">
        <f t="shared" si="92"/>
        <v>11.441726618704923</v>
      </c>
      <c r="E190" s="40">
        <f t="shared" si="93"/>
        <v>23.516546762590153</v>
      </c>
      <c r="F190" s="40">
        <f t="shared" si="94"/>
        <v>46.4</v>
      </c>
      <c r="G190" s="3">
        <f t="shared" si="95"/>
        <v>397.41726618704809</v>
      </c>
      <c r="H190" s="3">
        <f t="shared" si="96"/>
        <v>155.31826837612553</v>
      </c>
      <c r="I190">
        <f t="shared" si="78"/>
        <v>1.5531826837612554E-4</v>
      </c>
      <c r="J190" s="4">
        <f t="shared" si="97"/>
        <v>478.36086630797922</v>
      </c>
      <c r="K190" s="40">
        <f t="shared" si="98"/>
        <v>3.0798750933120087</v>
      </c>
      <c r="L190" s="40">
        <f t="shared" si="79"/>
        <v>2.9201249066879913</v>
      </c>
      <c r="M190" s="10">
        <f t="shared" si="99"/>
        <v>6.2808674089708534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14.843909839685777</v>
      </c>
      <c r="Q190" s="42">
        <f t="shared" si="101"/>
        <v>0.19350995132707563</v>
      </c>
      <c r="R190" s="4">
        <f t="shared" si="102"/>
        <v>499388.04950433987</v>
      </c>
      <c r="S190">
        <f t="shared" si="82"/>
        <v>4.9938804950433989E-4</v>
      </c>
      <c r="T190" s="41">
        <f t="shared" si="83"/>
        <v>2.9001171753561834E-4</v>
      </c>
      <c r="U190" s="42">
        <f t="shared" si="103"/>
        <v>0.88674338398287611</v>
      </c>
      <c r="V190" s="42">
        <f t="shared" si="104"/>
        <v>1.1048663106929184</v>
      </c>
      <c r="W190" s="42">
        <f t="shared" si="105"/>
        <v>1.089604957841743</v>
      </c>
      <c r="X190" s="42">
        <f t="shared" si="106"/>
        <v>1.5261352851175358E-2</v>
      </c>
      <c r="Y190" s="42">
        <f t="shared" si="89"/>
        <v>5.7277450177645496E-3</v>
      </c>
      <c r="Z190" s="10">
        <f t="shared" si="107"/>
        <v>19.750046882368075</v>
      </c>
      <c r="AA190">
        <f t="shared" si="84"/>
        <v>6284557.1248901701</v>
      </c>
      <c r="AB190" s="10">
        <f t="shared" si="85"/>
        <v>6.2845571248901697</v>
      </c>
      <c r="AC190" s="10">
        <f t="shared" si="86"/>
        <v>6.1835571248901697</v>
      </c>
      <c r="AD190" s="3">
        <f t="shared" si="87"/>
        <v>896.81756706166357</v>
      </c>
      <c r="AI190" s="94">
        <f t="shared" si="88"/>
        <v>1.089604957841743</v>
      </c>
    </row>
    <row r="191" spans="2:35">
      <c r="B191" s="39">
        <f t="shared" si="90"/>
        <v>163</v>
      </c>
      <c r="C191" s="42">
        <f t="shared" si="91"/>
        <v>2.77529976019196</v>
      </c>
      <c r="D191" s="10">
        <f t="shared" si="92"/>
        <v>11.42470023980804</v>
      </c>
      <c r="E191" s="40">
        <f t="shared" si="93"/>
        <v>23.550599520383919</v>
      </c>
      <c r="F191" s="40">
        <f t="shared" si="94"/>
        <v>46.4</v>
      </c>
      <c r="G191" s="3">
        <f t="shared" si="95"/>
        <v>397.24700239807925</v>
      </c>
      <c r="H191" s="3">
        <f t="shared" si="96"/>
        <v>155.31826837612553</v>
      </c>
      <c r="I191">
        <f t="shared" si="78"/>
        <v>1.5531826837612554E-4</v>
      </c>
      <c r="J191" s="4">
        <f t="shared" si="97"/>
        <v>479.6196758847359</v>
      </c>
      <c r="K191" s="40">
        <f t="shared" si="98"/>
        <v>3.0879798036588193</v>
      </c>
      <c r="L191" s="40">
        <f t="shared" si="79"/>
        <v>2.9120201963411807</v>
      </c>
      <c r="M191" s="10">
        <f t="shared" si="99"/>
        <v>6.2845571248901697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14.846690996290889</v>
      </c>
      <c r="Q191" s="42">
        <f t="shared" si="101"/>
        <v>0.19465676437121704</v>
      </c>
      <c r="R191" s="4">
        <f t="shared" si="102"/>
        <v>498674.04047544271</v>
      </c>
      <c r="S191">
        <f t="shared" si="82"/>
        <v>4.9867404047544272E-4</v>
      </c>
      <c r="T191" s="41">
        <f t="shared" si="83"/>
        <v>2.9072572656451551E-4</v>
      </c>
      <c r="U191" s="42">
        <f t="shared" si="103"/>
        <v>0.88547554671062456</v>
      </c>
      <c r="V191" s="42">
        <f t="shared" si="104"/>
        <v>1.1055309134548144</v>
      </c>
      <c r="W191" s="42">
        <f t="shared" si="105"/>
        <v>1.0902555110806169</v>
      </c>
      <c r="X191" s="42">
        <f t="shared" si="106"/>
        <v>1.5275402374197444E-2</v>
      </c>
      <c r="Y191" s="42">
        <f t="shared" si="89"/>
        <v>5.745263048461788E-3</v>
      </c>
      <c r="Z191" s="10">
        <f t="shared" si="107"/>
        <v>19.761797885426716</v>
      </c>
      <c r="AA191">
        <f t="shared" si="84"/>
        <v>6288236.2553307526</v>
      </c>
      <c r="AB191" s="10">
        <f t="shared" si="85"/>
        <v>6.2882362553307525</v>
      </c>
      <c r="AC191" s="10">
        <f t="shared" si="86"/>
        <v>6.1872362553307525</v>
      </c>
      <c r="AD191" s="3">
        <f t="shared" si="87"/>
        <v>897.35116103419182</v>
      </c>
      <c r="AI191" s="94">
        <f t="shared" si="88"/>
        <v>1.0902555110806169</v>
      </c>
    </row>
    <row r="192" spans="2:35">
      <c r="B192" s="39">
        <f t="shared" si="90"/>
        <v>164</v>
      </c>
      <c r="C192" s="42">
        <f t="shared" si="91"/>
        <v>2.7923261390888432</v>
      </c>
      <c r="D192" s="10">
        <f t="shared" si="92"/>
        <v>11.407673860911157</v>
      </c>
      <c r="E192" s="40">
        <f t="shared" si="93"/>
        <v>23.584652278177686</v>
      </c>
      <c r="F192" s="40">
        <f t="shared" si="94"/>
        <v>46.4</v>
      </c>
      <c r="G192" s="3">
        <f t="shared" si="95"/>
        <v>397.07673860911041</v>
      </c>
      <c r="H192" s="3">
        <f t="shared" si="96"/>
        <v>155.31826837612553</v>
      </c>
      <c r="I192">
        <f t="shared" si="78"/>
        <v>1.5531826837612554E-4</v>
      </c>
      <c r="J192" s="4">
        <f t="shared" si="97"/>
        <v>480.8803069416972</v>
      </c>
      <c r="K192" s="40">
        <f t="shared" si="98"/>
        <v>3.0960962414104203</v>
      </c>
      <c r="L192" s="40">
        <f t="shared" si="79"/>
        <v>2.9039037585895797</v>
      </c>
      <c r="M192" s="10">
        <f t="shared" si="99"/>
        <v>6.2882362553307525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14.849463067032659</v>
      </c>
      <c r="Q192" s="42">
        <f t="shared" si="101"/>
        <v>0.19580336333038637</v>
      </c>
      <c r="R192" s="4">
        <f t="shared" si="102"/>
        <v>497959.73683850263</v>
      </c>
      <c r="S192">
        <f t="shared" si="82"/>
        <v>4.9795973683850261E-4</v>
      </c>
      <c r="T192" s="41">
        <f t="shared" si="83"/>
        <v>2.9144003020145561E-4</v>
      </c>
      <c r="U192" s="42">
        <f t="shared" si="103"/>
        <v>0.88420718631465556</v>
      </c>
      <c r="V192" s="42">
        <f t="shared" si="104"/>
        <v>1.1061935699713961</v>
      </c>
      <c r="W192" s="42">
        <f t="shared" si="105"/>
        <v>1.0909041979380054</v>
      </c>
      <c r="X192" s="42">
        <f t="shared" si="106"/>
        <v>1.5289372033390647E-2</v>
      </c>
      <c r="Y192" s="42">
        <f t="shared" si="89"/>
        <v>5.7627938265216259E-3</v>
      </c>
      <c r="Z192" s="10">
        <f t="shared" si="107"/>
        <v>19.773515060845074</v>
      </c>
      <c r="AA192">
        <f t="shared" si="84"/>
        <v>6291904.7946498403</v>
      </c>
      <c r="AB192" s="10">
        <f t="shared" si="85"/>
        <v>6.2919047946498408</v>
      </c>
      <c r="AC192" s="10">
        <f t="shared" si="86"/>
        <v>6.1909047946498408</v>
      </c>
      <c r="AD192" s="3">
        <f t="shared" si="87"/>
        <v>897.88321894849025</v>
      </c>
      <c r="AI192" s="94">
        <f t="shared" si="88"/>
        <v>1.0909041979380054</v>
      </c>
    </row>
    <row r="193" spans="2:35">
      <c r="B193" s="39">
        <f t="shared" si="90"/>
        <v>165</v>
      </c>
      <c r="C193" s="42">
        <f t="shared" si="91"/>
        <v>2.8093525179857264</v>
      </c>
      <c r="D193" s="10">
        <f t="shared" si="92"/>
        <v>11.390647482014273</v>
      </c>
      <c r="E193" s="40">
        <f t="shared" si="93"/>
        <v>23.618705035971452</v>
      </c>
      <c r="F193" s="40">
        <f t="shared" si="94"/>
        <v>46.4</v>
      </c>
      <c r="G193" s="3">
        <f t="shared" si="95"/>
        <v>396.90647482014157</v>
      </c>
      <c r="H193" s="3">
        <f t="shared" si="96"/>
        <v>155.31826837612553</v>
      </c>
      <c r="I193">
        <f t="shared" si="78"/>
        <v>1.5531826837612554E-4</v>
      </c>
      <c r="J193" s="4">
        <f t="shared" si="97"/>
        <v>482.14275947886358</v>
      </c>
      <c r="K193" s="40">
        <f t="shared" si="98"/>
        <v>3.1042244065668152</v>
      </c>
      <c r="L193" s="40">
        <f t="shared" si="79"/>
        <v>2.8957755934331848</v>
      </c>
      <c r="M193" s="10">
        <f t="shared" si="99"/>
        <v>6.2919047946498408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14.852226058285332</v>
      </c>
      <c r="Q193" s="42">
        <f t="shared" si="101"/>
        <v>0.19694974898530879</v>
      </c>
      <c r="R193" s="4">
        <f t="shared" si="102"/>
        <v>497245.139523916</v>
      </c>
      <c r="S193">
        <f t="shared" si="82"/>
        <v>4.9724513952391597E-4</v>
      </c>
      <c r="T193" s="41">
        <f t="shared" si="83"/>
        <v>2.9215462751604226E-4</v>
      </c>
      <c r="U193" s="42">
        <f t="shared" si="103"/>
        <v>0.88293830444703669</v>
      </c>
      <c r="V193" s="42">
        <f t="shared" si="104"/>
        <v>1.1068542790730691</v>
      </c>
      <c r="W193" s="42">
        <f t="shared" si="105"/>
        <v>1.0915510174190048</v>
      </c>
      <c r="X193" s="42">
        <f t="shared" si="106"/>
        <v>1.530326165406426E-2</v>
      </c>
      <c r="Y193" s="42">
        <f t="shared" si="89"/>
        <v>5.7803372661553694E-3</v>
      </c>
      <c r="Z193" s="10">
        <f t="shared" si="107"/>
        <v>19.785198390663759</v>
      </c>
      <c r="AA193">
        <f t="shared" si="84"/>
        <v>6295562.7372245109</v>
      </c>
      <c r="AB193" s="10">
        <f t="shared" si="85"/>
        <v>6.2955627372245111</v>
      </c>
      <c r="AC193" s="10">
        <f t="shared" si="86"/>
        <v>6.1945627372245111</v>
      </c>
      <c r="AD193" s="3">
        <f t="shared" si="87"/>
        <v>898.41373998905158</v>
      </c>
      <c r="AI193" s="94">
        <f t="shared" si="88"/>
        <v>1.0915510174190048</v>
      </c>
    </row>
    <row r="194" spans="2:35">
      <c r="B194" s="39">
        <f t="shared" si="90"/>
        <v>166</v>
      </c>
      <c r="C194" s="42">
        <f t="shared" si="91"/>
        <v>2.8263788968826096</v>
      </c>
      <c r="D194" s="10">
        <f t="shared" si="92"/>
        <v>11.37362110311739</v>
      </c>
      <c r="E194" s="40">
        <f t="shared" si="93"/>
        <v>23.652757793765218</v>
      </c>
      <c r="F194" s="40">
        <f t="shared" si="94"/>
        <v>46.4</v>
      </c>
      <c r="G194" s="3">
        <f t="shared" si="95"/>
        <v>396.73621103117273</v>
      </c>
      <c r="H194" s="3">
        <f t="shared" si="96"/>
        <v>155.31826837612553</v>
      </c>
      <c r="I194">
        <f t="shared" si="78"/>
        <v>1.5531826837612554E-4</v>
      </c>
      <c r="J194" s="4">
        <f t="shared" si="97"/>
        <v>483.40703349623482</v>
      </c>
      <c r="K194" s="40">
        <f t="shared" si="98"/>
        <v>3.1123642991280018</v>
      </c>
      <c r="L194" s="40">
        <f t="shared" si="79"/>
        <v>2.8876357008719982</v>
      </c>
      <c r="M194" s="10">
        <f t="shared" si="99"/>
        <v>6.2955627372245111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14.854979976396994</v>
      </c>
      <c r="Q194" s="42">
        <f t="shared" si="101"/>
        <v>0.19809592211539287</v>
      </c>
      <c r="R194" s="4">
        <f t="shared" si="102"/>
        <v>496530.24946207908</v>
      </c>
      <c r="S194">
        <f t="shared" si="82"/>
        <v>4.9653024946207905E-4</v>
      </c>
      <c r="T194" s="41">
        <f t="shared" si="83"/>
        <v>2.9286951757787917E-4</v>
      </c>
      <c r="U194" s="42">
        <f t="shared" si="103"/>
        <v>0.88166890275983534</v>
      </c>
      <c r="V194" s="42">
        <f t="shared" si="104"/>
        <v>1.1075130395948403</v>
      </c>
      <c r="W194" s="42">
        <f t="shared" si="105"/>
        <v>1.0921959685322076</v>
      </c>
      <c r="X194" s="42">
        <f t="shared" si="106"/>
        <v>1.5317071062632692E-2</v>
      </c>
      <c r="Y194" s="42">
        <f t="shared" si="89"/>
        <v>5.7978932814389478E-3</v>
      </c>
      <c r="Z194" s="10">
        <f t="shared" si="107"/>
        <v>19.796847856988688</v>
      </c>
      <c r="AA194">
        <f t="shared" si="84"/>
        <v>6299210.0774522955</v>
      </c>
      <c r="AB194" s="10">
        <f t="shared" si="85"/>
        <v>6.2992100774522957</v>
      </c>
      <c r="AC194" s="10">
        <f t="shared" si="86"/>
        <v>6.1982100774522957</v>
      </c>
      <c r="AD194" s="3">
        <f t="shared" si="87"/>
        <v>898.94272334333505</v>
      </c>
      <c r="AI194" s="94">
        <f t="shared" si="88"/>
        <v>1.0921959685322076</v>
      </c>
    </row>
    <row r="195" spans="2:35">
      <c r="B195" s="39">
        <f t="shared" si="90"/>
        <v>167</v>
      </c>
      <c r="C195" s="42">
        <f t="shared" si="91"/>
        <v>2.8434052757794928</v>
      </c>
      <c r="D195" s="10">
        <f t="shared" si="92"/>
        <v>11.356594724220507</v>
      </c>
      <c r="E195" s="40">
        <f t="shared" si="93"/>
        <v>23.686810551558985</v>
      </c>
      <c r="F195" s="40">
        <f t="shared" si="94"/>
        <v>46.4</v>
      </c>
      <c r="G195" s="3">
        <f t="shared" si="95"/>
        <v>396.56594724220389</v>
      </c>
      <c r="H195" s="3">
        <f t="shared" si="96"/>
        <v>155.31826837612553</v>
      </c>
      <c r="I195">
        <f t="shared" si="78"/>
        <v>1.5531826837612554E-4</v>
      </c>
      <c r="J195" s="4">
        <f t="shared" si="97"/>
        <v>484.67312899381068</v>
      </c>
      <c r="K195" s="40">
        <f t="shared" si="98"/>
        <v>3.1205159190939793</v>
      </c>
      <c r="L195" s="40">
        <f t="shared" si="79"/>
        <v>2.8794840809060207</v>
      </c>
      <c r="M195" s="10">
        <f t="shared" si="99"/>
        <v>6.2992100774522957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14.857724827690136</v>
      </c>
      <c r="Q195" s="42">
        <f t="shared" si="101"/>
        <v>0.19924188349873678</v>
      </c>
      <c r="R195" s="4">
        <f t="shared" si="102"/>
        <v>495815.06758338847</v>
      </c>
      <c r="S195">
        <f t="shared" si="82"/>
        <v>4.9581506758338847E-4</v>
      </c>
      <c r="T195" s="41">
        <f t="shared" si="83"/>
        <v>2.9358469945656976E-4</v>
      </c>
      <c r="U195" s="42">
        <f t="shared" si="103"/>
        <v>0.88039898290511953</v>
      </c>
      <c r="V195" s="42">
        <f t="shared" si="104"/>
        <v>1.1081698503750472</v>
      </c>
      <c r="W195" s="42">
        <f t="shared" si="105"/>
        <v>1.0928390502898131</v>
      </c>
      <c r="X195" s="42">
        <f t="shared" si="106"/>
        <v>1.5330800085234131E-2</v>
      </c>
      <c r="Y195" s="42">
        <f t="shared" si="89"/>
        <v>5.815461786312392E-3</v>
      </c>
      <c r="Z195" s="10">
        <f t="shared" si="107"/>
        <v>19.808463441987644</v>
      </c>
      <c r="AA195">
        <f t="shared" si="84"/>
        <v>6302846.8097500904</v>
      </c>
      <c r="AB195" s="10">
        <f t="shared" si="85"/>
        <v>6.3028468097500907</v>
      </c>
      <c r="AC195" s="10">
        <f t="shared" si="86"/>
        <v>6.2018468097500907</v>
      </c>
      <c r="AD195" s="3">
        <f t="shared" si="87"/>
        <v>899.47016820160843</v>
      </c>
      <c r="AI195" s="94">
        <f t="shared" si="88"/>
        <v>1.0928390502898131</v>
      </c>
    </row>
    <row r="196" spans="2:35">
      <c r="B196" s="39">
        <f t="shared" si="90"/>
        <v>168</v>
      </c>
      <c r="C196" s="42">
        <f t="shared" si="91"/>
        <v>2.8604316546763759</v>
      </c>
      <c r="D196" s="10">
        <f t="shared" si="92"/>
        <v>11.339568345323624</v>
      </c>
      <c r="E196" s="40">
        <f t="shared" si="93"/>
        <v>23.720863309352751</v>
      </c>
      <c r="F196" s="40">
        <f t="shared" si="94"/>
        <v>46.4</v>
      </c>
      <c r="G196" s="3">
        <f t="shared" si="95"/>
        <v>396.39568345323505</v>
      </c>
      <c r="H196" s="3">
        <f t="shared" si="96"/>
        <v>155.31826837612553</v>
      </c>
      <c r="I196">
        <f t="shared" si="78"/>
        <v>1.5531826837612554E-4</v>
      </c>
      <c r="J196" s="4">
        <f t="shared" si="97"/>
        <v>485.94104597159139</v>
      </c>
      <c r="K196" s="40">
        <f t="shared" si="98"/>
        <v>3.1286792664647485</v>
      </c>
      <c r="L196" s="40">
        <f t="shared" si="79"/>
        <v>2.8713207335352515</v>
      </c>
      <c r="M196" s="10">
        <f t="shared" si="99"/>
        <v>6.3028468097500907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14.860460618460916</v>
      </c>
      <c r="Q196" s="42">
        <f t="shared" si="101"/>
        <v>0.20038763391213457</v>
      </c>
      <c r="R196" s="4">
        <f t="shared" si="102"/>
        <v>495099.59481824038</v>
      </c>
      <c r="S196">
        <f t="shared" si="82"/>
        <v>4.9509959481824038E-4</v>
      </c>
      <c r="T196" s="41">
        <f t="shared" si="83"/>
        <v>2.9430017222171784E-4</v>
      </c>
      <c r="U196" s="42">
        <f t="shared" si="103"/>
        <v>0.87912854653495665</v>
      </c>
      <c r="V196" s="42">
        <f t="shared" si="104"/>
        <v>1.1088247102572135</v>
      </c>
      <c r="W196" s="42">
        <f t="shared" si="105"/>
        <v>1.0934802617074348</v>
      </c>
      <c r="X196" s="42">
        <f t="shared" si="106"/>
        <v>1.5344448549778678E-2</v>
      </c>
      <c r="Y196" s="42">
        <f t="shared" si="89"/>
        <v>5.8330426945816622E-3</v>
      </c>
      <c r="Z196" s="10">
        <f t="shared" si="107"/>
        <v>19.820045127894812</v>
      </c>
      <c r="AA196">
        <f t="shared" si="84"/>
        <v>6306472.9285555827</v>
      </c>
      <c r="AB196" s="10">
        <f t="shared" si="85"/>
        <v>6.3064729285555829</v>
      </c>
      <c r="AC196" s="10">
        <f t="shared" si="86"/>
        <v>6.205472928555583</v>
      </c>
      <c r="AD196" s="3">
        <f t="shared" si="87"/>
        <v>899.99607375715482</v>
      </c>
      <c r="AI196" s="94">
        <f t="shared" si="88"/>
        <v>1.0934802617074348</v>
      </c>
    </row>
    <row r="197" spans="2:35">
      <c r="B197" s="39">
        <f t="shared" si="90"/>
        <v>169</v>
      </c>
      <c r="C197" s="42">
        <f t="shared" si="91"/>
        <v>2.8774580335732591</v>
      </c>
      <c r="D197" s="10">
        <f t="shared" si="92"/>
        <v>11.322541966426741</v>
      </c>
      <c r="E197" s="40">
        <f t="shared" si="93"/>
        <v>23.754916067146517</v>
      </c>
      <c r="F197" s="40">
        <f t="shared" si="94"/>
        <v>46.4</v>
      </c>
      <c r="G197" s="3">
        <f t="shared" si="95"/>
        <v>396.22541966426621</v>
      </c>
      <c r="H197" s="3">
        <f t="shared" si="96"/>
        <v>155.31826837612553</v>
      </c>
      <c r="I197">
        <f t="shared" si="78"/>
        <v>1.5531826837612554E-4</v>
      </c>
      <c r="J197" s="4">
        <f t="shared" si="97"/>
        <v>487.21078442957696</v>
      </c>
      <c r="K197" s="40">
        <f t="shared" si="98"/>
        <v>3.1368543412403103</v>
      </c>
      <c r="L197" s="40">
        <f t="shared" si="79"/>
        <v>2.8631456587596897</v>
      </c>
      <c r="M197" s="10">
        <f t="shared" si="99"/>
        <v>6.3064729285555829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14.863187354980335</v>
      </c>
      <c r="Q197" s="42">
        <f t="shared" si="101"/>
        <v>0.20153317413108215</v>
      </c>
      <c r="R197" s="4">
        <f t="shared" si="102"/>
        <v>494383.83209703118</v>
      </c>
      <c r="S197">
        <f t="shared" si="82"/>
        <v>4.9438383209703118E-4</v>
      </c>
      <c r="T197" s="41">
        <f t="shared" si="83"/>
        <v>2.9501593494292704E-4</v>
      </c>
      <c r="U197" s="42">
        <f t="shared" si="103"/>
        <v>0.87785759530141438</v>
      </c>
      <c r="V197" s="42">
        <f t="shared" si="104"/>
        <v>1.1094776180882542</v>
      </c>
      <c r="W197" s="42">
        <f t="shared" si="105"/>
        <v>1.0941196018043522</v>
      </c>
      <c r="X197" s="42">
        <f t="shared" si="106"/>
        <v>1.5358016283901987E-2</v>
      </c>
      <c r="Y197" s="42">
        <f t="shared" si="89"/>
        <v>5.8506359199181242E-3</v>
      </c>
      <c r="Z197" s="10">
        <f t="shared" si="107"/>
        <v>19.831592897007315</v>
      </c>
      <c r="AA197">
        <f t="shared" si="84"/>
        <v>6310088.4283261653</v>
      </c>
      <c r="AB197" s="10">
        <f t="shared" si="85"/>
        <v>6.3100884283261651</v>
      </c>
      <c r="AC197" s="10">
        <f t="shared" si="86"/>
        <v>6.2090884283261651</v>
      </c>
      <c r="AD197" s="3">
        <f t="shared" si="87"/>
        <v>900.52043920611538</v>
      </c>
      <c r="AI197" s="94">
        <f t="shared" si="88"/>
        <v>1.0941196018043522</v>
      </c>
    </row>
    <row r="198" spans="2:35">
      <c r="B198" s="39">
        <f t="shared" si="90"/>
        <v>170</v>
      </c>
      <c r="C198" s="42">
        <f t="shared" si="91"/>
        <v>2.8944844124701423</v>
      </c>
      <c r="D198" s="10">
        <f t="shared" si="92"/>
        <v>11.305515587529857</v>
      </c>
      <c r="E198" s="40">
        <f t="shared" si="93"/>
        <v>23.788968824940284</v>
      </c>
      <c r="F198" s="40">
        <f t="shared" si="94"/>
        <v>46.4</v>
      </c>
      <c r="G198" s="3">
        <f t="shared" si="95"/>
        <v>396.05515587529737</v>
      </c>
      <c r="H198" s="3">
        <f t="shared" si="96"/>
        <v>155.31826837612553</v>
      </c>
      <c r="I198">
        <f t="shared" si="78"/>
        <v>1.5531826837612554E-4</v>
      </c>
      <c r="J198" s="4">
        <f t="shared" si="97"/>
        <v>488.48234436776715</v>
      </c>
      <c r="K198" s="40">
        <f t="shared" si="98"/>
        <v>3.1450411434206624</v>
      </c>
      <c r="L198" s="40">
        <f t="shared" si="79"/>
        <v>2.8549588565793376</v>
      </c>
      <c r="M198" s="10">
        <f t="shared" si="99"/>
        <v>6.3100884283261651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14.865905043493491</v>
      </c>
      <c r="Q198" s="42">
        <f t="shared" si="101"/>
        <v>0.20267850492978354</v>
      </c>
      <c r="R198" s="4">
        <f t="shared" si="102"/>
        <v>493667.78035015729</v>
      </c>
      <c r="S198">
        <f t="shared" si="82"/>
        <v>4.9366778035015726E-4</v>
      </c>
      <c r="T198" s="41">
        <f t="shared" si="83"/>
        <v>2.9573198668980097E-4</v>
      </c>
      <c r="U198" s="42">
        <f t="shared" si="103"/>
        <v>0.87658613085656034</v>
      </c>
      <c r="V198" s="42">
        <f t="shared" si="104"/>
        <v>1.1101285727194925</v>
      </c>
      <c r="W198" s="42">
        <f t="shared" si="105"/>
        <v>1.0947570696033191</v>
      </c>
      <c r="X198" s="42">
        <f t="shared" si="106"/>
        <v>1.5371503116173413E-2</v>
      </c>
      <c r="Y198" s="42">
        <f t="shared" si="89"/>
        <v>5.8682413758594119E-3</v>
      </c>
      <c r="Z198" s="10">
        <f t="shared" si="107"/>
        <v>19.8431067316865</v>
      </c>
      <c r="AA198">
        <f t="shared" si="84"/>
        <v>6313693.3035393395</v>
      </c>
      <c r="AB198" s="10">
        <f t="shared" si="85"/>
        <v>6.3136933035393392</v>
      </c>
      <c r="AC198" s="10">
        <f t="shared" si="86"/>
        <v>6.2126933035393392</v>
      </c>
      <c r="AD198" s="3">
        <f t="shared" si="87"/>
        <v>901.04326374754737</v>
      </c>
      <c r="AI198" s="94">
        <f t="shared" si="88"/>
        <v>1.0947570696033191</v>
      </c>
    </row>
    <row r="199" spans="2:35">
      <c r="B199" s="39">
        <f t="shared" si="90"/>
        <v>171</v>
      </c>
      <c r="C199" s="42">
        <f t="shared" si="91"/>
        <v>2.9115107913670255</v>
      </c>
      <c r="D199" s="10">
        <f t="shared" si="92"/>
        <v>11.288489208632974</v>
      </c>
      <c r="E199" s="40">
        <f t="shared" si="93"/>
        <v>23.82302158273405</v>
      </c>
      <c r="F199" s="40">
        <f t="shared" si="94"/>
        <v>46.4</v>
      </c>
      <c r="G199" s="3">
        <f t="shared" si="95"/>
        <v>395.88489208632853</v>
      </c>
      <c r="H199" s="3">
        <f t="shared" si="96"/>
        <v>155.31826837612553</v>
      </c>
      <c r="I199">
        <f t="shared" si="78"/>
        <v>1.5531826837612554E-4</v>
      </c>
      <c r="J199" s="4">
        <f t="shared" si="97"/>
        <v>489.7557257861622</v>
      </c>
      <c r="K199" s="40">
        <f t="shared" si="98"/>
        <v>3.1532396730058068</v>
      </c>
      <c r="L199" s="40">
        <f t="shared" si="79"/>
        <v>2.8467603269941932</v>
      </c>
      <c r="M199" s="10">
        <f t="shared" si="99"/>
        <v>6.3136933035393392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14.868613690219997</v>
      </c>
      <c r="Q199" s="42">
        <f t="shared" si="101"/>
        <v>0.20382362708115684</v>
      </c>
      <c r="R199" s="4">
        <f t="shared" si="102"/>
        <v>492951.44050801505</v>
      </c>
      <c r="S199">
        <f t="shared" si="82"/>
        <v>4.9295144050801509E-4</v>
      </c>
      <c r="T199" s="41">
        <f t="shared" si="83"/>
        <v>2.9644832653194313E-4</v>
      </c>
      <c r="U199" s="42">
        <f t="shared" si="103"/>
        <v>0.875314154852462</v>
      </c>
      <c r="V199" s="42">
        <f t="shared" si="104"/>
        <v>1.1107775730064331</v>
      </c>
      <c r="W199" s="42">
        <f t="shared" si="105"/>
        <v>1.095392664130634</v>
      </c>
      <c r="X199" s="42">
        <f t="shared" si="106"/>
        <v>1.538490887579913E-2</v>
      </c>
      <c r="Y199" s="42">
        <f t="shared" si="89"/>
        <v>5.8858589758099492E-3</v>
      </c>
      <c r="Z199" s="10">
        <f t="shared" si="107"/>
        <v>19.854586614358006</v>
      </c>
      <c r="AA199">
        <f t="shared" si="84"/>
        <v>6317287.5486927358</v>
      </c>
      <c r="AB199" s="10">
        <f t="shared" si="85"/>
        <v>6.317287548692736</v>
      </c>
      <c r="AC199" s="10">
        <f t="shared" si="86"/>
        <v>6.216287548692736</v>
      </c>
      <c r="AD199" s="3">
        <f t="shared" si="87"/>
        <v>901.56454658342795</v>
      </c>
      <c r="AI199" s="94">
        <f t="shared" si="88"/>
        <v>1.095392664130634</v>
      </c>
    </row>
    <row r="200" spans="2:35">
      <c r="B200" s="39">
        <f t="shared" si="90"/>
        <v>172</v>
      </c>
      <c r="C200" s="42">
        <f t="shared" si="91"/>
        <v>2.9285371702639087</v>
      </c>
      <c r="D200" s="10">
        <f t="shared" si="92"/>
        <v>11.271462829736091</v>
      </c>
      <c r="E200" s="40">
        <f t="shared" si="93"/>
        <v>23.857074340527817</v>
      </c>
      <c r="F200" s="40">
        <f t="shared" si="94"/>
        <v>46.4</v>
      </c>
      <c r="G200" s="3">
        <f t="shared" si="95"/>
        <v>395.7146282973597</v>
      </c>
      <c r="H200" s="3">
        <f t="shared" si="96"/>
        <v>155.31826837612553</v>
      </c>
      <c r="I200">
        <f t="shared" si="78"/>
        <v>1.5531826837612554E-4</v>
      </c>
      <c r="J200" s="4">
        <f t="shared" si="97"/>
        <v>491.03092868476233</v>
      </c>
      <c r="K200" s="40">
        <f t="shared" si="98"/>
        <v>3.1614499299957446</v>
      </c>
      <c r="L200" s="40">
        <f t="shared" si="79"/>
        <v>2.8385500700042554</v>
      </c>
      <c r="M200" s="10">
        <f t="shared" si="99"/>
        <v>6.317287548692736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14.871313301354062</v>
      </c>
      <c r="Q200" s="42">
        <f t="shared" si="101"/>
        <v>0.20496854135684039</v>
      </c>
      <c r="R200" s="4">
        <f t="shared" si="102"/>
        <v>492234.8135010007</v>
      </c>
      <c r="S200">
        <f t="shared" si="82"/>
        <v>4.9223481350100064E-4</v>
      </c>
      <c r="T200" s="41">
        <f t="shared" si="83"/>
        <v>2.9716495353895758E-4</v>
      </c>
      <c r="U200" s="42">
        <f t="shared" si="103"/>
        <v>0.87404166894118684</v>
      </c>
      <c r="V200" s="42">
        <f t="shared" si="104"/>
        <v>1.1114246178085561</v>
      </c>
      <c r="W200" s="42">
        <f t="shared" si="105"/>
        <v>1.0960263844161462</v>
      </c>
      <c r="X200" s="42">
        <f t="shared" si="106"/>
        <v>1.5398233392409866E-2</v>
      </c>
      <c r="Y200" s="42">
        <f t="shared" si="89"/>
        <v>5.9034886330412263E-3</v>
      </c>
      <c r="Z200" s="10">
        <f t="shared" si="107"/>
        <v>19.866032527510999</v>
      </c>
      <c r="AA200">
        <f t="shared" si="84"/>
        <v>6320871.1583038727</v>
      </c>
      <c r="AB200" s="10">
        <f t="shared" si="85"/>
        <v>6.3208711583038726</v>
      </c>
      <c r="AC200" s="10">
        <f t="shared" si="86"/>
        <v>6.2198711583038726</v>
      </c>
      <c r="AD200" s="3">
        <f t="shared" si="87"/>
        <v>902.0842869186182</v>
      </c>
      <c r="AI200" s="94">
        <f t="shared" si="88"/>
        <v>1.0960263844161462</v>
      </c>
    </row>
    <row r="201" spans="2:35">
      <c r="B201" s="39">
        <f t="shared" si="90"/>
        <v>173</v>
      </c>
      <c r="C201" s="42">
        <f t="shared" si="91"/>
        <v>2.9455635491607919</v>
      </c>
      <c r="D201" s="10">
        <f t="shared" si="92"/>
        <v>11.254436450839208</v>
      </c>
      <c r="E201" s="40">
        <f t="shared" si="93"/>
        <v>23.891127098321583</v>
      </c>
      <c r="F201" s="40">
        <f t="shared" si="94"/>
        <v>46.4</v>
      </c>
      <c r="G201" s="3">
        <f t="shared" si="95"/>
        <v>395.54436450839086</v>
      </c>
      <c r="H201" s="3">
        <f t="shared" si="96"/>
        <v>155.31826837612553</v>
      </c>
      <c r="I201">
        <f t="shared" si="78"/>
        <v>1.5531826837612554E-4</v>
      </c>
      <c r="J201" s="4">
        <f t="shared" si="97"/>
        <v>492.30795306356708</v>
      </c>
      <c r="K201" s="40">
        <f t="shared" si="98"/>
        <v>3.1696719143904732</v>
      </c>
      <c r="L201" s="40">
        <f t="shared" si="79"/>
        <v>2.8303280856095268</v>
      </c>
      <c r="M201" s="10">
        <f t="shared" si="99"/>
        <v>6.3208711583038726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14.874003883064409</v>
      </c>
      <c r="Q201" s="42">
        <f t="shared" si="101"/>
        <v>0.20611324852719884</v>
      </c>
      <c r="R201" s="4">
        <f t="shared" si="102"/>
        <v>491517.90025951079</v>
      </c>
      <c r="S201">
        <f t="shared" si="82"/>
        <v>4.9151790025951084E-4</v>
      </c>
      <c r="T201" s="41">
        <f t="shared" si="83"/>
        <v>2.9788186678044739E-4</v>
      </c>
      <c r="U201" s="42">
        <f t="shared" si="103"/>
        <v>0.87276867477480302</v>
      </c>
      <c r="V201" s="42">
        <f t="shared" si="104"/>
        <v>1.1120697059888318</v>
      </c>
      <c r="W201" s="42">
        <f t="shared" si="105"/>
        <v>1.0966582294932099</v>
      </c>
      <c r="X201" s="42">
        <f t="shared" si="106"/>
        <v>1.5411476495621912E-2</v>
      </c>
      <c r="Y201" s="42">
        <f t="shared" si="89"/>
        <v>5.9211302606915752E-3</v>
      </c>
      <c r="Z201" s="10">
        <f t="shared" si="107"/>
        <v>19.877444453695869</v>
      </c>
      <c r="AA201">
        <f t="shared" si="84"/>
        <v>6324444.1269094395</v>
      </c>
      <c r="AB201" s="10">
        <f t="shared" si="85"/>
        <v>6.3244441269094391</v>
      </c>
      <c r="AC201" s="10">
        <f t="shared" si="86"/>
        <v>6.2234441269094392</v>
      </c>
      <c r="AD201" s="3">
        <f t="shared" si="87"/>
        <v>902.60248396075986</v>
      </c>
      <c r="AI201" s="94">
        <f t="shared" si="88"/>
        <v>1.0966582294932099</v>
      </c>
    </row>
    <row r="202" spans="2:35">
      <c r="B202" s="39">
        <f t="shared" si="90"/>
        <v>174</v>
      </c>
      <c r="C202" s="42">
        <f t="shared" si="91"/>
        <v>2.9625899280576751</v>
      </c>
      <c r="D202" s="10">
        <f t="shared" si="92"/>
        <v>11.237410071942325</v>
      </c>
      <c r="E202" s="40">
        <f t="shared" si="93"/>
        <v>23.925179856115349</v>
      </c>
      <c r="F202" s="40">
        <f t="shared" si="94"/>
        <v>46.4</v>
      </c>
      <c r="G202" s="3">
        <f t="shared" si="95"/>
        <v>395.37410071942202</v>
      </c>
      <c r="H202" s="3">
        <f t="shared" si="96"/>
        <v>155.31826837612553</v>
      </c>
      <c r="I202">
        <f t="shared" si="78"/>
        <v>1.5531826837612554E-4</v>
      </c>
      <c r="J202" s="4">
        <f t="shared" si="97"/>
        <v>493.58679892257669</v>
      </c>
      <c r="K202" s="40">
        <f t="shared" si="98"/>
        <v>3.1779056261899936</v>
      </c>
      <c r="L202" s="40">
        <f t="shared" si="79"/>
        <v>2.8220943738100064</v>
      </c>
      <c r="M202" s="10">
        <f t="shared" si="99"/>
        <v>6.3244441269094391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14.876685441493835</v>
      </c>
      <c r="Q202" s="42">
        <f t="shared" si="101"/>
        <v>0.2072577493613291</v>
      </c>
      <c r="R202" s="4">
        <f t="shared" si="102"/>
        <v>490800.70171394158</v>
      </c>
      <c r="S202">
        <f t="shared" si="82"/>
        <v>4.9080070171394162E-4</v>
      </c>
      <c r="T202" s="41">
        <f t="shared" si="83"/>
        <v>2.985990653260166E-4</v>
      </c>
      <c r="U202" s="42">
        <f t="shared" si="103"/>
        <v>0.87149517400537757</v>
      </c>
      <c r="V202" s="42">
        <f t="shared" si="104"/>
        <v>1.1127128364159073</v>
      </c>
      <c r="W202" s="42">
        <f t="shared" si="105"/>
        <v>1.0972881983985598</v>
      </c>
      <c r="X202" s="42">
        <f t="shared" si="106"/>
        <v>1.5424638017347503E-2</v>
      </c>
      <c r="Y202" s="42">
        <f t="shared" si="89"/>
        <v>5.938783771768587E-3</v>
      </c>
      <c r="Z202" s="10">
        <f t="shared" si="107"/>
        <v>19.888822375530548</v>
      </c>
      <c r="AA202">
        <f t="shared" si="84"/>
        <v>6328006.4490672713</v>
      </c>
      <c r="AB202" s="10">
        <f t="shared" si="85"/>
        <v>6.3280064490672716</v>
      </c>
      <c r="AC202" s="10">
        <f t="shared" si="86"/>
        <v>6.2270064490672716</v>
      </c>
      <c r="AD202" s="3">
        <f t="shared" si="87"/>
        <v>903.11913692056146</v>
      </c>
      <c r="AI202" s="94">
        <f t="shared" si="88"/>
        <v>1.0972881983985598</v>
      </c>
    </row>
    <row r="203" spans="2:35">
      <c r="B203" s="39">
        <f t="shared" si="90"/>
        <v>175</v>
      </c>
      <c r="C203" s="42">
        <f t="shared" si="91"/>
        <v>2.9796163069545583</v>
      </c>
      <c r="D203" s="10">
        <f t="shared" si="92"/>
        <v>11.220383693045441</v>
      </c>
      <c r="E203" s="40">
        <f t="shared" si="93"/>
        <v>23.959232613909116</v>
      </c>
      <c r="F203" s="40">
        <f t="shared" si="94"/>
        <v>46.4</v>
      </c>
      <c r="G203" s="3">
        <f t="shared" si="95"/>
        <v>395.20383693045318</v>
      </c>
      <c r="H203" s="3">
        <f t="shared" si="96"/>
        <v>155.31826837612553</v>
      </c>
      <c r="I203">
        <f t="shared" si="78"/>
        <v>1.5531826837612554E-4</v>
      </c>
      <c r="J203" s="4">
        <f t="shared" si="97"/>
        <v>494.86746626179092</v>
      </c>
      <c r="K203" s="40">
        <f t="shared" si="98"/>
        <v>3.1861510653943048</v>
      </c>
      <c r="L203" s="40">
        <f t="shared" si="79"/>
        <v>2.8138489346056952</v>
      </c>
      <c r="M203" s="10">
        <f t="shared" si="99"/>
        <v>6.3280064490672716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14.879357982760762</v>
      </c>
      <c r="Q203" s="42">
        <f t="shared" si="101"/>
        <v>0.20840204462706638</v>
      </c>
      <c r="R203" s="4">
        <f t="shared" si="102"/>
        <v>490083.21879468957</v>
      </c>
      <c r="S203">
        <f t="shared" si="82"/>
        <v>4.900832187946896E-4</v>
      </c>
      <c r="T203" s="41">
        <f t="shared" si="83"/>
        <v>2.9931654824526862E-4</v>
      </c>
      <c r="U203" s="42">
        <f t="shared" si="103"/>
        <v>0.87022116828497853</v>
      </c>
      <c r="V203" s="42">
        <f t="shared" si="104"/>
        <v>1.1133540079606847</v>
      </c>
      <c r="W203" s="42">
        <f t="shared" si="105"/>
        <v>1.0979162901726598</v>
      </c>
      <c r="X203" s="42">
        <f t="shared" si="106"/>
        <v>1.5437717788024941E-2</v>
      </c>
      <c r="Y203" s="42">
        <f t="shared" si="89"/>
        <v>5.9564490791472122E-3</v>
      </c>
      <c r="Z203" s="10">
        <f t="shared" si="107"/>
        <v>19.900166275692602</v>
      </c>
      <c r="AA203">
        <f t="shared" si="84"/>
        <v>6331558.1193538737</v>
      </c>
      <c r="AB203" s="10">
        <f t="shared" si="85"/>
        <v>6.3315581193538737</v>
      </c>
      <c r="AC203" s="10">
        <f t="shared" si="86"/>
        <v>6.2305581193538737</v>
      </c>
      <c r="AD203" s="3">
        <f t="shared" si="87"/>
        <v>903.63424501143925</v>
      </c>
      <c r="AI203" s="94">
        <f t="shared" si="88"/>
        <v>1.0979162901726598</v>
      </c>
    </row>
    <row r="204" spans="2:35">
      <c r="B204" s="39">
        <f t="shared" si="90"/>
        <v>176</v>
      </c>
      <c r="C204" s="42">
        <f t="shared" si="91"/>
        <v>2.9966426858514414</v>
      </c>
      <c r="D204" s="10">
        <f t="shared" si="92"/>
        <v>11.203357314148558</v>
      </c>
      <c r="E204" s="40">
        <f t="shared" si="93"/>
        <v>23.993285371702882</v>
      </c>
      <c r="F204" s="40">
        <f t="shared" si="94"/>
        <v>46.4</v>
      </c>
      <c r="G204" s="3">
        <f t="shared" si="95"/>
        <v>395.03357314148434</v>
      </c>
      <c r="H204" s="3">
        <f t="shared" si="96"/>
        <v>155.31826837612553</v>
      </c>
      <c r="I204">
        <f t="shared" si="78"/>
        <v>1.5531826837612554E-4</v>
      </c>
      <c r="J204" s="4">
        <f t="shared" si="97"/>
        <v>496.14995508121024</v>
      </c>
      <c r="K204" s="40">
        <f t="shared" si="98"/>
        <v>3.1944082320034095</v>
      </c>
      <c r="L204" s="40">
        <f t="shared" si="79"/>
        <v>2.8055917679965905</v>
      </c>
      <c r="M204" s="10">
        <f t="shared" si="99"/>
        <v>6.3315581193538737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14.882021512957476</v>
      </c>
      <c r="Q204" s="42">
        <f t="shared" si="101"/>
        <v>0.20954613509099015</v>
      </c>
      <c r="R204" s="4">
        <f t="shared" si="102"/>
        <v>489365.45243215089</v>
      </c>
      <c r="S204">
        <f t="shared" si="82"/>
        <v>4.8936545243215084E-4</v>
      </c>
      <c r="T204" s="41">
        <f t="shared" si="83"/>
        <v>3.0003431460780738E-4</v>
      </c>
      <c r="U204" s="42">
        <f t="shared" si="103"/>
        <v>0.86894665926567305</v>
      </c>
      <c r="V204" s="42">
        <f t="shared" si="104"/>
        <v>1.1139932194998132</v>
      </c>
      <c r="W204" s="42">
        <f t="shared" si="105"/>
        <v>1.0985425038592647</v>
      </c>
      <c r="X204" s="42">
        <f t="shared" si="106"/>
        <v>1.5450715640548562E-2</v>
      </c>
      <c r="Y204" s="42">
        <f t="shared" si="89"/>
        <v>5.9741260955723614E-3</v>
      </c>
      <c r="Z204" s="10">
        <f t="shared" si="107"/>
        <v>19.91147613692619</v>
      </c>
      <c r="AA204">
        <f t="shared" si="84"/>
        <v>6335099.1323666023</v>
      </c>
      <c r="AB204" s="10">
        <f t="shared" si="85"/>
        <v>6.3350991323666026</v>
      </c>
      <c r="AC204" s="10">
        <f t="shared" si="86"/>
        <v>6.2340991323666026</v>
      </c>
      <c r="AD204" s="3">
        <f t="shared" si="87"/>
        <v>904.14780744983352</v>
      </c>
      <c r="AI204" s="94">
        <f t="shared" si="88"/>
        <v>1.0985425038592647</v>
      </c>
    </row>
    <row r="205" spans="2:35">
      <c r="B205" s="39">
        <f t="shared" si="90"/>
        <v>177</v>
      </c>
      <c r="C205" s="42">
        <f t="shared" si="91"/>
        <v>3.0136690647483246</v>
      </c>
      <c r="D205" s="10">
        <f t="shared" si="92"/>
        <v>11.186330935251675</v>
      </c>
      <c r="E205" s="40">
        <f t="shared" si="93"/>
        <v>24.027338129496648</v>
      </c>
      <c r="F205" s="40">
        <f t="shared" si="94"/>
        <v>46.4</v>
      </c>
      <c r="G205" s="3">
        <f t="shared" si="95"/>
        <v>394.8633093525155</v>
      </c>
      <c r="H205" s="3">
        <f t="shared" si="96"/>
        <v>155.31826837612553</v>
      </c>
      <c r="I205">
        <f t="shared" si="78"/>
        <v>1.5531826837612554E-4</v>
      </c>
      <c r="J205" s="4">
        <f t="shared" si="97"/>
        <v>497.43426538083418</v>
      </c>
      <c r="K205" s="40">
        <f t="shared" si="98"/>
        <v>3.202677126017305</v>
      </c>
      <c r="L205" s="40">
        <f t="shared" si="79"/>
        <v>2.797322873982695</v>
      </c>
      <c r="M205" s="10">
        <f t="shared" si="99"/>
        <v>6.3350991323666026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14.884676038151852</v>
      </c>
      <c r="Q205" s="42">
        <f t="shared" si="101"/>
        <v>0.21069002151843014</v>
      </c>
      <c r="R205" s="4">
        <f t="shared" si="102"/>
        <v>488647.40355672204</v>
      </c>
      <c r="S205">
        <f t="shared" si="82"/>
        <v>4.8864740355672204E-4</v>
      </c>
      <c r="T205" s="41">
        <f t="shared" si="83"/>
        <v>3.0075236348323618E-4</v>
      </c>
      <c r="U205" s="42">
        <f t="shared" si="103"/>
        <v>0.86767164859952906</v>
      </c>
      <c r="V205" s="42">
        <f t="shared" si="104"/>
        <v>1.1146304699125307</v>
      </c>
      <c r="W205" s="42">
        <f t="shared" si="105"/>
        <v>1.099166838505806</v>
      </c>
      <c r="X205" s="42">
        <f t="shared" si="106"/>
        <v>1.5463631406724687E-2</v>
      </c>
      <c r="Y205" s="42">
        <f t="shared" si="89"/>
        <v>5.9918147336574488E-3</v>
      </c>
      <c r="Z205" s="10">
        <f t="shared" si="107"/>
        <v>19.922751942035628</v>
      </c>
      <c r="AA205">
        <f t="shared" si="84"/>
        <v>6338629.4827216482</v>
      </c>
      <c r="AB205" s="10">
        <f t="shared" si="85"/>
        <v>6.3386294827216485</v>
      </c>
      <c r="AC205" s="10">
        <f t="shared" si="86"/>
        <v>6.2376294827216485</v>
      </c>
      <c r="AD205" s="3">
        <f t="shared" si="87"/>
        <v>904.65982345491636</v>
      </c>
      <c r="AI205" s="94">
        <f t="shared" si="88"/>
        <v>1.099166838505806</v>
      </c>
    </row>
    <row r="206" spans="2:35">
      <c r="B206" s="39">
        <f t="shared" si="90"/>
        <v>178</v>
      </c>
      <c r="C206" s="42">
        <f t="shared" si="91"/>
        <v>3.0306954436452078</v>
      </c>
      <c r="D206" s="10">
        <f t="shared" si="92"/>
        <v>11.169304556354792</v>
      </c>
      <c r="E206" s="40">
        <f t="shared" si="93"/>
        <v>24.061390887290415</v>
      </c>
      <c r="F206" s="40">
        <f t="shared" si="94"/>
        <v>46.4</v>
      </c>
      <c r="G206" s="3">
        <f t="shared" si="95"/>
        <v>394.69304556354666</v>
      </c>
      <c r="H206" s="3">
        <f t="shared" si="96"/>
        <v>155.31826837612553</v>
      </c>
      <c r="I206">
        <f t="shared" si="78"/>
        <v>1.5531826837612554E-4</v>
      </c>
      <c r="J206" s="4">
        <f t="shared" si="97"/>
        <v>498.7203971606632</v>
      </c>
      <c r="K206" s="40">
        <f t="shared" si="98"/>
        <v>3.210957747435994</v>
      </c>
      <c r="L206" s="40">
        <f t="shared" si="79"/>
        <v>2.789042252564006</v>
      </c>
      <c r="M206" s="10">
        <f t="shared" si="99"/>
        <v>6.3386294827216485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14.887321564385925</v>
      </c>
      <c r="Q206" s="42">
        <f t="shared" si="101"/>
        <v>0.21183370467347223</v>
      </c>
      <c r="R206" s="4">
        <f t="shared" si="102"/>
        <v>487929.07309879933</v>
      </c>
      <c r="S206">
        <f t="shared" si="82"/>
        <v>4.8792907309879932E-4</v>
      </c>
      <c r="T206" s="41">
        <f t="shared" si="83"/>
        <v>3.014706939411589E-4</v>
      </c>
      <c r="U206" s="42">
        <f t="shared" si="103"/>
        <v>0.86639613793861403</v>
      </c>
      <c r="V206" s="42">
        <f t="shared" si="104"/>
        <v>1.1152657580832128</v>
      </c>
      <c r="W206" s="42">
        <f t="shared" si="105"/>
        <v>1.0997892931630358</v>
      </c>
      <c r="X206" s="42">
        <f t="shared" si="106"/>
        <v>1.5476464920177069E-2</v>
      </c>
      <c r="Y206" s="42">
        <f t="shared" si="89"/>
        <v>6.0095149058862554E-3</v>
      </c>
      <c r="Z206" s="10">
        <f t="shared" si="107"/>
        <v>19.933993673889887</v>
      </c>
      <c r="AA206">
        <f t="shared" si="84"/>
        <v>6342149.1650554435</v>
      </c>
      <c r="AB206" s="10">
        <f t="shared" si="85"/>
        <v>6.3421491650554431</v>
      </c>
      <c r="AC206" s="10">
        <f t="shared" si="86"/>
        <v>6.2411491650554431</v>
      </c>
      <c r="AD206" s="3">
        <f t="shared" si="87"/>
        <v>905.17029224879525</v>
      </c>
      <c r="AI206" s="94">
        <f t="shared" si="88"/>
        <v>1.0997892931630358</v>
      </c>
    </row>
    <row r="207" spans="2:35">
      <c r="B207" s="39">
        <f t="shared" si="90"/>
        <v>179</v>
      </c>
      <c r="C207" s="42">
        <f t="shared" si="91"/>
        <v>3.047721822542091</v>
      </c>
      <c r="D207" s="10">
        <f t="shared" si="92"/>
        <v>11.152278177457909</v>
      </c>
      <c r="E207" s="40">
        <f t="shared" si="93"/>
        <v>24.095443645084181</v>
      </c>
      <c r="F207" s="40">
        <f t="shared" si="94"/>
        <v>46.4</v>
      </c>
      <c r="G207" s="3">
        <f t="shared" si="95"/>
        <v>394.52278177457782</v>
      </c>
      <c r="H207" s="3">
        <f t="shared" si="96"/>
        <v>155.31826837612553</v>
      </c>
      <c r="I207">
        <f t="shared" si="78"/>
        <v>1.5531826837612554E-4</v>
      </c>
      <c r="J207" s="4">
        <f t="shared" si="97"/>
        <v>500.00835042069684</v>
      </c>
      <c r="K207" s="40">
        <f t="shared" si="98"/>
        <v>3.2192500962594734</v>
      </c>
      <c r="L207" s="40">
        <f t="shared" si="79"/>
        <v>2.7807499037405266</v>
      </c>
      <c r="M207" s="10">
        <f t="shared" si="99"/>
        <v>6.3421491650554431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14.889958097677034</v>
      </c>
      <c r="Q207" s="42">
        <f t="shared" si="101"/>
        <v>0.21297718531896442</v>
      </c>
      <c r="R207" s="4">
        <f t="shared" si="102"/>
        <v>487210.46198877925</v>
      </c>
      <c r="S207">
        <f t="shared" si="82"/>
        <v>4.8721046198877923E-4</v>
      </c>
      <c r="T207" s="41">
        <f t="shared" si="83"/>
        <v>3.02189305051179E-4</v>
      </c>
      <c r="U207" s="42">
        <f t="shared" si="103"/>
        <v>0.86512012893499579</v>
      </c>
      <c r="V207" s="42">
        <f t="shared" si="104"/>
        <v>1.1158990828996542</v>
      </c>
      <c r="W207" s="42">
        <f t="shared" si="105"/>
        <v>1.1004098668852751</v>
      </c>
      <c r="X207" s="42">
        <f t="shared" si="106"/>
        <v>1.5489216014379137E-2</v>
      </c>
      <c r="Y207" s="42">
        <f t="shared" si="89"/>
        <v>6.0272265246125454E-3</v>
      </c>
      <c r="Z207" s="10">
        <f t="shared" si="107"/>
        <v>19.945201315419716</v>
      </c>
      <c r="AA207">
        <f t="shared" si="84"/>
        <v>6345658.1740237651</v>
      </c>
      <c r="AB207" s="10">
        <f t="shared" si="85"/>
        <v>6.3456581740237654</v>
      </c>
      <c r="AC207" s="10">
        <f t="shared" si="86"/>
        <v>6.2446581740237654</v>
      </c>
      <c r="AD207" s="3">
        <f t="shared" si="87"/>
        <v>905.67921305638367</v>
      </c>
      <c r="AI207" s="94">
        <f t="shared" si="88"/>
        <v>1.1004098668852751</v>
      </c>
    </row>
    <row r="208" spans="2:35">
      <c r="B208" s="39">
        <f t="shared" si="90"/>
        <v>180</v>
      </c>
      <c r="C208" s="42">
        <f t="shared" si="91"/>
        <v>3.0647482014389742</v>
      </c>
      <c r="D208" s="10">
        <f t="shared" si="92"/>
        <v>11.135251798561026</v>
      </c>
      <c r="E208" s="40">
        <f t="shared" si="93"/>
        <v>24.129496402877948</v>
      </c>
      <c r="F208" s="40">
        <f t="shared" si="94"/>
        <v>46.4</v>
      </c>
      <c r="G208" s="3">
        <f t="shared" si="95"/>
        <v>394.35251798560898</v>
      </c>
      <c r="H208" s="3">
        <f t="shared" si="96"/>
        <v>155.31826837612553</v>
      </c>
      <c r="I208">
        <f t="shared" si="78"/>
        <v>1.5531826837612554E-4</v>
      </c>
      <c r="J208" s="4">
        <f t="shared" si="97"/>
        <v>501.29812516093534</v>
      </c>
      <c r="K208" s="40">
        <f t="shared" si="98"/>
        <v>3.227554172487745</v>
      </c>
      <c r="L208" s="40">
        <f t="shared" si="79"/>
        <v>2.772445827512255</v>
      </c>
      <c r="M208" s="10">
        <f t="shared" si="99"/>
        <v>6.3456581740237654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14.892585644017229</v>
      </c>
      <c r="Q208" s="42">
        <f t="shared" si="101"/>
        <v>0.21412046421652264</v>
      </c>
      <c r="R208" s="4">
        <f t="shared" si="102"/>
        <v>486491.571157058</v>
      </c>
      <c r="S208">
        <f t="shared" si="82"/>
        <v>4.8649157115705798E-4</v>
      </c>
      <c r="T208" s="41">
        <f t="shared" si="83"/>
        <v>3.0290819588290024E-4</v>
      </c>
      <c r="U208" s="42">
        <f t="shared" si="103"/>
        <v>0.86384362324074171</v>
      </c>
      <c r="V208" s="42">
        <f t="shared" si="104"/>
        <v>1.116530443254401</v>
      </c>
      <c r="W208" s="42">
        <f t="shared" si="105"/>
        <v>1.1010285587302562</v>
      </c>
      <c r="X208" s="42">
        <f t="shared" si="106"/>
        <v>1.5501884524144804E-2</v>
      </c>
      <c r="Y208" s="42">
        <f t="shared" si="89"/>
        <v>6.0449495020613846E-3</v>
      </c>
      <c r="Z208" s="10">
        <f t="shared" si="107"/>
        <v>19.956374849620349</v>
      </c>
      <c r="AA208">
        <f t="shared" si="84"/>
        <v>6349156.5043025762</v>
      </c>
      <c r="AB208" s="10">
        <f t="shared" si="85"/>
        <v>6.3491565043025764</v>
      </c>
      <c r="AC208" s="10">
        <f t="shared" si="86"/>
        <v>6.2481565043025764</v>
      </c>
      <c r="AD208" s="3">
        <f t="shared" si="87"/>
        <v>906.18658510552234</v>
      </c>
      <c r="AI208" s="94">
        <f t="shared" si="88"/>
        <v>1.1010285587302562</v>
      </c>
    </row>
    <row r="209" spans="2:35">
      <c r="B209" s="39">
        <f t="shared" si="90"/>
        <v>181</v>
      </c>
      <c r="C209" s="42">
        <f t="shared" si="91"/>
        <v>3.0817745803358574</v>
      </c>
      <c r="D209" s="10">
        <f t="shared" si="92"/>
        <v>11.118225419664142</v>
      </c>
      <c r="E209" s="40">
        <f t="shared" si="93"/>
        <v>24.163549160671714</v>
      </c>
      <c r="F209" s="40">
        <f t="shared" si="94"/>
        <v>46.4</v>
      </c>
      <c r="G209" s="3">
        <f t="shared" si="95"/>
        <v>394.18225419664014</v>
      </c>
      <c r="H209" s="3">
        <f t="shared" si="96"/>
        <v>155.31826837612553</v>
      </c>
      <c r="I209">
        <f t="shared" si="78"/>
        <v>1.5531826837612554E-4</v>
      </c>
      <c r="J209" s="4">
        <f t="shared" si="97"/>
        <v>502.58972138137869</v>
      </c>
      <c r="K209" s="40">
        <f t="shared" si="98"/>
        <v>3.2358699761208087</v>
      </c>
      <c r="L209" s="40">
        <f t="shared" si="79"/>
        <v>2.7641300238791913</v>
      </c>
      <c r="M209" s="10">
        <f t="shared" si="99"/>
        <v>6.3491565043025764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14.895204209373993</v>
      </c>
      <c r="Q209" s="42">
        <f t="shared" si="101"/>
        <v>0.21526354212653667</v>
      </c>
      <c r="R209" s="4">
        <f t="shared" si="102"/>
        <v>485772.40153403202</v>
      </c>
      <c r="S209">
        <f t="shared" si="82"/>
        <v>4.8577240153403203E-4</v>
      </c>
      <c r="T209" s="41">
        <f t="shared" si="83"/>
        <v>3.036273655059262E-4</v>
      </c>
      <c r="U209" s="42">
        <f t="shared" si="103"/>
        <v>0.86256662250791938</v>
      </c>
      <c r="V209" s="42">
        <f t="shared" si="104"/>
        <v>1.1171598380434618</v>
      </c>
      <c r="W209" s="42">
        <f t="shared" si="105"/>
        <v>1.1016453677592699</v>
      </c>
      <c r="X209" s="42">
        <f t="shared" si="106"/>
        <v>1.5514470284191839E-2</v>
      </c>
      <c r="Y209" s="42">
        <f t="shared" si="89"/>
        <v>6.0626837503288131E-3</v>
      </c>
      <c r="Z209" s="10">
        <f t="shared" si="107"/>
        <v>19.967514259548789</v>
      </c>
      <c r="AA209">
        <f t="shared" si="84"/>
        <v>6352644.1505871825</v>
      </c>
      <c r="AB209" s="10">
        <f t="shared" si="85"/>
        <v>6.3526441505871825</v>
      </c>
      <c r="AC209" s="10">
        <f t="shared" si="86"/>
        <v>6.2516441505871825</v>
      </c>
      <c r="AD209" s="3">
        <f t="shared" si="87"/>
        <v>906.69240762685752</v>
      </c>
      <c r="AI209" s="94">
        <f t="shared" si="88"/>
        <v>1.1016453677592699</v>
      </c>
    </row>
    <row r="210" spans="2:35">
      <c r="B210" s="39">
        <f t="shared" si="90"/>
        <v>182</v>
      </c>
      <c r="C210" s="42">
        <f t="shared" si="91"/>
        <v>3.0988009592327406</v>
      </c>
      <c r="D210" s="10">
        <f t="shared" si="92"/>
        <v>11.101199040767259</v>
      </c>
      <c r="E210" s="40">
        <f t="shared" si="93"/>
        <v>24.19760191846548</v>
      </c>
      <c r="F210" s="40">
        <f t="shared" si="94"/>
        <v>46.4</v>
      </c>
      <c r="G210" s="3">
        <f t="shared" si="95"/>
        <v>394.01199040767131</v>
      </c>
      <c r="H210" s="3">
        <f t="shared" si="96"/>
        <v>155.31826837612553</v>
      </c>
      <c r="I210">
        <f t="shared" si="78"/>
        <v>1.5531826837612554E-4</v>
      </c>
      <c r="J210" s="4">
        <f t="shared" si="97"/>
        <v>503.88313908202667</v>
      </c>
      <c r="K210" s="40">
        <f t="shared" si="98"/>
        <v>3.2441975071586633</v>
      </c>
      <c r="L210" s="40">
        <f t="shared" si="79"/>
        <v>2.7558024928413367</v>
      </c>
      <c r="M210" s="10">
        <f t="shared" si="99"/>
        <v>6.3526441505871825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14.897813799689693</v>
      </c>
      <c r="Q210" s="42">
        <f t="shared" si="101"/>
        <v>0.21640641980817596</v>
      </c>
      <c r="R210" s="4">
        <f t="shared" si="102"/>
        <v>485052.95405009779</v>
      </c>
      <c r="S210">
        <f t="shared" si="82"/>
        <v>4.850529540500978E-4</v>
      </c>
      <c r="T210" s="41">
        <f t="shared" si="83"/>
        <v>3.0434681298986043E-4</v>
      </c>
      <c r="U210" s="42">
        <f t="shared" si="103"/>
        <v>0.86128912838859673</v>
      </c>
      <c r="V210" s="42">
        <f t="shared" si="104"/>
        <v>1.1177872661668209</v>
      </c>
      <c r="W210" s="42">
        <f t="shared" si="105"/>
        <v>1.1022602930370176</v>
      </c>
      <c r="X210" s="42">
        <f t="shared" si="106"/>
        <v>1.5526973129803334E-2</v>
      </c>
      <c r="Y210" s="42">
        <f t="shared" si="89"/>
        <v>6.0804291813822782E-3</v>
      </c>
      <c r="Z210" s="10">
        <f t="shared" si="107"/>
        <v>19.978619528323605</v>
      </c>
      <c r="AA210">
        <f t="shared" si="84"/>
        <v>6356121.1075921617</v>
      </c>
      <c r="AB210" s="10">
        <f t="shared" si="85"/>
        <v>6.3561211075921618</v>
      </c>
      <c r="AC210" s="10">
        <f t="shared" si="86"/>
        <v>6.2551211075921618</v>
      </c>
      <c r="AD210" s="3">
        <f t="shared" si="87"/>
        <v>907.19667985383057</v>
      </c>
      <c r="AI210" s="94">
        <f t="shared" si="88"/>
        <v>1.1022602930370176</v>
      </c>
    </row>
    <row r="211" spans="2:35">
      <c r="B211" s="39">
        <f t="shared" si="90"/>
        <v>183</v>
      </c>
      <c r="C211" s="42">
        <f t="shared" si="91"/>
        <v>3.1158273381296238</v>
      </c>
      <c r="D211" s="10">
        <f t="shared" si="92"/>
        <v>11.084172661870376</v>
      </c>
      <c r="E211" s="40">
        <f t="shared" si="93"/>
        <v>24.231654676259247</v>
      </c>
      <c r="F211" s="40">
        <f t="shared" si="94"/>
        <v>46.4</v>
      </c>
      <c r="G211" s="3">
        <f t="shared" si="95"/>
        <v>393.84172661870247</v>
      </c>
      <c r="H211" s="3">
        <f t="shared" si="96"/>
        <v>155.31826837612553</v>
      </c>
      <c r="I211">
        <f t="shared" si="78"/>
        <v>1.5531826837612554E-4</v>
      </c>
      <c r="J211" s="4">
        <f t="shared" si="97"/>
        <v>505.17837826287951</v>
      </c>
      <c r="K211" s="40">
        <f t="shared" si="98"/>
        <v>3.2525367656013096</v>
      </c>
      <c r="L211" s="40">
        <f t="shared" si="79"/>
        <v>2.7474632343986904</v>
      </c>
      <c r="M211" s="10">
        <f t="shared" si="99"/>
        <v>6.3561211075921618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14.900414420881614</v>
      </c>
      <c r="Q211" s="42">
        <f t="shared" si="101"/>
        <v>0.21754909801939554</v>
      </c>
      <c r="R211" s="4">
        <f t="shared" si="102"/>
        <v>484333.22963565151</v>
      </c>
      <c r="S211">
        <f t="shared" si="82"/>
        <v>4.8433322963565152E-4</v>
      </c>
      <c r="T211" s="41">
        <f t="shared" si="83"/>
        <v>3.0506653740430671E-4</v>
      </c>
      <c r="U211" s="42">
        <f t="shared" si="103"/>
        <v>0.86001114253484101</v>
      </c>
      <c r="V211" s="42">
        <f t="shared" si="104"/>
        <v>1.1184127265293027</v>
      </c>
      <c r="W211" s="42">
        <f t="shared" si="105"/>
        <v>1.1028733336315986</v>
      </c>
      <c r="X211" s="42">
        <f t="shared" si="106"/>
        <v>1.5539392897704118E-2</v>
      </c>
      <c r="Y211" s="42">
        <f t="shared" si="89"/>
        <v>6.098185707062065E-3</v>
      </c>
      <c r="Z211" s="10">
        <f t="shared" si="107"/>
        <v>19.98969063912801</v>
      </c>
      <c r="AA211">
        <f t="shared" si="84"/>
        <v>6359587.3700523358</v>
      </c>
      <c r="AB211" s="10">
        <f t="shared" si="85"/>
        <v>6.3595873700523358</v>
      </c>
      <c r="AC211" s="10">
        <f t="shared" si="86"/>
        <v>6.2585873700523358</v>
      </c>
      <c r="AD211" s="3">
        <f t="shared" si="87"/>
        <v>907.69940102281885</v>
      </c>
      <c r="AI211" s="94">
        <f t="shared" si="88"/>
        <v>1.1028733336315986</v>
      </c>
    </row>
    <row r="212" spans="2:35">
      <c r="B212" s="39">
        <f t="shared" si="90"/>
        <v>184</v>
      </c>
      <c r="C212" s="42">
        <f t="shared" si="91"/>
        <v>3.1328537170265069</v>
      </c>
      <c r="D212" s="10">
        <f t="shared" si="92"/>
        <v>11.067146282973493</v>
      </c>
      <c r="E212" s="40">
        <f t="shared" si="93"/>
        <v>24.265707434053013</v>
      </c>
      <c r="F212" s="40">
        <f t="shared" si="94"/>
        <v>46.4</v>
      </c>
      <c r="G212" s="3">
        <f t="shared" si="95"/>
        <v>393.67146282973363</v>
      </c>
      <c r="H212" s="3">
        <f t="shared" si="96"/>
        <v>155.31826837612553</v>
      </c>
      <c r="I212">
        <f t="shared" si="78"/>
        <v>1.5531826837612554E-4</v>
      </c>
      <c r="J212" s="4">
        <f t="shared" si="97"/>
        <v>506.47543892393742</v>
      </c>
      <c r="K212" s="40">
        <f t="shared" si="98"/>
        <v>3.2608877514487498</v>
      </c>
      <c r="L212" s="40">
        <f t="shared" si="79"/>
        <v>2.7391122485512502</v>
      </c>
      <c r="M212" s="10">
        <f t="shared" si="99"/>
        <v>6.3595873700523358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14.903006078842759</v>
      </c>
      <c r="Q212" s="42">
        <f t="shared" si="101"/>
        <v>0.21869157751694165</v>
      </c>
      <c r="R212" s="4">
        <f t="shared" si="102"/>
        <v>483613.22922108951</v>
      </c>
      <c r="S212">
        <f t="shared" si="82"/>
        <v>4.8361322922108952E-4</v>
      </c>
      <c r="T212" s="41">
        <f t="shared" si="83"/>
        <v>3.0578653781886871E-4</v>
      </c>
      <c r="U212" s="42">
        <f t="shared" si="103"/>
        <v>0.85873266659871983</v>
      </c>
      <c r="V212" s="42">
        <f t="shared" si="104"/>
        <v>1.1190362180390681</v>
      </c>
      <c r="W212" s="42">
        <f t="shared" si="105"/>
        <v>1.103484488614682</v>
      </c>
      <c r="X212" s="42">
        <f t="shared" si="106"/>
        <v>1.5551729424386096E-2</v>
      </c>
      <c r="Y212" s="42">
        <f t="shared" si="89"/>
        <v>6.1159532390808111E-3</v>
      </c>
      <c r="Z212" s="10">
        <f t="shared" si="107"/>
        <v>20.000727575206625</v>
      </c>
      <c r="AA212">
        <f t="shared" si="84"/>
        <v>6363042.9327217489</v>
      </c>
      <c r="AB212" s="10">
        <f t="shared" si="85"/>
        <v>6.3630429327217488</v>
      </c>
      <c r="AC212" s="10">
        <f t="shared" si="86"/>
        <v>6.2620429327217488</v>
      </c>
      <c r="AD212" s="3">
        <f t="shared" si="87"/>
        <v>908.2005703729875</v>
      </c>
      <c r="AI212" s="94">
        <f t="shared" si="88"/>
        <v>1.103484488614682</v>
      </c>
    </row>
    <row r="213" spans="2:35">
      <c r="B213" s="39">
        <f t="shared" si="90"/>
        <v>185</v>
      </c>
      <c r="C213" s="42">
        <f t="shared" si="91"/>
        <v>3.1498800959233901</v>
      </c>
      <c r="D213" s="10">
        <f t="shared" si="92"/>
        <v>11.05011990407661</v>
      </c>
      <c r="E213" s="40">
        <f t="shared" si="93"/>
        <v>24.299760191846779</v>
      </c>
      <c r="F213" s="40">
        <f t="shared" si="94"/>
        <v>46.4</v>
      </c>
      <c r="G213" s="3">
        <f t="shared" si="95"/>
        <v>393.50119904076479</v>
      </c>
      <c r="H213" s="3">
        <f t="shared" si="96"/>
        <v>155.31826837612553</v>
      </c>
      <c r="I213">
        <f t="shared" si="78"/>
        <v>1.5531826837612554E-4</v>
      </c>
      <c r="J213" s="4">
        <f t="shared" si="97"/>
        <v>507.77432106519996</v>
      </c>
      <c r="K213" s="40">
        <f t="shared" si="98"/>
        <v>3.2692504647009804</v>
      </c>
      <c r="L213" s="40">
        <f t="shared" si="79"/>
        <v>2.7307495352990196</v>
      </c>
      <c r="M213" s="10">
        <f t="shared" si="99"/>
        <v>6.3630429327217488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14.905588779441187</v>
      </c>
      <c r="Q213" s="42">
        <f t="shared" si="101"/>
        <v>0.21983385905635774</v>
      </c>
      <c r="R213" s="4">
        <f t="shared" si="102"/>
        <v>482892.95373680827</v>
      </c>
      <c r="S213">
        <f t="shared" si="82"/>
        <v>4.8289295373680829E-4</v>
      </c>
      <c r="T213" s="41">
        <f t="shared" si="83"/>
        <v>3.0650681330314993E-4</v>
      </c>
      <c r="U213" s="42">
        <f t="shared" si="103"/>
        <v>0.857453702232301</v>
      </c>
      <c r="V213" s="42">
        <f t="shared" si="104"/>
        <v>1.1196577396082339</v>
      </c>
      <c r="W213" s="42">
        <f t="shared" si="105"/>
        <v>1.1040937570613254</v>
      </c>
      <c r="X213" s="42">
        <f t="shared" si="106"/>
        <v>1.5563982546908495E-2</v>
      </c>
      <c r="Y213" s="42">
        <f t="shared" si="89"/>
        <v>6.1337316890239385E-3</v>
      </c>
      <c r="Z213" s="10">
        <f t="shared" si="107"/>
        <v>20.0117303198653</v>
      </c>
      <c r="AA213">
        <f t="shared" si="84"/>
        <v>6366487.7903736178</v>
      </c>
      <c r="AB213" s="10">
        <f t="shared" si="85"/>
        <v>6.3664877903736175</v>
      </c>
      <c r="AC213" s="10">
        <f t="shared" si="86"/>
        <v>6.2654877903736175</v>
      </c>
      <c r="AD213" s="3">
        <f t="shared" si="87"/>
        <v>908.70018714628247</v>
      </c>
      <c r="AI213" s="94">
        <f t="shared" si="88"/>
        <v>1.1040937570613254</v>
      </c>
    </row>
    <row r="214" spans="2:35">
      <c r="B214" s="39">
        <f t="shared" si="90"/>
        <v>186</v>
      </c>
      <c r="C214" s="42">
        <f t="shared" si="91"/>
        <v>3.1669064748202733</v>
      </c>
      <c r="D214" s="10">
        <f t="shared" si="92"/>
        <v>11.033093525179726</v>
      </c>
      <c r="E214" s="40">
        <f t="shared" si="93"/>
        <v>24.333812949640546</v>
      </c>
      <c r="F214" s="40">
        <f t="shared" si="94"/>
        <v>46.4</v>
      </c>
      <c r="G214" s="3">
        <f t="shared" si="95"/>
        <v>393.33093525179595</v>
      </c>
      <c r="H214" s="3">
        <f t="shared" si="96"/>
        <v>155.31826837612553</v>
      </c>
      <c r="I214">
        <f t="shared" si="78"/>
        <v>1.5531826837612554E-4</v>
      </c>
      <c r="J214" s="4">
        <f t="shared" si="97"/>
        <v>509.07502468666735</v>
      </c>
      <c r="K214" s="40">
        <f t="shared" si="98"/>
        <v>3.2776249053580031</v>
      </c>
      <c r="L214" s="40">
        <f t="shared" si="79"/>
        <v>2.7223750946419969</v>
      </c>
      <c r="M214" s="10">
        <f t="shared" si="99"/>
        <v>6.3664877903736175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14.908162528520039</v>
      </c>
      <c r="Q214" s="42">
        <f t="shared" si="101"/>
        <v>0.22097594339199006</v>
      </c>
      <c r="R214" s="4">
        <f t="shared" si="102"/>
        <v>482172.4041132041</v>
      </c>
      <c r="S214">
        <f t="shared" si="82"/>
        <v>4.8217240411320411E-4</v>
      </c>
      <c r="T214" s="41">
        <f t="shared" si="83"/>
        <v>3.0722736292675411E-4</v>
      </c>
      <c r="U214" s="42">
        <f t="shared" si="103"/>
        <v>0.85617425108765211</v>
      </c>
      <c r="V214" s="42">
        <f t="shared" si="104"/>
        <v>1.1202772901534654</v>
      </c>
      <c r="W214" s="42">
        <f t="shared" si="105"/>
        <v>1.1047011380499669</v>
      </c>
      <c r="X214" s="42">
        <f t="shared" si="106"/>
        <v>1.5576152103498497E-2</v>
      </c>
      <c r="Y214" s="42">
        <f t="shared" si="89"/>
        <v>6.1515209683507708E-3</v>
      </c>
      <c r="Z214" s="10">
        <f t="shared" si="107"/>
        <v>20.022698856473117</v>
      </c>
      <c r="AA214">
        <f t="shared" si="84"/>
        <v>6369921.937800956</v>
      </c>
      <c r="AB214" s="10">
        <f t="shared" si="85"/>
        <v>6.3699219378009557</v>
      </c>
      <c r="AC214" s="10">
        <f t="shared" si="86"/>
        <v>6.2689219378009557</v>
      </c>
      <c r="AD214" s="3">
        <f t="shared" si="87"/>
        <v>909.19825058752076</v>
      </c>
      <c r="AI214" s="94">
        <f t="shared" si="88"/>
        <v>1.1047011380499669</v>
      </c>
    </row>
    <row r="215" spans="2:35">
      <c r="B215" s="39">
        <f t="shared" si="90"/>
        <v>187</v>
      </c>
      <c r="C215" s="42">
        <f t="shared" si="91"/>
        <v>3.1839328537171565</v>
      </c>
      <c r="D215" s="10">
        <f t="shared" si="92"/>
        <v>11.016067146282843</v>
      </c>
      <c r="E215" s="40">
        <f t="shared" si="93"/>
        <v>24.367865707434312</v>
      </c>
      <c r="F215" s="40">
        <f t="shared" si="94"/>
        <v>46.4</v>
      </c>
      <c r="G215" s="3">
        <f t="shared" si="95"/>
        <v>393.16067146282711</v>
      </c>
      <c r="H215" s="3">
        <f t="shared" si="96"/>
        <v>155.31826837612553</v>
      </c>
      <c r="I215">
        <f t="shared" si="78"/>
        <v>1.5531826837612554E-4</v>
      </c>
      <c r="J215" s="4">
        <f t="shared" si="97"/>
        <v>510.37754978833937</v>
      </c>
      <c r="K215" s="40">
        <f t="shared" si="98"/>
        <v>3.2860110734198162</v>
      </c>
      <c r="L215" s="40">
        <f t="shared" si="79"/>
        <v>2.7139889265801838</v>
      </c>
      <c r="M215" s="10">
        <f t="shared" si="99"/>
        <v>6.3699219378009557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14.910727331898105</v>
      </c>
      <c r="Q215" s="42">
        <f t="shared" si="101"/>
        <v>0.22211783127699344</v>
      </c>
      <c r="R215" s="4">
        <f t="shared" si="102"/>
        <v>481451.5812806735</v>
      </c>
      <c r="S215">
        <f t="shared" si="82"/>
        <v>4.8145158128067348E-4</v>
      </c>
      <c r="T215" s="41">
        <f t="shared" si="83"/>
        <v>3.0794818575928474E-4</v>
      </c>
      <c r="U215" s="42">
        <f t="shared" si="103"/>
        <v>0.85489431481684064</v>
      </c>
      <c r="V215" s="42">
        <f t="shared" si="104"/>
        <v>1.1208948685953284</v>
      </c>
      <c r="W215" s="42">
        <f t="shared" si="105"/>
        <v>1.1053066306625359</v>
      </c>
      <c r="X215" s="42">
        <f t="shared" si="106"/>
        <v>1.5588237932792515E-2</v>
      </c>
      <c r="Y215" s="42">
        <f t="shared" si="89"/>
        <v>6.1693209883947765E-3</v>
      </c>
      <c r="Z215" s="10">
        <f t="shared" si="107"/>
        <v>20.033633168461584</v>
      </c>
      <c r="AA215">
        <f t="shared" si="84"/>
        <v>6373345.3698163209</v>
      </c>
      <c r="AB215" s="10">
        <f t="shared" si="85"/>
        <v>6.3733453698163212</v>
      </c>
      <c r="AC215" s="10">
        <f t="shared" si="86"/>
        <v>6.2723453698163212</v>
      </c>
      <c r="AD215" s="3">
        <f t="shared" si="87"/>
        <v>909.69475994435402</v>
      </c>
      <c r="AI215" s="94">
        <f t="shared" si="88"/>
        <v>1.1053066306625359</v>
      </c>
    </row>
    <row r="216" spans="2:35">
      <c r="B216" s="39">
        <f t="shared" si="90"/>
        <v>188</v>
      </c>
      <c r="C216" s="42">
        <f t="shared" si="91"/>
        <v>3.2009592326140397</v>
      </c>
      <c r="D216" s="10">
        <f t="shared" si="92"/>
        <v>10.99904076738596</v>
      </c>
      <c r="E216" s="40">
        <f t="shared" si="93"/>
        <v>24.401918465228079</v>
      </c>
      <c r="F216" s="40">
        <f t="shared" si="94"/>
        <v>46.4</v>
      </c>
      <c r="G216" s="3">
        <f t="shared" si="95"/>
        <v>392.99040767385827</v>
      </c>
      <c r="H216" s="3">
        <f t="shared" si="96"/>
        <v>155.31826837612553</v>
      </c>
      <c r="I216">
        <f t="shared" si="78"/>
        <v>1.5531826837612554E-4</v>
      </c>
      <c r="J216" s="4">
        <f t="shared" si="97"/>
        <v>511.68189637021646</v>
      </c>
      <c r="K216" s="40">
        <f t="shared" si="98"/>
        <v>3.2944089688864233</v>
      </c>
      <c r="L216" s="40">
        <f t="shared" si="79"/>
        <v>2.7055910311135767</v>
      </c>
      <c r="M216" s="10">
        <f t="shared" si="99"/>
        <v>6.3733453698163212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14.913283195369704</v>
      </c>
      <c r="Q216" s="42">
        <f t="shared" si="101"/>
        <v>0.22325952346333705</v>
      </c>
      <c r="R216" s="4">
        <f t="shared" si="102"/>
        <v>480730.48616961262</v>
      </c>
      <c r="S216">
        <f t="shared" si="82"/>
        <v>4.8073048616961261E-4</v>
      </c>
      <c r="T216" s="41">
        <f t="shared" si="83"/>
        <v>3.0866928087034561E-4</v>
      </c>
      <c r="U216" s="42">
        <f t="shared" si="103"/>
        <v>0.8536138950719343</v>
      </c>
      <c r="V216" s="42">
        <f t="shared" si="104"/>
        <v>1.1215104738581239</v>
      </c>
      <c r="W216" s="42">
        <f t="shared" si="105"/>
        <v>1.1059102339844065</v>
      </c>
      <c r="X216" s="42">
        <f t="shared" si="106"/>
        <v>1.5600239873717392E-2</v>
      </c>
      <c r="Y216" s="42">
        <f t="shared" si="89"/>
        <v>6.1871316603636858E-3</v>
      </c>
      <c r="Z216" s="10">
        <f t="shared" si="107"/>
        <v>20.044533239323375</v>
      </c>
      <c r="AA216">
        <f t="shared" si="84"/>
        <v>6376758.0812514219</v>
      </c>
      <c r="AB216" s="10">
        <f t="shared" si="85"/>
        <v>6.3767580812514222</v>
      </c>
      <c r="AC216" s="10">
        <f t="shared" si="86"/>
        <v>6.2757580812514222</v>
      </c>
      <c r="AD216" s="3">
        <f t="shared" si="87"/>
        <v>910.18971446721127</v>
      </c>
      <c r="AI216" s="94">
        <f t="shared" si="88"/>
        <v>1.1059102339844065</v>
      </c>
    </row>
    <row r="217" spans="2:35">
      <c r="B217" s="39">
        <f t="shared" si="90"/>
        <v>189</v>
      </c>
      <c r="C217" s="42">
        <f t="shared" si="91"/>
        <v>3.2179856115109229</v>
      </c>
      <c r="D217" s="10">
        <f t="shared" si="92"/>
        <v>10.982014388489077</v>
      </c>
      <c r="E217" s="40">
        <f t="shared" si="93"/>
        <v>24.435971223021845</v>
      </c>
      <c r="F217" s="40">
        <f t="shared" si="94"/>
        <v>46.4</v>
      </c>
      <c r="G217" s="3">
        <f t="shared" si="95"/>
        <v>392.82014388488943</v>
      </c>
      <c r="H217" s="3">
        <f t="shared" si="96"/>
        <v>155.31826837612553</v>
      </c>
      <c r="I217">
        <f t="shared" si="78"/>
        <v>1.5531826837612554E-4</v>
      </c>
      <c r="J217" s="4">
        <f t="shared" si="97"/>
        <v>512.98806443229842</v>
      </c>
      <c r="K217" s="40">
        <f t="shared" si="98"/>
        <v>3.3028185917578221</v>
      </c>
      <c r="L217" s="40">
        <f t="shared" si="79"/>
        <v>2.6971814082421779</v>
      </c>
      <c r="M217" s="10">
        <f t="shared" si="99"/>
        <v>6.3767580812514222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14.915830124704474</v>
      </c>
      <c r="Q217" s="42">
        <f t="shared" si="101"/>
        <v>0.22440102070181009</v>
      </c>
      <c r="R217" s="4">
        <f t="shared" si="102"/>
        <v>480009.11971041787</v>
      </c>
      <c r="S217">
        <f t="shared" si="82"/>
        <v>4.8000911971041789E-4</v>
      </c>
      <c r="T217" s="41">
        <f t="shared" si="83"/>
        <v>3.0939064732954033E-4</v>
      </c>
      <c r="U217" s="42">
        <f t="shared" si="103"/>
        <v>0.85233299350500058</v>
      </c>
      <c r="V217" s="42">
        <f t="shared" si="104"/>
        <v>1.1221241048705153</v>
      </c>
      <c r="W217" s="42">
        <f t="shared" si="105"/>
        <v>1.1065119471043308</v>
      </c>
      <c r="X217" s="42">
        <f t="shared" si="106"/>
        <v>1.561215776618452E-2</v>
      </c>
      <c r="Y217" s="42">
        <f t="shared" si="89"/>
        <v>6.2049528953403909E-3</v>
      </c>
      <c r="Z217" s="10">
        <f t="shared" si="107"/>
        <v>20.055399052613662</v>
      </c>
      <c r="AA217">
        <f t="shared" si="84"/>
        <v>6380160.0669575352</v>
      </c>
      <c r="AB217" s="10">
        <f t="shared" si="85"/>
        <v>6.3801600669575356</v>
      </c>
      <c r="AC217" s="10">
        <f t="shared" si="86"/>
        <v>6.2791600669575356</v>
      </c>
      <c r="AD217" s="3">
        <f t="shared" si="87"/>
        <v>910.68311340935975</v>
      </c>
      <c r="AI217" s="94">
        <f t="shared" si="88"/>
        <v>1.1065119471043308</v>
      </c>
    </row>
    <row r="218" spans="2:35">
      <c r="B218" s="39">
        <f t="shared" si="90"/>
        <v>190</v>
      </c>
      <c r="C218" s="42">
        <f t="shared" si="91"/>
        <v>3.2350119904078061</v>
      </c>
      <c r="D218" s="10">
        <f t="shared" si="92"/>
        <v>10.964988009592194</v>
      </c>
      <c r="E218" s="40">
        <f t="shared" si="93"/>
        <v>24.470023980815611</v>
      </c>
      <c r="F218" s="40">
        <f t="shared" si="94"/>
        <v>46.4</v>
      </c>
      <c r="G218" s="3">
        <f t="shared" si="95"/>
        <v>392.64988009592059</v>
      </c>
      <c r="H218" s="3">
        <f t="shared" si="96"/>
        <v>155.31826837612553</v>
      </c>
      <c r="I218">
        <f t="shared" si="78"/>
        <v>1.5531826837612554E-4</v>
      </c>
      <c r="J218" s="4">
        <f t="shared" si="97"/>
        <v>514.29605397458499</v>
      </c>
      <c r="K218" s="40">
        <f t="shared" si="98"/>
        <v>3.3112399420340117</v>
      </c>
      <c r="L218" s="40">
        <f t="shared" si="79"/>
        <v>2.6887600579659883</v>
      </c>
      <c r="M218" s="10">
        <f t="shared" si="99"/>
        <v>6.3801600669575356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14.918368125647774</v>
      </c>
      <c r="Q218" s="42">
        <f t="shared" si="101"/>
        <v>0.22554232374202743</v>
      </c>
      <c r="R218" s="4">
        <f t="shared" si="102"/>
        <v>479287.4828334857</v>
      </c>
      <c r="S218">
        <f t="shared" si="82"/>
        <v>4.7928748283348571E-4</v>
      </c>
      <c r="T218" s="41">
        <f t="shared" si="83"/>
        <v>3.1011228420647251E-4</v>
      </c>
      <c r="U218" s="42">
        <f t="shared" si="103"/>
        <v>0.85105161176810729</v>
      </c>
      <c r="V218" s="42">
        <f t="shared" si="104"/>
        <v>1.1227357605647659</v>
      </c>
      <c r="W218" s="42">
        <f t="shared" si="105"/>
        <v>1.1071117691145096</v>
      </c>
      <c r="X218" s="42">
        <f t="shared" si="106"/>
        <v>1.562399145025628E-2</v>
      </c>
      <c r="Y218" s="42">
        <f t="shared" si="89"/>
        <v>6.2227846042828983E-3</v>
      </c>
      <c r="Z218" s="10">
        <f t="shared" si="107"/>
        <v>20.066230591948344</v>
      </c>
      <c r="AA218">
        <f t="shared" si="84"/>
        <v>6383551.32180495</v>
      </c>
      <c r="AB218" s="10">
        <f t="shared" si="85"/>
        <v>6.3835513218049504</v>
      </c>
      <c r="AC218" s="10">
        <f t="shared" si="86"/>
        <v>6.2825513218049505</v>
      </c>
      <c r="AD218" s="3">
        <f t="shared" si="87"/>
        <v>911.17495602682379</v>
      </c>
      <c r="AI218" s="94">
        <f t="shared" si="88"/>
        <v>1.1071117691145096</v>
      </c>
    </row>
    <row r="219" spans="2:35">
      <c r="B219" s="39">
        <f t="shared" si="90"/>
        <v>191</v>
      </c>
      <c r="C219" s="42">
        <f t="shared" si="91"/>
        <v>3.2520383693046893</v>
      </c>
      <c r="D219" s="10">
        <f t="shared" si="92"/>
        <v>10.94796163069531</v>
      </c>
      <c r="E219" s="40">
        <f t="shared" si="93"/>
        <v>24.504076738609378</v>
      </c>
      <c r="F219" s="40">
        <f t="shared" si="94"/>
        <v>46.4</v>
      </c>
      <c r="G219" s="3">
        <f t="shared" si="95"/>
        <v>392.47961630695175</v>
      </c>
      <c r="H219" s="3">
        <f t="shared" si="96"/>
        <v>155.31826837612553</v>
      </c>
      <c r="I219">
        <f t="shared" si="78"/>
        <v>1.5531826837612554E-4</v>
      </c>
      <c r="J219" s="4">
        <f t="shared" si="97"/>
        <v>515.6058649970762</v>
      </c>
      <c r="K219" s="40">
        <f t="shared" si="98"/>
        <v>3.3196730197149922</v>
      </c>
      <c r="L219" s="40">
        <f t="shared" si="79"/>
        <v>2.6803269802850078</v>
      </c>
      <c r="M219" s="10">
        <f t="shared" si="99"/>
        <v>6.3835513218049504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14.920897203920338</v>
      </c>
      <c r="Q219" s="42">
        <f t="shared" si="101"/>
        <v>0.22668343333243529</v>
      </c>
      <c r="R219" s="4">
        <f t="shared" si="102"/>
        <v>478565.5764692126</v>
      </c>
      <c r="S219">
        <f t="shared" si="82"/>
        <v>4.7856557646921261E-4</v>
      </c>
      <c r="T219" s="41">
        <f t="shared" si="83"/>
        <v>3.1083419057074561E-4</v>
      </c>
      <c r="U219" s="42">
        <f t="shared" si="103"/>
        <v>0.84976975151332201</v>
      </c>
      <c r="V219" s="42">
        <f t="shared" si="104"/>
        <v>1.123345439877603</v>
      </c>
      <c r="W219" s="42">
        <f t="shared" si="105"/>
        <v>1.1077096991104969</v>
      </c>
      <c r="X219" s="42">
        <f t="shared" si="106"/>
        <v>1.5635740767106165E-2</v>
      </c>
      <c r="Y219" s="42">
        <f t="shared" si="89"/>
        <v>6.2406266980253745E-3</v>
      </c>
      <c r="Z219" s="10">
        <f t="shared" si="107"/>
        <v>20.07702784100584</v>
      </c>
      <c r="AA219">
        <f t="shared" si="84"/>
        <v>6386931.8406835301</v>
      </c>
      <c r="AB219" s="10">
        <f t="shared" si="85"/>
        <v>6.3869318406835305</v>
      </c>
      <c r="AC219" s="10">
        <f t="shared" si="86"/>
        <v>6.2859318406835305</v>
      </c>
      <c r="AD219" s="3">
        <f t="shared" si="87"/>
        <v>911.66524157846698</v>
      </c>
      <c r="AI219" s="94">
        <f t="shared" si="88"/>
        <v>1.1077096991104969</v>
      </c>
    </row>
    <row r="220" spans="2:35">
      <c r="B220" s="39">
        <f t="shared" si="90"/>
        <v>192</v>
      </c>
      <c r="C220" s="42">
        <f t="shared" si="91"/>
        <v>3.2690647482015724</v>
      </c>
      <c r="D220" s="10">
        <f t="shared" si="92"/>
        <v>10.930935251798427</v>
      </c>
      <c r="E220" s="40">
        <f t="shared" si="93"/>
        <v>24.538129496403144</v>
      </c>
      <c r="F220" s="40">
        <f t="shared" si="94"/>
        <v>46.4</v>
      </c>
      <c r="G220" s="3">
        <f t="shared" si="95"/>
        <v>392.30935251798292</v>
      </c>
      <c r="H220" s="3">
        <f t="shared" si="96"/>
        <v>155.31826837612553</v>
      </c>
      <c r="I220">
        <f t="shared" ref="I220:I230" si="108">H220/1000^2</f>
        <v>1.5531826837612554E-4</v>
      </c>
      <c r="J220" s="4">
        <f t="shared" si="97"/>
        <v>516.91749749977271</v>
      </c>
      <c r="K220" s="40">
        <f t="shared" si="98"/>
        <v>3.3281178248007675</v>
      </c>
      <c r="L220" s="40">
        <f t="shared" ref="L220:L230" si="109">IF((gstar-K220)&lt;0,0,gstar-K220)</f>
        <v>2.6718821751992325</v>
      </c>
      <c r="M220" s="10">
        <f t="shared" si="99"/>
        <v>6.3869318406835305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14.923417365218786</v>
      </c>
      <c r="Q220" s="42">
        <f t="shared" si="101"/>
        <v>0.22782435022031686</v>
      </c>
      <c r="R220" s="4">
        <f t="shared" si="102"/>
        <v>477843.40154799452</v>
      </c>
      <c r="S220">
        <f t="shared" ref="S220:S230" si="112">R220/1000^3</f>
        <v>4.7784340154799455E-4</v>
      </c>
      <c r="T220" s="41">
        <f t="shared" ref="T220:T230" si="113">(vc/1000^3-S220)</f>
        <v>3.1155636549196368E-4</v>
      </c>
      <c r="U220" s="42">
        <f t="shared" si="103"/>
        <v>0.84848741439271191</v>
      </c>
      <c r="V220" s="42">
        <f t="shared" si="104"/>
        <v>1.1239531417499837</v>
      </c>
      <c r="W220" s="42">
        <f t="shared" si="105"/>
        <v>1.1083057361912976</v>
      </c>
      <c r="X220" s="42">
        <f t="shared" si="106"/>
        <v>1.5647405558686156E-2</v>
      </c>
      <c r="Y220" s="42">
        <f t="shared" si="89"/>
        <v>6.2584790872788117E-3</v>
      </c>
      <c r="Z220" s="10">
        <f t="shared" si="107"/>
        <v>20.087790783527559</v>
      </c>
      <c r="AA220">
        <f t="shared" ref="AA220:AA230" si="114">Z220*rat*to+patm*1000000</f>
        <v>6390301.6185028609</v>
      </c>
      <c r="AB220" s="10">
        <f t="shared" ref="AB220:AB230" si="115">AA220/1000000</f>
        <v>6.3903016185028605</v>
      </c>
      <c r="AC220" s="10">
        <f t="shared" ref="AC220:AC230" si="116">AB220-patm</f>
        <v>6.2893016185028605</v>
      </c>
      <c r="AD220" s="3">
        <f t="shared" ref="AD220:AD230" si="117">AC220*1000000/6895</f>
        <v>912.15396932601323</v>
      </c>
      <c r="AI220" s="94">
        <f t="shared" si="88"/>
        <v>1.1083057361912976</v>
      </c>
    </row>
    <row r="221" spans="2:35">
      <c r="B221" s="39">
        <f t="shared" si="90"/>
        <v>193</v>
      </c>
      <c r="C221" s="42">
        <f t="shared" si="91"/>
        <v>3.2860911270984556</v>
      </c>
      <c r="D221" s="10">
        <f t="shared" si="92"/>
        <v>10.913908872901544</v>
      </c>
      <c r="E221" s="40">
        <f t="shared" si="93"/>
        <v>24.57218225419691</v>
      </c>
      <c r="F221" s="40">
        <f t="shared" si="94"/>
        <v>46.4</v>
      </c>
      <c r="G221" s="3">
        <f t="shared" si="95"/>
        <v>392.13908872901408</v>
      </c>
      <c r="H221" s="3">
        <f t="shared" si="96"/>
        <v>155.31826837612553</v>
      </c>
      <c r="I221">
        <f t="shared" si="108"/>
        <v>1.5531826837612554E-4</v>
      </c>
      <c r="J221" s="4">
        <f t="shared" si="97"/>
        <v>518.23095148267362</v>
      </c>
      <c r="K221" s="40">
        <f t="shared" si="98"/>
        <v>3.3365743572913318</v>
      </c>
      <c r="L221" s="40">
        <f t="shared" si="109"/>
        <v>2.6634256427086682</v>
      </c>
      <c r="M221" s="10">
        <f t="shared" si="99"/>
        <v>6.3903016185028605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14.925928615215806</v>
      </c>
      <c r="Q221" s="42">
        <f t="shared" si="101"/>
        <v>0.22896507515179793</v>
      </c>
      <c r="R221" s="4">
        <f t="shared" si="102"/>
        <v>477120.95900022821</v>
      </c>
      <c r="S221">
        <f t="shared" si="112"/>
        <v>4.7712095900022823E-4</v>
      </c>
      <c r="T221" s="41">
        <f t="shared" si="113"/>
        <v>3.1227880803973E-4</v>
      </c>
      <c r="U221" s="42">
        <f t="shared" si="103"/>
        <v>0.84720460205834525</v>
      </c>
      <c r="V221" s="42">
        <f t="shared" si="104"/>
        <v>1.124558865125459</v>
      </c>
      <c r="W221" s="42">
        <f t="shared" si="105"/>
        <v>1.1088998794593938</v>
      </c>
      <c r="X221" s="42">
        <f t="shared" si="106"/>
        <v>1.5658985666065162E-2</v>
      </c>
      <c r="Y221" s="42">
        <f t="shared" si="89"/>
        <v>6.2763416826297968E-3</v>
      </c>
      <c r="Z221" s="10">
        <f t="shared" si="107"/>
        <v>20.098519403312448</v>
      </c>
      <c r="AA221">
        <f t="shared" si="114"/>
        <v>6393660.6501905443</v>
      </c>
      <c r="AB221" s="10">
        <f t="shared" si="115"/>
        <v>6.3936606501905446</v>
      </c>
      <c r="AC221" s="10">
        <f t="shared" si="116"/>
        <v>6.2926606501905447</v>
      </c>
      <c r="AD221" s="3">
        <f t="shared" si="117"/>
        <v>912.64113853379899</v>
      </c>
      <c r="AI221" s="94">
        <f t="shared" ref="AI221:AI230" si="118">($M221-patm)*1000000*$I221/SQRT(rat*to)*SQRT(k)*(2/(k+1))^((k+1)/2/(k-1))</f>
        <v>1.1088998794593938</v>
      </c>
    </row>
    <row r="222" spans="2:35">
      <c r="B222" s="39">
        <f t="shared" si="90"/>
        <v>194</v>
      </c>
      <c r="C222" s="42">
        <f t="shared" si="91"/>
        <v>3.3031175059953388</v>
      </c>
      <c r="D222" s="10">
        <f t="shared" si="92"/>
        <v>10.896882494004661</v>
      </c>
      <c r="E222" s="40">
        <f t="shared" si="93"/>
        <v>24.606235011990677</v>
      </c>
      <c r="F222" s="40">
        <f t="shared" si="94"/>
        <v>46.4</v>
      </c>
      <c r="G222" s="3">
        <f t="shared" si="95"/>
        <v>391.96882494004524</v>
      </c>
      <c r="H222" s="3">
        <f t="shared" si="96"/>
        <v>155.31826837612553</v>
      </c>
      <c r="I222">
        <f t="shared" si="108"/>
        <v>1.5531826837612554E-4</v>
      </c>
      <c r="J222" s="4">
        <f t="shared" si="97"/>
        <v>519.54622694577938</v>
      </c>
      <c r="K222" s="40">
        <f t="shared" si="98"/>
        <v>3.3450426171866883</v>
      </c>
      <c r="L222" s="40">
        <f t="shared" si="109"/>
        <v>2.6549573828133117</v>
      </c>
      <c r="M222" s="10">
        <f t="shared" si="99"/>
        <v>6.3936606501905446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14.928430959558957</v>
      </c>
      <c r="Q222" s="42">
        <f t="shared" si="101"/>
        <v>0.23010560887185247</v>
      </c>
      <c r="R222" s="4">
        <f t="shared" si="102"/>
        <v>476398.2497563099</v>
      </c>
      <c r="S222">
        <f t="shared" si="112"/>
        <v>4.7639824975630993E-4</v>
      </c>
      <c r="T222" s="41">
        <f t="shared" si="113"/>
        <v>3.130015172836483E-4</v>
      </c>
      <c r="U222" s="42">
        <f t="shared" si="103"/>
        <v>0.84592131616228927</v>
      </c>
      <c r="V222" s="42">
        <f t="shared" si="104"/>
        <v>1.1251626089534688</v>
      </c>
      <c r="W222" s="42">
        <f t="shared" si="105"/>
        <v>1.1094921280204446</v>
      </c>
      <c r="X222" s="42">
        <f t="shared" si="106"/>
        <v>1.5670480933024145E-2</v>
      </c>
      <c r="Y222" s="42">
        <f t="shared" ref="Y222:Y285" si="119">IF((X222*(Q222-Q221)+Y221)&lt;0,0,X222*(Q222-Q221)+Y221)</f>
        <v>6.2942143945433826E-3</v>
      </c>
      <c r="Z222" s="10">
        <f t="shared" si="107"/>
        <v>20.109213684224535</v>
      </c>
      <c r="AA222">
        <f t="shared" si="114"/>
        <v>6397008.930694554</v>
      </c>
      <c r="AB222" s="10">
        <f t="shared" si="115"/>
        <v>6.3970089306945539</v>
      </c>
      <c r="AC222" s="10">
        <f t="shared" si="116"/>
        <v>6.2960089306945539</v>
      </c>
      <c r="AD222" s="3">
        <f t="shared" si="117"/>
        <v>913.12674846911591</v>
      </c>
      <c r="AI222" s="94">
        <f t="shared" si="118"/>
        <v>1.1094921280204446</v>
      </c>
    </row>
    <row r="223" spans="2:35">
      <c r="B223" s="39">
        <f t="shared" si="90"/>
        <v>195</v>
      </c>
      <c r="C223" s="42">
        <f t="shared" si="91"/>
        <v>3.320143884892222</v>
      </c>
      <c r="D223" s="10">
        <f t="shared" si="92"/>
        <v>10.879856115107778</v>
      </c>
      <c r="E223" s="40">
        <f t="shared" si="93"/>
        <v>24.640287769784443</v>
      </c>
      <c r="F223" s="40">
        <f t="shared" si="94"/>
        <v>46.4</v>
      </c>
      <c r="G223" s="3">
        <f t="shared" si="95"/>
        <v>391.7985611510764</v>
      </c>
      <c r="H223" s="3">
        <f t="shared" si="96"/>
        <v>155.31826837612553</v>
      </c>
      <c r="I223">
        <f t="shared" si="108"/>
        <v>1.5531826837612554E-4</v>
      </c>
      <c r="J223" s="4">
        <f t="shared" si="97"/>
        <v>520.86332388909022</v>
      </c>
      <c r="K223" s="40">
        <f t="shared" si="98"/>
        <v>3.3535226044868383</v>
      </c>
      <c r="L223" s="40">
        <f t="shared" si="109"/>
        <v>2.6464773955131617</v>
      </c>
      <c r="M223" s="10">
        <f t="shared" si="99"/>
        <v>6.3970089306945539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14.930924403872524</v>
      </c>
      <c r="Q223" s="42">
        <f t="shared" si="101"/>
        <v>0.23124595212430823</v>
      </c>
      <c r="R223" s="4">
        <f t="shared" si="102"/>
        <v>475675.27474663587</v>
      </c>
      <c r="S223">
        <f t="shared" si="112"/>
        <v>4.7567527474663587E-4</v>
      </c>
      <c r="T223" s="41">
        <f t="shared" si="113"/>
        <v>3.1372449229332235E-4</v>
      </c>
      <c r="U223" s="42">
        <f t="shared" si="103"/>
        <v>0.84463755835661136</v>
      </c>
      <c r="V223" s="42">
        <f t="shared" si="104"/>
        <v>1.1257643721864405</v>
      </c>
      <c r="W223" s="42">
        <f t="shared" si="105"/>
        <v>1.1100824809837007</v>
      </c>
      <c r="X223" s="42">
        <f t="shared" si="106"/>
        <v>1.5681891202739884E-2</v>
      </c>
      <c r="Y223" s="42">
        <f t="shared" si="119"/>
        <v>6.312097133362172E-3</v>
      </c>
      <c r="Z223" s="10">
        <f t="shared" si="107"/>
        <v>20.119873610188407</v>
      </c>
      <c r="AA223">
        <f t="shared" si="114"/>
        <v>6400346.4549818272</v>
      </c>
      <c r="AB223" s="10">
        <f t="shared" si="115"/>
        <v>6.4003464549818272</v>
      </c>
      <c r="AC223" s="10">
        <f t="shared" si="116"/>
        <v>6.2993464549818272</v>
      </c>
      <c r="AD223" s="3">
        <f t="shared" si="117"/>
        <v>913.61079840200534</v>
      </c>
      <c r="AI223" s="94">
        <f t="shared" si="118"/>
        <v>1.1100824809837007</v>
      </c>
    </row>
    <row r="224" spans="2:35">
      <c r="B224" s="39">
        <f t="shared" si="90"/>
        <v>196</v>
      </c>
      <c r="C224" s="42">
        <f t="shared" si="91"/>
        <v>3.3371702637891052</v>
      </c>
      <c r="D224" s="10">
        <f t="shared" si="92"/>
        <v>10.862829736210895</v>
      </c>
      <c r="E224" s="40">
        <f t="shared" si="93"/>
        <v>24.67434052757821</v>
      </c>
      <c r="F224" s="40">
        <f t="shared" si="94"/>
        <v>46.4</v>
      </c>
      <c r="G224" s="3">
        <f t="shared" si="95"/>
        <v>391.62829736210756</v>
      </c>
      <c r="H224" s="3">
        <f t="shared" si="96"/>
        <v>155.31826837612553</v>
      </c>
      <c r="I224">
        <f t="shared" si="108"/>
        <v>1.5531826837612554E-4</v>
      </c>
      <c r="J224" s="4">
        <f t="shared" si="97"/>
        <v>522.18224231260569</v>
      </c>
      <c r="K224" s="40">
        <f t="shared" si="98"/>
        <v>3.3620143191917791</v>
      </c>
      <c r="L224" s="40">
        <f t="shared" si="109"/>
        <v>2.6379856808082209</v>
      </c>
      <c r="M224" s="10">
        <f t="shared" si="99"/>
        <v>6.4003464549818272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14.933408953756523</v>
      </c>
      <c r="Q224" s="42">
        <f t="shared" si="101"/>
        <v>0.23238610565185228</v>
      </c>
      <c r="R224" s="4">
        <f t="shared" si="102"/>
        <v>474952.03490160266</v>
      </c>
      <c r="S224">
        <f t="shared" si="112"/>
        <v>4.7495203490160266E-4</v>
      </c>
      <c r="T224" s="41">
        <f t="shared" si="113"/>
        <v>3.1444773213835556E-4</v>
      </c>
      <c r="U224" s="42">
        <f t="shared" si="103"/>
        <v>0.84335333029337989</v>
      </c>
      <c r="V224" s="42">
        <f t="shared" si="104"/>
        <v>1.1263641537800424</v>
      </c>
      <c r="W224" s="42">
        <f t="shared" si="105"/>
        <v>1.1106709374617556</v>
      </c>
      <c r="X224" s="42">
        <f t="shared" si="106"/>
        <v>1.5693216318286796E-2</v>
      </c>
      <c r="Y224" s="42">
        <f t="shared" si="119"/>
        <v>6.3299898093059784E-3</v>
      </c>
      <c r="Z224" s="10">
        <f t="shared" si="107"/>
        <v>20.130499165186574</v>
      </c>
      <c r="AA224">
        <f t="shared" si="114"/>
        <v>6403673.2180374376</v>
      </c>
      <c r="AB224" s="10">
        <f t="shared" si="115"/>
        <v>6.4036732180374374</v>
      </c>
      <c r="AC224" s="10">
        <f t="shared" si="116"/>
        <v>6.3026732180374374</v>
      </c>
      <c r="AD224" s="3">
        <f t="shared" si="117"/>
        <v>914.09328760513961</v>
      </c>
      <c r="AI224" s="94">
        <f t="shared" si="118"/>
        <v>1.1106709374617556</v>
      </c>
    </row>
    <row r="225" spans="2:35">
      <c r="B225" s="39">
        <f t="shared" si="90"/>
        <v>197</v>
      </c>
      <c r="C225" s="42">
        <f t="shared" si="91"/>
        <v>3.3541966426859884</v>
      </c>
      <c r="D225" s="10">
        <f t="shared" si="92"/>
        <v>10.845803357314011</v>
      </c>
      <c r="E225" s="40">
        <f t="shared" si="93"/>
        <v>24.708393285371976</v>
      </c>
      <c r="F225" s="40">
        <f t="shared" si="94"/>
        <v>46.4</v>
      </c>
      <c r="G225" s="3">
        <f t="shared" si="95"/>
        <v>391.45803357313872</v>
      </c>
      <c r="H225" s="3">
        <f t="shared" si="96"/>
        <v>155.31826837612553</v>
      </c>
      <c r="I225">
        <f t="shared" si="108"/>
        <v>1.5531826837612554E-4</v>
      </c>
      <c r="J225" s="4">
        <f t="shared" si="97"/>
        <v>523.50298221632602</v>
      </c>
      <c r="K225" s="40">
        <f t="shared" si="98"/>
        <v>3.3705177613015116</v>
      </c>
      <c r="L225" s="40">
        <f t="shared" si="109"/>
        <v>2.6294822386984884</v>
      </c>
      <c r="M225" s="10">
        <f t="shared" si="99"/>
        <v>6.4036732180374374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14.935884614786181</v>
      </c>
      <c r="Q225" s="42">
        <f t="shared" si="101"/>
        <v>0.23352607019603652</v>
      </c>
      <c r="R225" s="4">
        <f t="shared" si="102"/>
        <v>474228.53115160647</v>
      </c>
      <c r="S225">
        <f t="shared" si="112"/>
        <v>4.7422853115160646E-4</v>
      </c>
      <c r="T225" s="41">
        <f t="shared" si="113"/>
        <v>3.1517123588835176E-4</v>
      </c>
      <c r="U225" s="42">
        <f t="shared" si="103"/>
        <v>0.84206863362466156</v>
      </c>
      <c r="V225" s="42">
        <f t="shared" si="104"/>
        <v>1.126961952696218</v>
      </c>
      <c r="W225" s="42">
        <f t="shared" si="105"/>
        <v>1.1112574965704018</v>
      </c>
      <c r="X225" s="42">
        <f t="shared" si="106"/>
        <v>1.5704456125816169E-2</v>
      </c>
      <c r="Y225" s="42">
        <f t="shared" si="119"/>
        <v>6.3478923324751056E-3</v>
      </c>
      <c r="Z225" s="10">
        <f t="shared" si="107"/>
        <v>20.141090333268302</v>
      </c>
      <c r="AA225">
        <f t="shared" si="114"/>
        <v>6406989.2148673562</v>
      </c>
      <c r="AB225" s="10">
        <f t="shared" si="115"/>
        <v>6.4069892148673562</v>
      </c>
      <c r="AC225" s="10">
        <f t="shared" si="116"/>
        <v>6.3059892148673562</v>
      </c>
      <c r="AD225" s="3">
        <f t="shared" si="117"/>
        <v>914.57421535422134</v>
      </c>
      <c r="AI225" s="94">
        <f t="shared" si="118"/>
        <v>1.1112574965704018</v>
      </c>
    </row>
    <row r="226" spans="2:35">
      <c r="B226" s="39">
        <f t="shared" si="90"/>
        <v>198</v>
      </c>
      <c r="C226" s="42">
        <f t="shared" si="91"/>
        <v>3.3712230215828716</v>
      </c>
      <c r="D226" s="10">
        <f t="shared" si="92"/>
        <v>10.828776978417128</v>
      </c>
      <c r="E226" s="40">
        <f t="shared" si="93"/>
        <v>24.742446043165742</v>
      </c>
      <c r="F226" s="40">
        <f t="shared" si="94"/>
        <v>46.4</v>
      </c>
      <c r="G226" s="3">
        <f t="shared" si="95"/>
        <v>391.28776978416988</v>
      </c>
      <c r="H226" s="3">
        <f t="shared" si="96"/>
        <v>155.31826837612553</v>
      </c>
      <c r="I226">
        <f t="shared" si="108"/>
        <v>1.5531826837612554E-4</v>
      </c>
      <c r="J226" s="4">
        <f t="shared" si="97"/>
        <v>524.82554360025142</v>
      </c>
      <c r="K226" s="40">
        <f t="shared" si="98"/>
        <v>3.3790329308160381</v>
      </c>
      <c r="L226" s="40">
        <f t="shared" si="109"/>
        <v>2.6209670691839619</v>
      </c>
      <c r="M226" s="10">
        <f t="shared" si="99"/>
        <v>6.4069892148673562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14.938351392514065</v>
      </c>
      <c r="Q226" s="42">
        <f t="shared" si="101"/>
        <v>0.23466584649728323</v>
      </c>
      <c r="R226" s="4">
        <f t="shared" si="102"/>
        <v>473504.76442704367</v>
      </c>
      <c r="S226">
        <f t="shared" si="112"/>
        <v>4.7350476442704366E-4</v>
      </c>
      <c r="T226" s="41">
        <f t="shared" si="113"/>
        <v>3.1589500261291456E-4</v>
      </c>
      <c r="U226" s="42">
        <f t="shared" si="103"/>
        <v>0.84078347000252429</v>
      </c>
      <c r="V226" s="42">
        <f t="shared" si="104"/>
        <v>1.1275577678984325</v>
      </c>
      <c r="W226" s="42">
        <f t="shared" si="105"/>
        <v>1.1118421574291155</v>
      </c>
      <c r="X226" s="42">
        <f t="shared" si="106"/>
        <v>1.5715610469317021E-2</v>
      </c>
      <c r="Y226" s="42">
        <f t="shared" si="119"/>
        <v>6.3658046128476573E-3</v>
      </c>
      <c r="Z226" s="10">
        <f t="shared" si="107"/>
        <v>20.151647098539467</v>
      </c>
      <c r="AA226">
        <f t="shared" si="114"/>
        <v>6410294.4404952805</v>
      </c>
      <c r="AB226" s="10">
        <f t="shared" si="115"/>
        <v>6.4102944404952806</v>
      </c>
      <c r="AC226" s="10">
        <f t="shared" si="116"/>
        <v>6.3092944404952807</v>
      </c>
      <c r="AD226" s="3">
        <f t="shared" si="117"/>
        <v>915.05358092752442</v>
      </c>
      <c r="AI226" s="94">
        <f t="shared" si="118"/>
        <v>1.1118421574291155</v>
      </c>
    </row>
    <row r="227" spans="2:35">
      <c r="B227" s="39">
        <f t="shared" si="90"/>
        <v>199</v>
      </c>
      <c r="C227" s="42">
        <f t="shared" si="91"/>
        <v>3.3882494004797548</v>
      </c>
      <c r="D227" s="10">
        <f t="shared" si="92"/>
        <v>10.811750599520245</v>
      </c>
      <c r="E227" s="40">
        <f t="shared" si="93"/>
        <v>24.776498800959509</v>
      </c>
      <c r="F227" s="40">
        <f t="shared" si="94"/>
        <v>46.4</v>
      </c>
      <c r="G227" s="3">
        <f t="shared" si="95"/>
        <v>391.11750599520104</v>
      </c>
      <c r="H227" s="3">
        <f t="shared" si="96"/>
        <v>155.31826837612553</v>
      </c>
      <c r="I227">
        <f t="shared" si="108"/>
        <v>1.5531826837612554E-4</v>
      </c>
      <c r="J227" s="4">
        <f t="shared" si="97"/>
        <v>526.14992646438122</v>
      </c>
      <c r="K227" s="40">
        <f t="shared" si="98"/>
        <v>3.3875598277353536</v>
      </c>
      <c r="L227" s="40">
        <f t="shared" si="109"/>
        <v>2.6124401722646464</v>
      </c>
      <c r="M227" s="10">
        <f t="shared" si="99"/>
        <v>6.4102944404952806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14.94080929246779</v>
      </c>
      <c r="Q227" s="42">
        <f t="shared" si="101"/>
        <v>0.23580543529489051</v>
      </c>
      <c r="R227" s="4">
        <f t="shared" si="102"/>
        <v>472780.73565831082</v>
      </c>
      <c r="S227">
        <f t="shared" si="112"/>
        <v>4.7278073565831081E-4</v>
      </c>
      <c r="T227" s="41">
        <f t="shared" si="113"/>
        <v>3.1661903138164742E-4</v>
      </c>
      <c r="U227" s="42">
        <f t="shared" si="103"/>
        <v>0.83949784107903624</v>
      </c>
      <c r="V227" s="42">
        <f t="shared" si="104"/>
        <v>1.1281515983549459</v>
      </c>
      <c r="W227" s="42">
        <f t="shared" si="105"/>
        <v>1.1124249191604991</v>
      </c>
      <c r="X227" s="42">
        <f t="shared" si="106"/>
        <v>1.5726679194446813E-2</v>
      </c>
      <c r="Y227" s="42">
        <f t="shared" si="119"/>
        <v>6.3837265602812122E-3</v>
      </c>
      <c r="Z227" s="10">
        <f t="shared" si="107"/>
        <v>20.162169445166334</v>
      </c>
      <c r="AA227">
        <f t="shared" si="114"/>
        <v>6413588.8899638141</v>
      </c>
      <c r="AB227" s="10">
        <f t="shared" si="115"/>
        <v>6.4135888899638145</v>
      </c>
      <c r="AC227" s="10">
        <f t="shared" si="116"/>
        <v>6.3125888899638145</v>
      </c>
      <c r="AD227" s="3">
        <f t="shared" si="117"/>
        <v>915.53138360606442</v>
      </c>
      <c r="AI227" s="94">
        <f t="shared" si="118"/>
        <v>1.1124249191604991</v>
      </c>
    </row>
    <row r="228" spans="2:35">
      <c r="B228" s="39">
        <f t="shared" si="90"/>
        <v>200</v>
      </c>
      <c r="C228" s="42">
        <f t="shared" si="91"/>
        <v>3.4052757793766379</v>
      </c>
      <c r="D228" s="10">
        <f t="shared" si="92"/>
        <v>10.794724220623362</v>
      </c>
      <c r="E228" s="40">
        <f t="shared" si="93"/>
        <v>24.810551558753275</v>
      </c>
      <c r="F228" s="40">
        <f t="shared" si="94"/>
        <v>46.4</v>
      </c>
      <c r="G228" s="3">
        <f t="shared" si="95"/>
        <v>390.9472422062322</v>
      </c>
      <c r="H228" s="3">
        <f t="shared" si="96"/>
        <v>155.31826837612553</v>
      </c>
      <c r="I228">
        <f t="shared" si="108"/>
        <v>1.5531826837612554E-4</v>
      </c>
      <c r="J228" s="4">
        <f t="shared" si="97"/>
        <v>527.47613080871588</v>
      </c>
      <c r="K228" s="40">
        <f t="shared" si="98"/>
        <v>3.3960984520594613</v>
      </c>
      <c r="L228" s="40">
        <f t="shared" si="109"/>
        <v>2.6039015479405387</v>
      </c>
      <c r="M228" s="10">
        <f t="shared" si="99"/>
        <v>6.4135888899638145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14.94325832015099</v>
      </c>
      <c r="Q228" s="42">
        <f t="shared" si="101"/>
        <v>0.23694483732703789</v>
      </c>
      <c r="R228" s="4">
        <f t="shared" si="102"/>
        <v>472056.44577580417</v>
      </c>
      <c r="S228">
        <f t="shared" si="112"/>
        <v>4.7205644577580418E-4</v>
      </c>
      <c r="T228" s="41">
        <f t="shared" si="113"/>
        <v>3.1734332126415405E-4</v>
      </c>
      <c r="U228" s="42">
        <f t="shared" si="103"/>
        <v>0.83821174850626445</v>
      </c>
      <c r="V228" s="42">
        <f t="shared" si="104"/>
        <v>1.128743443039109</v>
      </c>
      <c r="W228" s="42">
        <f t="shared" si="105"/>
        <v>1.1130057808904874</v>
      </c>
      <c r="X228" s="42">
        <f t="shared" si="106"/>
        <v>1.5737662148621601E-2</v>
      </c>
      <c r="Y228" s="42">
        <f t="shared" si="119"/>
        <v>6.4016580845146004E-3</v>
      </c>
      <c r="Z228" s="10">
        <f t="shared" si="107"/>
        <v>20.172657357379553</v>
      </c>
      <c r="AA228">
        <f t="shared" si="114"/>
        <v>6416872.5583357187</v>
      </c>
      <c r="AB228" s="10">
        <f t="shared" si="115"/>
        <v>6.4168725583357187</v>
      </c>
      <c r="AC228" s="10">
        <f t="shared" si="116"/>
        <v>6.3158725583357187</v>
      </c>
      <c r="AD228" s="3">
        <f t="shared" si="117"/>
        <v>916.00762267378082</v>
      </c>
      <c r="AI228" s="94">
        <f t="shared" si="118"/>
        <v>1.1130057808904874</v>
      </c>
    </row>
    <row r="229" spans="2:35">
      <c r="B229" s="39">
        <f t="shared" si="90"/>
        <v>201</v>
      </c>
      <c r="C229" s="42">
        <f t="shared" si="91"/>
        <v>3.4223021582735211</v>
      </c>
      <c r="D229" s="10">
        <f t="shared" si="92"/>
        <v>10.777697841726479</v>
      </c>
      <c r="E229" s="40">
        <f t="shared" si="93"/>
        <v>24.844604316547041</v>
      </c>
      <c r="F229" s="40">
        <f t="shared" si="94"/>
        <v>46.4</v>
      </c>
      <c r="G229" s="3">
        <f t="shared" si="95"/>
        <v>390.77697841726336</v>
      </c>
      <c r="H229" s="3">
        <f t="shared" si="96"/>
        <v>155.31826837612553</v>
      </c>
      <c r="I229">
        <f t="shared" si="108"/>
        <v>1.5531826837612554E-4</v>
      </c>
      <c r="J229" s="4">
        <f t="shared" si="97"/>
        <v>528.80415663325562</v>
      </c>
      <c r="K229" s="40">
        <f t="shared" si="98"/>
        <v>3.4046488037883624</v>
      </c>
      <c r="L229" s="40">
        <f t="shared" si="109"/>
        <v>2.5953511962116376</v>
      </c>
      <c r="M229" s="10">
        <f t="shared" si="99"/>
        <v>6.4168725583357187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14.945698481044314</v>
      </c>
      <c r="Q229" s="42">
        <f t="shared" si="101"/>
        <v>0.23808405333079161</v>
      </c>
      <c r="R229" s="4">
        <f t="shared" si="102"/>
        <v>471331.89570991992</v>
      </c>
      <c r="S229">
        <f t="shared" si="112"/>
        <v>4.7133189570991994E-4</v>
      </c>
      <c r="T229" s="41">
        <f t="shared" si="113"/>
        <v>3.1806787133003829E-4</v>
      </c>
      <c r="U229" s="42">
        <f t="shared" si="103"/>
        <v>0.8369251939362764</v>
      </c>
      <c r="V229" s="42">
        <f t="shared" si="104"/>
        <v>1.1293333009270001</v>
      </c>
      <c r="W229" s="42">
        <f t="shared" si="105"/>
        <v>1.1135847417485703</v>
      </c>
      <c r="X229" s="42">
        <f t="shared" si="106"/>
        <v>1.5748559178429877E-2</v>
      </c>
      <c r="Y229" s="42">
        <f t="shared" si="119"/>
        <v>6.4195990951667302E-3</v>
      </c>
      <c r="Z229" s="10">
        <f t="shared" si="107"/>
        <v>20.183110819468876</v>
      </c>
      <c r="AA229">
        <f t="shared" si="114"/>
        <v>6420145.4406922627</v>
      </c>
      <c r="AB229" s="10">
        <f t="shared" si="115"/>
        <v>6.4201454406922629</v>
      </c>
      <c r="AC229" s="10">
        <f t="shared" si="116"/>
        <v>6.3191454406922629</v>
      </c>
      <c r="AD229" s="3">
        <f t="shared" si="117"/>
        <v>916.48229741729699</v>
      </c>
      <c r="AI229" s="94">
        <f t="shared" si="118"/>
        <v>1.1135847417485703</v>
      </c>
    </row>
    <row r="230" spans="2:35">
      <c r="B230" s="39">
        <f t="shared" si="90"/>
        <v>202</v>
      </c>
      <c r="C230" s="42">
        <f t="shared" si="91"/>
        <v>3.4393285371704043</v>
      </c>
      <c r="D230" s="10">
        <f t="shared" si="92"/>
        <v>10.760671462829595</v>
      </c>
      <c r="E230" s="40">
        <f t="shared" si="93"/>
        <v>24.878657074340808</v>
      </c>
      <c r="F230" s="40">
        <f t="shared" si="94"/>
        <v>46.4</v>
      </c>
      <c r="G230" s="3">
        <f t="shared" si="95"/>
        <v>390.60671462829453</v>
      </c>
      <c r="H230" s="3">
        <f t="shared" si="96"/>
        <v>155.31826837612553</v>
      </c>
      <c r="I230">
        <f t="shared" si="108"/>
        <v>1.5531826837612554E-4</v>
      </c>
      <c r="J230" s="4">
        <f t="shared" si="97"/>
        <v>530.13400393799998</v>
      </c>
      <c r="K230" s="40">
        <f t="shared" si="98"/>
        <v>3.413210882922054</v>
      </c>
      <c r="L230" s="40">
        <f t="shared" si="109"/>
        <v>2.586789117077946</v>
      </c>
      <c r="M230" s="10">
        <f t="shared" si="99"/>
        <v>6.4201454406922629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14.948129780604273</v>
      </c>
      <c r="Q230" s="42">
        <f t="shared" si="101"/>
        <v>0.23922308404211012</v>
      </c>
      <c r="R230" s="4">
        <f t="shared" si="102"/>
        <v>470607.08639105468</v>
      </c>
      <c r="S230">
        <f t="shared" si="112"/>
        <v>4.7060708639105469E-4</v>
      </c>
      <c r="T230" s="41">
        <f t="shared" si="113"/>
        <v>3.1879268064890354E-4</v>
      </c>
      <c r="U230" s="42">
        <f t="shared" si="103"/>
        <v>0.83563817902114024</v>
      </c>
      <c r="V230" s="42">
        <f t="shared" si="104"/>
        <v>1.1299211709984043</v>
      </c>
      <c r="W230" s="42">
        <f t="shared" si="105"/>
        <v>1.1141618008674998</v>
      </c>
      <c r="X230" s="42">
        <f t="shared" si="106"/>
        <v>1.5759370130904449E-2</v>
      </c>
      <c r="Y230" s="42">
        <f t="shared" si="119"/>
        <v>6.4375495017368663E-3</v>
      </c>
      <c r="Z230" s="10">
        <f t="shared" si="107"/>
        <v>20.193529815782512</v>
      </c>
      <c r="AA230">
        <f t="shared" si="114"/>
        <v>6423407.5321330121</v>
      </c>
      <c r="AB230" s="10">
        <f t="shared" si="115"/>
        <v>6.4234075321330124</v>
      </c>
      <c r="AC230" s="10">
        <f t="shared" si="116"/>
        <v>6.3224075321330124</v>
      </c>
      <c r="AD230" s="3">
        <f t="shared" si="117"/>
        <v>916.95540712589013</v>
      </c>
      <c r="AI230" s="94">
        <f t="shared" si="118"/>
        <v>1.1141618008674998</v>
      </c>
    </row>
    <row r="231" spans="2:35">
      <c r="B231" s="39">
        <f t="shared" si="90"/>
        <v>203</v>
      </c>
      <c r="C231" s="42">
        <f t="shared" si="91"/>
        <v>3.4563549160672875</v>
      </c>
      <c r="D231" s="10">
        <f t="shared" si="92"/>
        <v>10.743645083932712</v>
      </c>
      <c r="E231" s="40">
        <f t="shared" si="93"/>
        <v>24.912709832134574</v>
      </c>
      <c r="F231" s="40">
        <f t="shared" si="94"/>
        <v>46.4</v>
      </c>
      <c r="G231" s="3">
        <f t="shared" si="95"/>
        <v>390.43645083932569</v>
      </c>
      <c r="H231" s="3">
        <f t="shared" si="96"/>
        <v>155.31826837612553</v>
      </c>
      <c r="I231">
        <f t="shared" ref="I231:I294" si="120">H231/1000^2</f>
        <v>1.5531826837612554E-4</v>
      </c>
      <c r="J231" s="4">
        <f t="shared" si="97"/>
        <v>531.46567272294919</v>
      </c>
      <c r="K231" s="40">
        <f t="shared" si="98"/>
        <v>3.4217846894605382</v>
      </c>
      <c r="L231" s="40">
        <f t="shared" ref="L231:L294" si="121">IF((gstar-K231)&lt;0,0,gstar-K231)</f>
        <v>2.5782153105394618</v>
      </c>
      <c r="M231" s="10">
        <f t="shared" si="99"/>
        <v>6.4234075321330124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14.950552224263172</v>
      </c>
      <c r="Q231" s="42">
        <f t="shared" si="101"/>
        <v>0.24036193019584959</v>
      </c>
      <c r="R231" s="4">
        <f t="shared" si="102"/>
        <v>469882.01874960464</v>
      </c>
      <c r="S231">
        <f t="shared" ref="S231:S294" si="122">R231/1000^3</f>
        <v>4.6988201874960465E-4</v>
      </c>
      <c r="T231" s="41">
        <f t="shared" ref="T231:T294" si="123">(vc/1000^3-S231)</f>
        <v>3.1951774829035357E-4</v>
      </c>
      <c r="U231" s="42">
        <f t="shared" si="103"/>
        <v>0.834350705412923</v>
      </c>
      <c r="V231" s="42">
        <f t="shared" si="104"/>
        <v>1.1305070522385721</v>
      </c>
      <c r="W231" s="42">
        <f t="shared" si="105"/>
        <v>1.1147369573832551</v>
      </c>
      <c r="X231" s="42">
        <f t="shared" si="106"/>
        <v>1.5770094855316996E-2</v>
      </c>
      <c r="Y231" s="42">
        <f t="shared" si="119"/>
        <v>6.4555092136069506E-3</v>
      </c>
      <c r="Z231" s="10">
        <f t="shared" si="107"/>
        <v>20.2039143307328</v>
      </c>
      <c r="AA231">
        <f t="shared" ref="AA231:AA294" si="124">Z231*rat*to+patm*1000000</f>
        <v>6426658.8277776167</v>
      </c>
      <c r="AB231" s="10">
        <f t="shared" ref="AB231:AB294" si="125">AA231/1000000</f>
        <v>6.4266588277776169</v>
      </c>
      <c r="AC231" s="10">
        <f t="shared" ref="AC231:AC294" si="126">AB231-patm</f>
        <v>6.3256588277776169</v>
      </c>
      <c r="AD231" s="3">
        <f t="shared" ref="AD231:AD294" si="127">AC231*1000000/6895</f>
        <v>917.42695109175008</v>
      </c>
      <c r="AI231" s="94">
        <f t="shared" ref="AI231:AI294" si="128">($M231-patm)*1000000*$I231/SQRT(rat*to)*SQRT(k)*(2/(k+1))^((k+1)/2/(k-1))</f>
        <v>1.1147369573832551</v>
      </c>
    </row>
    <row r="232" spans="2:35">
      <c r="B232" s="39">
        <f t="shared" ref="B232:B295" si="129">1+B231</f>
        <v>204</v>
      </c>
      <c r="C232" s="42">
        <f t="shared" ref="C232:C295" si="130">xincp+C231</f>
        <v>3.4733812949641707</v>
      </c>
      <c r="D232" s="10">
        <f t="shared" ref="D232:D295" si="131">(F232-E232)/2</f>
        <v>10.726618705035829</v>
      </c>
      <c r="E232" s="40">
        <f t="shared" ref="E232:E295" si="132">E231+ci*2*xincp</f>
        <v>24.946762589928341</v>
      </c>
      <c r="F232" s="40">
        <f t="shared" ref="F232:F295" si="133">F231-osi*2*xincp</f>
        <v>46.4</v>
      </c>
      <c r="G232" s="3">
        <f t="shared" ref="G232:G295" si="134">G231-ei*n*2*xincp</f>
        <v>390.26618705035685</v>
      </c>
      <c r="H232" s="3">
        <f t="shared" ref="H232:H295" si="135">PI()/4*(dto+erate*(two-D232)/two)^2</f>
        <v>155.31826837612553</v>
      </c>
      <c r="I232">
        <f t="shared" si="120"/>
        <v>1.5531826837612554E-4</v>
      </c>
      <c r="J232" s="4">
        <f t="shared" ref="J232:J295" si="136">PI()/4*dc^2-PI()/4*(F232^2-E232^2)</f>
        <v>532.79916298810303</v>
      </c>
      <c r="K232" s="40">
        <f t="shared" ref="K232:K295" si="137">J232/H232</f>
        <v>3.4303702234038123</v>
      </c>
      <c r="L232" s="40">
        <f t="shared" si="121"/>
        <v>2.5696297765961877</v>
      </c>
      <c r="M232" s="10">
        <f t="shared" ref="M232:M295" si="138">AB231</f>
        <v>6.4266588277776169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14.952965817430504</v>
      </c>
      <c r="Q232" s="42">
        <f t="shared" ref="Q232:Q295" si="140">xincp/P232+Q231</f>
        <v>0.24150059252576916</v>
      </c>
      <c r="R232" s="4">
        <f t="shared" ref="R232:R295" si="141">PI()/4*(F232^2-E232^2)*G232</f>
        <v>469156.69371596636</v>
      </c>
      <c r="S232">
        <f t="shared" si="122"/>
        <v>4.6915669371596638E-4</v>
      </c>
      <c r="T232" s="41">
        <f t="shared" si="123"/>
        <v>3.2024307332399185E-4</v>
      </c>
      <c r="U232" s="42">
        <f t="shared" ref="U232:U295" si="142">rhopgrain*R232/1000^2</f>
        <v>0.83306277476369284</v>
      </c>
      <c r="V232" s="42">
        <f t="shared" ref="V232:V295" si="143">(U231-U232)/(Q232-Q231)</f>
        <v>1.1310909436348251</v>
      </c>
      <c r="W232" s="42">
        <f t="shared" ref="W232:W295" si="144">IF(V232&lt;AI232,IF(AB231&gt;pbd,AI232,0),AI232)</f>
        <v>1.1153102104353558</v>
      </c>
      <c r="X232" s="42">
        <f t="shared" ref="X232:X295" si="145">V232-W232</f>
        <v>1.5780733199469266E-2</v>
      </c>
      <c r="Y232" s="42">
        <f t="shared" si="119"/>
        <v>6.4734781400396972E-3</v>
      </c>
      <c r="Z232" s="10">
        <f t="shared" ref="Z232:Z295" si="146">Y232/T232</f>
        <v>20.21426434878871</v>
      </c>
      <c r="AA232">
        <f t="shared" si="124"/>
        <v>6429899.3227634542</v>
      </c>
      <c r="AB232" s="10">
        <f t="shared" si="125"/>
        <v>6.429899322763454</v>
      </c>
      <c r="AC232" s="10">
        <f t="shared" si="126"/>
        <v>6.328899322763454</v>
      </c>
      <c r="AD232" s="3">
        <f t="shared" si="127"/>
        <v>917.89692860963805</v>
      </c>
      <c r="AI232" s="94">
        <f t="shared" si="128"/>
        <v>1.1153102104353558</v>
      </c>
    </row>
    <row r="233" spans="2:35">
      <c r="B233" s="39">
        <f t="shared" si="129"/>
        <v>205</v>
      </c>
      <c r="C233" s="42">
        <f t="shared" si="130"/>
        <v>3.4904076738610539</v>
      </c>
      <c r="D233" s="10">
        <f t="shared" si="131"/>
        <v>10.709592326138946</v>
      </c>
      <c r="E233" s="40">
        <f t="shared" si="132"/>
        <v>24.980815347722107</v>
      </c>
      <c r="F233" s="40">
        <f t="shared" si="133"/>
        <v>46.4</v>
      </c>
      <c r="G233" s="3">
        <f t="shared" si="134"/>
        <v>390.09592326138801</v>
      </c>
      <c r="H233" s="3">
        <f t="shared" si="135"/>
        <v>155.31826837612553</v>
      </c>
      <c r="I233">
        <f t="shared" si="120"/>
        <v>1.5531826837612554E-4</v>
      </c>
      <c r="J233" s="4">
        <f t="shared" si="136"/>
        <v>534.13447473346218</v>
      </c>
      <c r="K233" s="40">
        <f t="shared" si="137"/>
        <v>3.4389674847518821</v>
      </c>
      <c r="L233" s="40">
        <f t="shared" si="121"/>
        <v>2.5610325152481179</v>
      </c>
      <c r="M233" s="10">
        <f t="shared" si="138"/>
        <v>6.429899322763454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14.955370565491279</v>
      </c>
      <c r="Q233" s="42">
        <f t="shared" si="140"/>
        <v>0.24263907176453645</v>
      </c>
      <c r="R233" s="4">
        <f t="shared" si="141"/>
        <v>468431.11222053587</v>
      </c>
      <c r="S233">
        <f t="shared" si="122"/>
        <v>4.6843111222053587E-4</v>
      </c>
      <c r="T233" s="41">
        <f t="shared" si="123"/>
        <v>3.2096865481942235E-4</v>
      </c>
      <c r="U233" s="42">
        <f t="shared" si="142"/>
        <v>0.83177438872551679</v>
      </c>
      <c r="V233" s="42">
        <f t="shared" si="143"/>
        <v>1.131672844180349</v>
      </c>
      <c r="W233" s="42">
        <f t="shared" si="144"/>
        <v>1.1158815591664477</v>
      </c>
      <c r="X233" s="42">
        <f t="shared" si="145"/>
        <v>1.5791285013901257E-2</v>
      </c>
      <c r="Y233" s="42">
        <f t="shared" si="119"/>
        <v>6.4914561901814804E-3</v>
      </c>
      <c r="Z233" s="10">
        <f t="shared" si="146"/>
        <v>20.22457985448326</v>
      </c>
      <c r="AA233">
        <f t="shared" si="124"/>
        <v>6433129.0122479545</v>
      </c>
      <c r="AB233" s="10">
        <f t="shared" si="125"/>
        <v>6.4331290122479547</v>
      </c>
      <c r="AC233" s="10">
        <f t="shared" si="126"/>
        <v>6.3321290122479548</v>
      </c>
      <c r="AD233" s="3">
        <f t="shared" si="127"/>
        <v>918.36533897722325</v>
      </c>
      <c r="AI233" s="94">
        <f t="shared" si="128"/>
        <v>1.1158815591664477</v>
      </c>
    </row>
    <row r="234" spans="2:35">
      <c r="B234" s="39">
        <f t="shared" si="129"/>
        <v>206</v>
      </c>
      <c r="C234" s="42">
        <f t="shared" si="130"/>
        <v>3.5074340527579371</v>
      </c>
      <c r="D234" s="10">
        <f t="shared" si="131"/>
        <v>10.692565947242063</v>
      </c>
      <c r="E234" s="40">
        <f t="shared" si="132"/>
        <v>25.014868105515873</v>
      </c>
      <c r="F234" s="40">
        <f t="shared" si="133"/>
        <v>46.4</v>
      </c>
      <c r="G234" s="3">
        <f t="shared" si="134"/>
        <v>389.92565947241917</v>
      </c>
      <c r="H234" s="3">
        <f t="shared" si="135"/>
        <v>155.31826837612553</v>
      </c>
      <c r="I234">
        <f t="shared" si="120"/>
        <v>1.5531826837612554E-4</v>
      </c>
      <c r="J234" s="4">
        <f t="shared" si="136"/>
        <v>535.4716079590255</v>
      </c>
      <c r="K234" s="40">
        <f t="shared" si="137"/>
        <v>3.4475764735047392</v>
      </c>
      <c r="L234" s="40">
        <f t="shared" si="121"/>
        <v>2.5524235264952608</v>
      </c>
      <c r="M234" s="10">
        <f t="shared" si="138"/>
        <v>6.4331290122479547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14.957766473807819</v>
      </c>
      <c r="Q234" s="42">
        <f t="shared" si="140"/>
        <v>0.24377736864373278</v>
      </c>
      <c r="R234" s="4">
        <f t="shared" si="141"/>
        <v>467705.27519371</v>
      </c>
      <c r="S234">
        <f t="shared" si="122"/>
        <v>4.6770527519371001E-4</v>
      </c>
      <c r="T234" s="41">
        <f t="shared" si="123"/>
        <v>3.2169449184624822E-4</v>
      </c>
      <c r="U234" s="42">
        <f t="shared" si="142"/>
        <v>0.83048554895046311</v>
      </c>
      <c r="V234" s="42">
        <f t="shared" si="143"/>
        <v>1.1322527528702555</v>
      </c>
      <c r="W234" s="42">
        <f t="shared" si="144"/>
        <v>1.116451002722711</v>
      </c>
      <c r="X234" s="42">
        <f t="shared" si="145"/>
        <v>1.580175014754448E-2</v>
      </c>
      <c r="Y234" s="42">
        <f t="shared" si="119"/>
        <v>6.5094432730602707E-3</v>
      </c>
      <c r="Z234" s="10">
        <f t="shared" si="146"/>
        <v>20.234860832405602</v>
      </c>
      <c r="AA234">
        <f t="shared" si="124"/>
        <v>6436347.8914061245</v>
      </c>
      <c r="AB234" s="10">
        <f t="shared" si="125"/>
        <v>6.4363478914061245</v>
      </c>
      <c r="AC234" s="10">
        <f t="shared" si="126"/>
        <v>6.3353478914061245</v>
      </c>
      <c r="AD234" s="3">
        <f t="shared" si="127"/>
        <v>918.83218149472441</v>
      </c>
      <c r="AI234" s="94">
        <f t="shared" si="128"/>
        <v>1.116451002722711</v>
      </c>
    </row>
    <row r="235" spans="2:35">
      <c r="B235" s="39">
        <f t="shared" si="129"/>
        <v>207</v>
      </c>
      <c r="C235" s="42">
        <f t="shared" si="130"/>
        <v>3.5244604316548203</v>
      </c>
      <c r="D235" s="10">
        <f t="shared" si="131"/>
        <v>10.675539568345179</v>
      </c>
      <c r="E235" s="40">
        <f t="shared" si="132"/>
        <v>25.04892086330964</v>
      </c>
      <c r="F235" s="40">
        <f t="shared" si="133"/>
        <v>46.4</v>
      </c>
      <c r="G235" s="3">
        <f t="shared" si="134"/>
        <v>389.75539568345033</v>
      </c>
      <c r="H235" s="3">
        <f t="shared" si="135"/>
        <v>155.31826837612553</v>
      </c>
      <c r="I235">
        <f t="shared" si="120"/>
        <v>1.5531826837612554E-4</v>
      </c>
      <c r="J235" s="4">
        <f t="shared" si="136"/>
        <v>536.81056266479413</v>
      </c>
      <c r="K235" s="40">
        <f t="shared" si="137"/>
        <v>3.4561971896623915</v>
      </c>
      <c r="L235" s="40">
        <f t="shared" si="121"/>
        <v>2.5438028103376085</v>
      </c>
      <c r="M235" s="10">
        <f t="shared" si="138"/>
        <v>6.4363478914061245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14.960153547718001</v>
      </c>
      <c r="Q235" s="42">
        <f t="shared" si="140"/>
        <v>0.2449154838938587</v>
      </c>
      <c r="R235" s="4">
        <f t="shared" si="141"/>
        <v>466979.18356588465</v>
      </c>
      <c r="S235">
        <f t="shared" si="122"/>
        <v>4.6697918356588468E-4</v>
      </c>
      <c r="T235" s="41">
        <f t="shared" si="123"/>
        <v>3.2242058347407355E-4</v>
      </c>
      <c r="U235" s="42">
        <f t="shared" si="142"/>
        <v>0.82919625709059874</v>
      </c>
      <c r="V235" s="42">
        <f t="shared" si="143"/>
        <v>1.1328306687057674</v>
      </c>
      <c r="W235" s="42">
        <f t="shared" si="144"/>
        <v>1.1170185402534263</v>
      </c>
      <c r="X235" s="42">
        <f t="shared" si="145"/>
        <v>1.5812128452341145E-2</v>
      </c>
      <c r="Y235" s="42">
        <f t="shared" si="119"/>
        <v>6.5274392975888298E-3</v>
      </c>
      <c r="Z235" s="10">
        <f t="shared" si="146"/>
        <v>20.245107267209303</v>
      </c>
      <c r="AA235">
        <f t="shared" si="124"/>
        <v>6439555.9554331377</v>
      </c>
      <c r="AB235" s="10">
        <f t="shared" si="125"/>
        <v>6.4395559554331374</v>
      </c>
      <c r="AC235" s="10">
        <f t="shared" si="126"/>
        <v>6.3385559554331374</v>
      </c>
      <c r="AD235" s="3">
        <f t="shared" si="127"/>
        <v>919.29745546528466</v>
      </c>
      <c r="AI235" s="94">
        <f t="shared" si="128"/>
        <v>1.1170185402534263</v>
      </c>
    </row>
    <row r="236" spans="2:35">
      <c r="B236" s="39">
        <f t="shared" si="129"/>
        <v>208</v>
      </c>
      <c r="C236" s="42">
        <f t="shared" si="130"/>
        <v>3.5414868105517034</v>
      </c>
      <c r="D236" s="10">
        <f t="shared" si="131"/>
        <v>10.658513189448296</v>
      </c>
      <c r="E236" s="40">
        <f t="shared" si="132"/>
        <v>25.082973621103406</v>
      </c>
      <c r="F236" s="40">
        <f t="shared" si="133"/>
        <v>46.4</v>
      </c>
      <c r="G236" s="3">
        <f t="shared" si="134"/>
        <v>389.58513189448149</v>
      </c>
      <c r="H236" s="3">
        <f t="shared" si="135"/>
        <v>155.31826837612553</v>
      </c>
      <c r="I236">
        <f t="shared" si="120"/>
        <v>1.5531826837612554E-4</v>
      </c>
      <c r="J236" s="4">
        <f t="shared" si="136"/>
        <v>538.15133885076739</v>
      </c>
      <c r="K236" s="40">
        <f t="shared" si="137"/>
        <v>3.4648296332248343</v>
      </c>
      <c r="L236" s="40">
        <f t="shared" si="121"/>
        <v>2.5351703667751657</v>
      </c>
      <c r="M236" s="10">
        <f t="shared" si="138"/>
        <v>6.4395559554331374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14.962531792537249</v>
      </c>
      <c r="Q236" s="42">
        <f t="shared" si="140"/>
        <v>0.2460534182443391</v>
      </c>
      <c r="R236" s="4">
        <f t="shared" si="141"/>
        <v>466252.83826745645</v>
      </c>
      <c r="S236">
        <f t="shared" si="122"/>
        <v>4.6625283826745643E-4</v>
      </c>
      <c r="T236" s="41">
        <f t="shared" si="123"/>
        <v>3.2314692877250179E-4</v>
      </c>
      <c r="U236" s="42">
        <f t="shared" si="142"/>
        <v>0.82790651479799171</v>
      </c>
      <c r="V236" s="42">
        <f t="shared" si="143"/>
        <v>1.1334065906900004</v>
      </c>
      <c r="W236" s="42">
        <f t="shared" si="144"/>
        <v>1.1175841709114294</v>
      </c>
      <c r="X236" s="42">
        <f t="shared" si="145"/>
        <v>1.5822419778571017E-2</v>
      </c>
      <c r="Y236" s="42">
        <f t="shared" si="119"/>
        <v>6.5454441725625858E-3</v>
      </c>
      <c r="Z236" s="10">
        <f t="shared" si="146"/>
        <v>20.255319143604286</v>
      </c>
      <c r="AA236">
        <f t="shared" si="124"/>
        <v>6442753.1995418128</v>
      </c>
      <c r="AB236" s="10">
        <f t="shared" si="125"/>
        <v>6.442753199541813</v>
      </c>
      <c r="AC236" s="10">
        <f t="shared" si="126"/>
        <v>6.341753199541813</v>
      </c>
      <c r="AD236" s="3">
        <f t="shared" si="127"/>
        <v>919.76116019460665</v>
      </c>
      <c r="AI236" s="94">
        <f t="shared" si="128"/>
        <v>1.1175841709114294</v>
      </c>
    </row>
    <row r="237" spans="2:35">
      <c r="B237" s="39">
        <f t="shared" si="129"/>
        <v>209</v>
      </c>
      <c r="C237" s="42">
        <f t="shared" si="130"/>
        <v>3.5585131894485866</v>
      </c>
      <c r="D237" s="10">
        <f t="shared" si="131"/>
        <v>10.641486810551413</v>
      </c>
      <c r="E237" s="40">
        <f t="shared" si="132"/>
        <v>25.117026378897172</v>
      </c>
      <c r="F237" s="40">
        <f t="shared" si="133"/>
        <v>46.4</v>
      </c>
      <c r="G237" s="3">
        <f t="shared" si="134"/>
        <v>389.41486810551265</v>
      </c>
      <c r="H237" s="3">
        <f t="shared" si="135"/>
        <v>155.31826837612553</v>
      </c>
      <c r="I237">
        <f t="shared" si="120"/>
        <v>1.5531826837612554E-4</v>
      </c>
      <c r="J237" s="4">
        <f t="shared" si="136"/>
        <v>539.49393651694572</v>
      </c>
      <c r="K237" s="40">
        <f t="shared" si="137"/>
        <v>3.4734738041920705</v>
      </c>
      <c r="L237" s="40">
        <f t="shared" si="121"/>
        <v>2.5265261958079295</v>
      </c>
      <c r="M237" s="10">
        <f t="shared" si="138"/>
        <v>6.442753199541813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14.964901213556738</v>
      </c>
      <c r="Q237" s="42">
        <f t="shared" si="140"/>
        <v>0.24719117242352867</v>
      </c>
      <c r="R237" s="4">
        <f t="shared" si="141"/>
        <v>465526.24022882158</v>
      </c>
      <c r="S237">
        <f t="shared" si="122"/>
        <v>4.655262402288216E-4</v>
      </c>
      <c r="T237" s="41">
        <f t="shared" si="123"/>
        <v>3.2387352681113662E-4</v>
      </c>
      <c r="U237" s="42">
        <f t="shared" si="142"/>
        <v>0.82661632372470939</v>
      </c>
      <c r="V237" s="42">
        <f t="shared" si="143"/>
        <v>1.1339805178314808</v>
      </c>
      <c r="W237" s="42">
        <f t="shared" si="144"/>
        <v>1.1181478938526668</v>
      </c>
      <c r="X237" s="42">
        <f t="shared" si="145"/>
        <v>1.583262397881402E-2</v>
      </c>
      <c r="Y237" s="42">
        <f t="shared" si="119"/>
        <v>6.5634578066620184E-3</v>
      </c>
      <c r="Z237" s="10">
        <f t="shared" si="146"/>
        <v>20.265496446362622</v>
      </c>
      <c r="AA237">
        <f t="shared" si="124"/>
        <v>6445939.6189644244</v>
      </c>
      <c r="AB237" s="10">
        <f t="shared" si="125"/>
        <v>6.4459396189644247</v>
      </c>
      <c r="AC237" s="10">
        <f t="shared" si="126"/>
        <v>6.3449396189644247</v>
      </c>
      <c r="AD237" s="3">
        <f t="shared" si="127"/>
        <v>920.22329499121452</v>
      </c>
      <c r="AI237" s="94">
        <f t="shared" si="128"/>
        <v>1.1181478938526668</v>
      </c>
    </row>
    <row r="238" spans="2:35">
      <c r="B238" s="39">
        <f t="shared" si="129"/>
        <v>210</v>
      </c>
      <c r="C238" s="42">
        <f t="shared" si="130"/>
        <v>3.5755395683454698</v>
      </c>
      <c r="D238" s="10">
        <f t="shared" si="131"/>
        <v>10.62446043165453</v>
      </c>
      <c r="E238" s="40">
        <f t="shared" si="132"/>
        <v>25.151079136690939</v>
      </c>
      <c r="F238" s="40">
        <f t="shared" si="133"/>
        <v>46.4</v>
      </c>
      <c r="G238" s="3">
        <f t="shared" si="134"/>
        <v>389.24460431654381</v>
      </c>
      <c r="H238" s="3">
        <f t="shared" si="135"/>
        <v>155.31826837612553</v>
      </c>
      <c r="I238">
        <f t="shared" si="120"/>
        <v>1.5531826837612554E-4</v>
      </c>
      <c r="J238" s="4">
        <f t="shared" si="136"/>
        <v>540.83835566332846</v>
      </c>
      <c r="K238" s="40">
        <f t="shared" si="137"/>
        <v>3.4821297025640963</v>
      </c>
      <c r="L238" s="40">
        <f t="shared" si="121"/>
        <v>2.5178702974359037</v>
      </c>
      <c r="M238" s="10">
        <f t="shared" si="138"/>
        <v>6.4459396189644247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14.967261816044815</v>
      </c>
      <c r="Q238" s="42">
        <f t="shared" si="140"/>
        <v>0.24832874715871711</v>
      </c>
      <c r="R238" s="4">
        <f t="shared" si="141"/>
        <v>464799.39038037672</v>
      </c>
      <c r="S238">
        <f t="shared" si="122"/>
        <v>4.6479939038037674E-4</v>
      </c>
      <c r="T238" s="41">
        <f t="shared" si="123"/>
        <v>3.2460037665958148E-4</v>
      </c>
      <c r="U238" s="42">
        <f t="shared" si="142"/>
        <v>0.82532568552281971</v>
      </c>
      <c r="V238" s="42">
        <f t="shared" si="143"/>
        <v>1.1345524491416268</v>
      </c>
      <c r="W238" s="42">
        <f t="shared" si="144"/>
        <v>1.1187097082365161</v>
      </c>
      <c r="X238" s="42">
        <f t="shared" si="145"/>
        <v>1.584274090511073E-2</v>
      </c>
      <c r="Y238" s="42">
        <f t="shared" si="119"/>
        <v>6.581480108451809E-3</v>
      </c>
      <c r="Z238" s="10">
        <f t="shared" si="146"/>
        <v>20.275639160314384</v>
      </c>
      <c r="AA238">
        <f t="shared" si="124"/>
        <v>6449115.2089514099</v>
      </c>
      <c r="AB238" s="10">
        <f t="shared" si="125"/>
        <v>6.4491152089514099</v>
      </c>
      <c r="AC238" s="10">
        <f t="shared" si="126"/>
        <v>6.3481152089514099</v>
      </c>
      <c r="AD238" s="3">
        <f t="shared" si="127"/>
        <v>920.68385916626687</v>
      </c>
      <c r="AI238" s="94">
        <f t="shared" si="128"/>
        <v>1.1187097082365161</v>
      </c>
    </row>
    <row r="239" spans="2:35">
      <c r="B239" s="39">
        <f t="shared" si="129"/>
        <v>211</v>
      </c>
      <c r="C239" s="42">
        <f t="shared" si="130"/>
        <v>3.592565947242353</v>
      </c>
      <c r="D239" s="10">
        <f t="shared" si="131"/>
        <v>10.607434052757647</v>
      </c>
      <c r="E239" s="40">
        <f t="shared" si="132"/>
        <v>25.185131894484705</v>
      </c>
      <c r="F239" s="40">
        <f t="shared" si="133"/>
        <v>46.4</v>
      </c>
      <c r="G239" s="3">
        <f t="shared" si="134"/>
        <v>389.07434052757498</v>
      </c>
      <c r="H239" s="3">
        <f t="shared" si="135"/>
        <v>155.31826837612553</v>
      </c>
      <c r="I239">
        <f t="shared" si="120"/>
        <v>1.5531826837612554E-4</v>
      </c>
      <c r="J239" s="4">
        <f t="shared" si="136"/>
        <v>542.18459628991604</v>
      </c>
      <c r="K239" s="40">
        <f t="shared" si="137"/>
        <v>3.4907973283409137</v>
      </c>
      <c r="L239" s="40">
        <f t="shared" si="121"/>
        <v>2.5092026716590863</v>
      </c>
      <c r="M239" s="10">
        <f t="shared" si="138"/>
        <v>6.4491152089514099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14.969613605246099</v>
      </c>
      <c r="Q239" s="42">
        <f t="shared" si="140"/>
        <v>0.24946614317613444</v>
      </c>
      <c r="R239" s="4">
        <f t="shared" si="141"/>
        <v>464072.28965251805</v>
      </c>
      <c r="S239">
        <f t="shared" si="122"/>
        <v>4.6407228965251806E-4</v>
      </c>
      <c r="T239" s="41">
        <f t="shared" si="123"/>
        <v>3.2532747738744016E-4</v>
      </c>
      <c r="U239" s="42">
        <f t="shared" si="142"/>
        <v>0.82403460184439026</v>
      </c>
      <c r="V239" s="42">
        <f t="shared" si="143"/>
        <v>1.1351223836365245</v>
      </c>
      <c r="W239" s="42">
        <f t="shared" si="144"/>
        <v>1.1192696132255566</v>
      </c>
      <c r="X239" s="42">
        <f t="shared" si="145"/>
        <v>1.5852770410967887E-2</v>
      </c>
      <c r="Y239" s="42">
        <f t="shared" si="119"/>
        <v>6.5995109863822747E-3</v>
      </c>
      <c r="Z239" s="10">
        <f t="shared" si="146"/>
        <v>20.285747270350488</v>
      </c>
      <c r="AA239">
        <f t="shared" si="124"/>
        <v>6452279.9647722542</v>
      </c>
      <c r="AB239" s="10">
        <f t="shared" si="125"/>
        <v>6.452279964772254</v>
      </c>
      <c r="AC239" s="10">
        <f t="shared" si="126"/>
        <v>6.351279964772254</v>
      </c>
      <c r="AD239" s="3">
        <f t="shared" si="127"/>
        <v>921.14285203368445</v>
      </c>
      <c r="AI239" s="94">
        <f t="shared" si="128"/>
        <v>1.1192696132255566</v>
      </c>
    </row>
    <row r="240" spans="2:35">
      <c r="B240" s="39">
        <f t="shared" si="129"/>
        <v>212</v>
      </c>
      <c r="C240" s="42">
        <f t="shared" si="130"/>
        <v>3.6095923261392362</v>
      </c>
      <c r="D240" s="10">
        <f t="shared" si="131"/>
        <v>10.590407673860764</v>
      </c>
      <c r="E240" s="40">
        <f t="shared" si="132"/>
        <v>25.219184652278472</v>
      </c>
      <c r="F240" s="40">
        <f t="shared" si="133"/>
        <v>46.4</v>
      </c>
      <c r="G240" s="3">
        <f t="shared" si="134"/>
        <v>388.90407673860614</v>
      </c>
      <c r="H240" s="3">
        <f t="shared" si="135"/>
        <v>155.31826837612553</v>
      </c>
      <c r="I240">
        <f t="shared" si="120"/>
        <v>1.5531826837612554E-4</v>
      </c>
      <c r="J240" s="4">
        <f t="shared" si="136"/>
        <v>543.53265839670871</v>
      </c>
      <c r="K240" s="40">
        <f t="shared" si="137"/>
        <v>3.4994766815225251</v>
      </c>
      <c r="L240" s="40">
        <f t="shared" si="121"/>
        <v>2.5005233184774749</v>
      </c>
      <c r="M240" s="10">
        <f t="shared" si="138"/>
        <v>6.452279964772254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14.97195658638223</v>
      </c>
      <c r="Q240" s="42">
        <f t="shared" si="140"/>
        <v>0.25060336120095622</v>
      </c>
      <c r="R240" s="4">
        <f t="shared" si="141"/>
        <v>463344.93897564179</v>
      </c>
      <c r="S240">
        <f t="shared" si="122"/>
        <v>4.6334493897564179E-4</v>
      </c>
      <c r="T240" s="41">
        <f t="shared" si="123"/>
        <v>3.2605482806431644E-4</v>
      </c>
      <c r="U240" s="42">
        <f t="shared" si="142"/>
        <v>0.82274307434148808</v>
      </c>
      <c r="V240" s="42">
        <f t="shared" si="143"/>
        <v>1.1356903203364042</v>
      </c>
      <c r="W240" s="42">
        <f t="shared" si="144"/>
        <v>1.1198276079857266</v>
      </c>
      <c r="X240" s="42">
        <f t="shared" si="145"/>
        <v>1.5862712350677599E-2</v>
      </c>
      <c r="Y240" s="42">
        <f t="shared" si="119"/>
        <v>6.6175503487900279E-3</v>
      </c>
      <c r="Z240" s="10">
        <f t="shared" si="146"/>
        <v>20.295820761423208</v>
      </c>
      <c r="AA240">
        <f t="shared" si="124"/>
        <v>6455433.8817156535</v>
      </c>
      <c r="AB240" s="10">
        <f t="shared" si="125"/>
        <v>6.4554338817156536</v>
      </c>
      <c r="AC240" s="10">
        <f t="shared" si="126"/>
        <v>6.3544338817156536</v>
      </c>
      <c r="AD240" s="3">
        <f t="shared" si="127"/>
        <v>921.60027291017457</v>
      </c>
      <c r="AI240" s="94">
        <f t="shared" si="128"/>
        <v>1.1198276079857266</v>
      </c>
    </row>
    <row r="241" spans="2:35">
      <c r="B241" s="39">
        <f t="shared" si="129"/>
        <v>213</v>
      </c>
      <c r="C241" s="42">
        <f t="shared" si="130"/>
        <v>3.6266187050361194</v>
      </c>
      <c r="D241" s="10">
        <f t="shared" si="131"/>
        <v>10.57338129496388</v>
      </c>
      <c r="E241" s="40">
        <f t="shared" si="132"/>
        <v>25.253237410072238</v>
      </c>
      <c r="F241" s="40">
        <f t="shared" si="133"/>
        <v>46.4</v>
      </c>
      <c r="G241" s="3">
        <f t="shared" si="134"/>
        <v>388.7338129496373</v>
      </c>
      <c r="H241" s="3">
        <f t="shared" si="135"/>
        <v>155.31826837612553</v>
      </c>
      <c r="I241">
        <f t="shared" si="120"/>
        <v>1.5531826837612554E-4</v>
      </c>
      <c r="J241" s="4">
        <f t="shared" si="136"/>
        <v>544.88254198370601</v>
      </c>
      <c r="K241" s="40">
        <f t="shared" si="137"/>
        <v>3.5081677621089269</v>
      </c>
      <c r="L241" s="40">
        <f t="shared" si="121"/>
        <v>2.4918322378910731</v>
      </c>
      <c r="M241" s="10">
        <f t="shared" si="138"/>
        <v>6.4554338817156536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14.974290764652041</v>
      </c>
      <c r="Q241" s="42">
        <f t="shared" si="140"/>
        <v>0.25174040195730879</v>
      </c>
      <c r="R241" s="4">
        <f t="shared" si="141"/>
        <v>462617.33928014449</v>
      </c>
      <c r="S241">
        <f t="shared" si="122"/>
        <v>4.6261733928014447E-4</v>
      </c>
      <c r="T241" s="41">
        <f t="shared" si="123"/>
        <v>3.2678242775981375E-4</v>
      </c>
      <c r="U241" s="42">
        <f t="shared" si="142"/>
        <v>0.82145110466618132</v>
      </c>
      <c r="V241" s="42">
        <f t="shared" si="143"/>
        <v>1.1362562582639293</v>
      </c>
      <c r="W241" s="42">
        <f t="shared" si="144"/>
        <v>1.1203836916863508</v>
      </c>
      <c r="X241" s="42">
        <f t="shared" si="145"/>
        <v>1.5872566577578517E-2</v>
      </c>
      <c r="Y241" s="42">
        <f t="shared" si="119"/>
        <v>6.6355981038966547E-3</v>
      </c>
      <c r="Z241" s="10">
        <f t="shared" si="146"/>
        <v>20.305859618540573</v>
      </c>
      <c r="AA241">
        <f t="shared" si="124"/>
        <v>6458576.9550877605</v>
      </c>
      <c r="AB241" s="10">
        <f t="shared" si="125"/>
        <v>6.4585769550877608</v>
      </c>
      <c r="AC241" s="10">
        <f t="shared" si="126"/>
        <v>6.3575769550877608</v>
      </c>
      <c r="AD241" s="3">
        <f t="shared" si="127"/>
        <v>922.05612111497612</v>
      </c>
      <c r="AI241" s="94">
        <f t="shared" si="128"/>
        <v>1.1203836916863508</v>
      </c>
    </row>
    <row r="242" spans="2:35">
      <c r="B242" s="39">
        <f t="shared" si="129"/>
        <v>214</v>
      </c>
      <c r="C242" s="42">
        <f t="shared" si="130"/>
        <v>3.6436450839330026</v>
      </c>
      <c r="D242" s="10">
        <f t="shared" si="131"/>
        <v>10.556354916066997</v>
      </c>
      <c r="E242" s="40">
        <f t="shared" si="132"/>
        <v>25.287290167866004</v>
      </c>
      <c r="F242" s="40">
        <f t="shared" si="133"/>
        <v>46.4</v>
      </c>
      <c r="G242" s="3">
        <f t="shared" si="134"/>
        <v>388.56354916066846</v>
      </c>
      <c r="H242" s="3">
        <f t="shared" si="135"/>
        <v>155.31826837612553</v>
      </c>
      <c r="I242">
        <f t="shared" si="120"/>
        <v>1.5531826837612554E-4</v>
      </c>
      <c r="J242" s="4">
        <f t="shared" si="136"/>
        <v>546.23424705090838</v>
      </c>
      <c r="K242" s="40">
        <f t="shared" si="137"/>
        <v>3.5168705701001222</v>
      </c>
      <c r="L242" s="40">
        <f t="shared" si="121"/>
        <v>2.4831294298998778</v>
      </c>
      <c r="M242" s="10">
        <f t="shared" si="138"/>
        <v>6.4585769550877608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14.976616145230343</v>
      </c>
      <c r="Q242" s="42">
        <f t="shared" si="140"/>
        <v>0.25287726616827449</v>
      </c>
      <c r="R242" s="4">
        <f t="shared" si="141"/>
        <v>461889.49149642239</v>
      </c>
      <c r="S242">
        <f t="shared" si="122"/>
        <v>4.6188949149642239E-4</v>
      </c>
      <c r="T242" s="41">
        <f t="shared" si="123"/>
        <v>3.2751027554353584E-4</v>
      </c>
      <c r="U242" s="42">
        <f t="shared" si="142"/>
        <v>0.82015869447053735</v>
      </c>
      <c r="V242" s="42">
        <f t="shared" si="143"/>
        <v>1.1368201964473266</v>
      </c>
      <c r="W242" s="42">
        <f t="shared" si="144"/>
        <v>1.120937863499833</v>
      </c>
      <c r="X242" s="42">
        <f t="shared" si="145"/>
        <v>1.5882332947493527E-2</v>
      </c>
      <c r="Y242" s="42">
        <f t="shared" si="119"/>
        <v>6.6536541598113015E-3</v>
      </c>
      <c r="Z242" s="10">
        <f t="shared" si="146"/>
        <v>20.315863826772766</v>
      </c>
      <c r="AA242">
        <f t="shared" si="124"/>
        <v>6461709.1802141881</v>
      </c>
      <c r="AB242" s="10">
        <f t="shared" si="125"/>
        <v>6.4617091802141884</v>
      </c>
      <c r="AC242" s="10">
        <f t="shared" si="126"/>
        <v>6.3607091802141884</v>
      </c>
      <c r="AD242" s="3">
        <f t="shared" si="127"/>
        <v>922.51039597015051</v>
      </c>
      <c r="AI242" s="94">
        <f t="shared" si="128"/>
        <v>1.120937863499833</v>
      </c>
    </row>
    <row r="243" spans="2:35">
      <c r="B243" s="39">
        <f t="shared" si="129"/>
        <v>215</v>
      </c>
      <c r="C243" s="42">
        <f t="shared" si="130"/>
        <v>3.6606714628298858</v>
      </c>
      <c r="D243" s="10">
        <f t="shared" si="131"/>
        <v>10.539328537170114</v>
      </c>
      <c r="E243" s="40">
        <f t="shared" si="132"/>
        <v>25.321342925659771</v>
      </c>
      <c r="F243" s="40">
        <f t="shared" si="133"/>
        <v>46.4</v>
      </c>
      <c r="G243" s="3">
        <f t="shared" si="134"/>
        <v>388.39328537169962</v>
      </c>
      <c r="H243" s="3">
        <f t="shared" si="135"/>
        <v>155.31826837612553</v>
      </c>
      <c r="I243">
        <f t="shared" si="120"/>
        <v>1.5531826837612554E-4</v>
      </c>
      <c r="J243" s="4">
        <f t="shared" si="136"/>
        <v>547.58777359831515</v>
      </c>
      <c r="K243" s="40">
        <f t="shared" si="137"/>
        <v>3.5255851054961069</v>
      </c>
      <c r="L243" s="40">
        <f t="shared" si="121"/>
        <v>2.4744148945038931</v>
      </c>
      <c r="M243" s="10">
        <f t="shared" si="138"/>
        <v>6.4617091802141884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14.978932733269477</v>
      </c>
      <c r="Q243" s="42">
        <f t="shared" si="140"/>
        <v>0.25401395455589681</v>
      </c>
      <c r="R243" s="4">
        <f t="shared" si="141"/>
        <v>461161.39655487204</v>
      </c>
      <c r="S243">
        <f t="shared" si="122"/>
        <v>4.6116139655487203E-4</v>
      </c>
      <c r="T243" s="41">
        <f t="shared" si="123"/>
        <v>3.282383704850862E-4</v>
      </c>
      <c r="U243" s="42">
        <f t="shared" si="142"/>
        <v>0.8188658454066241</v>
      </c>
      <c r="V243" s="42">
        <f t="shared" si="143"/>
        <v>1.137382133917616</v>
      </c>
      <c r="W243" s="42">
        <f t="shared" si="144"/>
        <v>1.1214901226020069</v>
      </c>
      <c r="X243" s="42">
        <f t="shared" si="145"/>
        <v>1.5892011315609134E-2</v>
      </c>
      <c r="Y243" s="42">
        <f t="shared" si="119"/>
        <v>6.671718424529717E-3</v>
      </c>
      <c r="Z243" s="10">
        <f t="shared" si="146"/>
        <v>20.325833371247658</v>
      </c>
      <c r="AA243">
        <f t="shared" si="124"/>
        <v>6464830.5524386084</v>
      </c>
      <c r="AB243" s="10">
        <f t="shared" si="125"/>
        <v>6.4648305524386087</v>
      </c>
      <c r="AC243" s="10">
        <f t="shared" si="126"/>
        <v>6.3638305524386087</v>
      </c>
      <c r="AD243" s="3">
        <f t="shared" si="127"/>
        <v>922.96309680037825</v>
      </c>
      <c r="AI243" s="94">
        <f t="shared" si="128"/>
        <v>1.1214901226020069</v>
      </c>
    </row>
    <row r="244" spans="2:35">
      <c r="B244" s="39">
        <f t="shared" si="129"/>
        <v>216</v>
      </c>
      <c r="C244" s="42">
        <f t="shared" si="130"/>
        <v>3.6776978417267689</v>
      </c>
      <c r="D244" s="10">
        <f t="shared" si="131"/>
        <v>10.522302158273231</v>
      </c>
      <c r="E244" s="40">
        <f t="shared" si="132"/>
        <v>25.355395683453537</v>
      </c>
      <c r="F244" s="40">
        <f t="shared" si="133"/>
        <v>46.4</v>
      </c>
      <c r="G244" s="3">
        <f t="shared" si="134"/>
        <v>388.22302158273078</v>
      </c>
      <c r="H244" s="3">
        <f t="shared" si="135"/>
        <v>155.31826837612553</v>
      </c>
      <c r="I244">
        <f t="shared" si="120"/>
        <v>1.5531826837612554E-4</v>
      </c>
      <c r="J244" s="4">
        <f t="shared" si="136"/>
        <v>548.94312162592701</v>
      </c>
      <c r="K244" s="40">
        <f t="shared" si="137"/>
        <v>3.5343113682968847</v>
      </c>
      <c r="L244" s="40">
        <f t="shared" si="121"/>
        <v>2.4656886317031153</v>
      </c>
      <c r="M244" s="10">
        <f t="shared" si="138"/>
        <v>6.4648305524386087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14.981240533898347</v>
      </c>
      <c r="Q244" s="42">
        <f t="shared" si="140"/>
        <v>0.25515046784118567</v>
      </c>
      <c r="R244" s="4">
        <f t="shared" si="141"/>
        <v>460433.05538588966</v>
      </c>
      <c r="S244">
        <f t="shared" si="122"/>
        <v>4.6043305538588967E-4</v>
      </c>
      <c r="T244" s="41">
        <f t="shared" si="123"/>
        <v>3.2896671165406855E-4</v>
      </c>
      <c r="U244" s="42">
        <f t="shared" si="142"/>
        <v>0.81757255912650884</v>
      </c>
      <c r="V244" s="42">
        <f t="shared" si="143"/>
        <v>1.1379420697106679</v>
      </c>
      <c r="W244" s="42">
        <f t="shared" si="144"/>
        <v>1.122040468171891</v>
      </c>
      <c r="X244" s="42">
        <f t="shared" si="145"/>
        <v>1.5901601538776955E-2</v>
      </c>
      <c r="Y244" s="42">
        <f t="shared" si="119"/>
        <v>6.6897908059359067E-3</v>
      </c>
      <c r="Z244" s="10">
        <f t="shared" si="146"/>
        <v>20.335768237154305</v>
      </c>
      <c r="AA244">
        <f t="shared" si="124"/>
        <v>6467941.0671238527</v>
      </c>
      <c r="AB244" s="10">
        <f t="shared" si="125"/>
        <v>6.4679410671238529</v>
      </c>
      <c r="AC244" s="10">
        <f t="shared" si="126"/>
        <v>6.3669410671238529</v>
      </c>
      <c r="AD244" s="3">
        <f t="shared" si="127"/>
        <v>923.41422293311859</v>
      </c>
      <c r="AI244" s="94">
        <f t="shared" si="128"/>
        <v>1.122040468171891</v>
      </c>
    </row>
    <row r="245" spans="2:35">
      <c r="B245" s="39">
        <f t="shared" si="129"/>
        <v>217</v>
      </c>
      <c r="C245" s="42">
        <f t="shared" si="130"/>
        <v>3.6947242206236521</v>
      </c>
      <c r="D245" s="10">
        <f t="shared" si="131"/>
        <v>10.505275779376348</v>
      </c>
      <c r="E245" s="40">
        <f t="shared" si="132"/>
        <v>25.389448441247303</v>
      </c>
      <c r="F245" s="40">
        <f t="shared" si="133"/>
        <v>46.4</v>
      </c>
      <c r="G245" s="3">
        <f t="shared" si="134"/>
        <v>388.05275779376194</v>
      </c>
      <c r="H245" s="3">
        <f t="shared" si="135"/>
        <v>155.31826837612553</v>
      </c>
      <c r="I245">
        <f t="shared" si="120"/>
        <v>1.5531826837612554E-4</v>
      </c>
      <c r="J245" s="4">
        <f t="shared" si="136"/>
        <v>550.30029113374371</v>
      </c>
      <c r="K245" s="40">
        <f t="shared" si="137"/>
        <v>3.5430493585024552</v>
      </c>
      <c r="L245" s="40">
        <f t="shared" si="121"/>
        <v>2.4569506414975448</v>
      </c>
      <c r="M245" s="10">
        <f t="shared" si="138"/>
        <v>6.4679410671238529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14.983539552223302</v>
      </c>
      <c r="Q245" s="42">
        <f t="shared" si="140"/>
        <v>0.25628680674412246</v>
      </c>
      <c r="R245" s="4">
        <f t="shared" si="141"/>
        <v>459704.46891987155</v>
      </c>
      <c r="S245">
        <f t="shared" si="122"/>
        <v>4.5970446891987154E-4</v>
      </c>
      <c r="T245" s="41">
        <f t="shared" si="123"/>
        <v>3.2969529812008669E-4</v>
      </c>
      <c r="U245" s="42">
        <f t="shared" si="142"/>
        <v>0.81627883728225914</v>
      </c>
      <c r="V245" s="42">
        <f t="shared" si="143"/>
        <v>1.1385000028654779</v>
      </c>
      <c r="W245" s="42">
        <f t="shared" si="144"/>
        <v>1.1225888993918813</v>
      </c>
      <c r="X245" s="42">
        <f t="shared" si="145"/>
        <v>1.5911103473596588E-2</v>
      </c>
      <c r="Y245" s="42">
        <f t="shared" si="119"/>
        <v>6.7078712118016073E-3</v>
      </c>
      <c r="Z245" s="10">
        <f t="shared" si="146"/>
        <v>20.345668409739844</v>
      </c>
      <c r="AA245">
        <f t="shared" si="124"/>
        <v>6471040.7196509363</v>
      </c>
      <c r="AB245" s="10">
        <f t="shared" si="125"/>
        <v>6.4710407196509365</v>
      </c>
      <c r="AC245" s="10">
        <f t="shared" si="126"/>
        <v>6.3700407196509365</v>
      </c>
      <c r="AD245" s="3">
        <f t="shared" si="127"/>
        <v>923.86377369846787</v>
      </c>
      <c r="AI245" s="94">
        <f t="shared" si="128"/>
        <v>1.1225888993918813</v>
      </c>
    </row>
    <row r="246" spans="2:35">
      <c r="B246" s="39">
        <f t="shared" si="129"/>
        <v>218</v>
      </c>
      <c r="C246" s="42">
        <f t="shared" si="130"/>
        <v>3.7117505995205353</v>
      </c>
      <c r="D246" s="10">
        <f t="shared" si="131"/>
        <v>10.488249400479464</v>
      </c>
      <c r="E246" s="40">
        <f t="shared" si="132"/>
        <v>25.42350119904107</v>
      </c>
      <c r="F246" s="40">
        <f t="shared" si="133"/>
        <v>46.4</v>
      </c>
      <c r="G246" s="3">
        <f t="shared" si="134"/>
        <v>387.8824940047931</v>
      </c>
      <c r="H246" s="3">
        <f t="shared" si="135"/>
        <v>155.31826837612553</v>
      </c>
      <c r="I246">
        <f t="shared" si="120"/>
        <v>1.5531826837612554E-4</v>
      </c>
      <c r="J246" s="4">
        <f t="shared" si="136"/>
        <v>551.65928212176482</v>
      </c>
      <c r="K246" s="40">
        <f t="shared" si="137"/>
        <v>3.5517990761128142</v>
      </c>
      <c r="L246" s="40">
        <f t="shared" si="121"/>
        <v>2.4482009238871858</v>
      </c>
      <c r="M246" s="10">
        <f t="shared" si="138"/>
        <v>6.4710407196509365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14.98582979332749</v>
      </c>
      <c r="Q246" s="42">
        <f t="shared" si="140"/>
        <v>0.25742297198366526</v>
      </c>
      <c r="R246" s="4">
        <f t="shared" si="141"/>
        <v>458975.63808721438</v>
      </c>
      <c r="S246">
        <f t="shared" si="122"/>
        <v>4.5897563808721439E-4</v>
      </c>
      <c r="T246" s="41">
        <f t="shared" si="123"/>
        <v>3.3042412895274383E-4</v>
      </c>
      <c r="U246" s="42">
        <f t="shared" si="142"/>
        <v>0.81498468152594306</v>
      </c>
      <c r="V246" s="42">
        <f t="shared" si="143"/>
        <v>1.1390559324248155</v>
      </c>
      <c r="W246" s="42">
        <f t="shared" si="144"/>
        <v>1.123135415447581</v>
      </c>
      <c r="X246" s="42">
        <f t="shared" si="145"/>
        <v>1.5920516977234511E-2</v>
      </c>
      <c r="Y246" s="42">
        <f t="shared" si="119"/>
        <v>6.725959549786692E-3</v>
      </c>
      <c r="Z246" s="10">
        <f t="shared" si="146"/>
        <v>20.355533874309209</v>
      </c>
      <c r="AA246">
        <f t="shared" si="124"/>
        <v>6474129.5054189702</v>
      </c>
      <c r="AB246" s="10">
        <f t="shared" si="125"/>
        <v>6.4741295054189703</v>
      </c>
      <c r="AC246" s="10">
        <f t="shared" si="126"/>
        <v>6.3731295054189703</v>
      </c>
      <c r="AD246" s="3">
        <f t="shared" si="127"/>
        <v>924.3117484291472</v>
      </c>
      <c r="AI246" s="94">
        <f t="shared" si="128"/>
        <v>1.123135415447581</v>
      </c>
    </row>
    <row r="247" spans="2:35">
      <c r="B247" s="39">
        <f t="shared" si="129"/>
        <v>219</v>
      </c>
      <c r="C247" s="42">
        <f t="shared" si="130"/>
        <v>3.7287769784174185</v>
      </c>
      <c r="D247" s="10">
        <f t="shared" si="131"/>
        <v>10.471223021582581</v>
      </c>
      <c r="E247" s="40">
        <f t="shared" si="132"/>
        <v>25.457553956834836</v>
      </c>
      <c r="F247" s="40">
        <f t="shared" si="133"/>
        <v>46.4</v>
      </c>
      <c r="G247" s="3">
        <f t="shared" si="134"/>
        <v>387.71223021582426</v>
      </c>
      <c r="H247" s="3">
        <f t="shared" si="135"/>
        <v>155.31826837612553</v>
      </c>
      <c r="I247">
        <f t="shared" si="120"/>
        <v>1.5531826837612554E-4</v>
      </c>
      <c r="J247" s="4">
        <f t="shared" si="136"/>
        <v>553.02009458999146</v>
      </c>
      <c r="K247" s="40">
        <f t="shared" si="137"/>
        <v>3.5605605211279703</v>
      </c>
      <c r="L247" s="40">
        <f t="shared" si="121"/>
        <v>2.4394394788720297</v>
      </c>
      <c r="M247" s="10">
        <f t="shared" si="138"/>
        <v>6.4741295054189703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14.988111262270856</v>
      </c>
      <c r="Q247" s="42">
        <f t="shared" si="140"/>
        <v>0.25855896427775393</v>
      </c>
      <c r="R247" s="4">
        <f t="shared" si="141"/>
        <v>458246.56381831394</v>
      </c>
      <c r="S247">
        <f t="shared" si="122"/>
        <v>4.5824656381831391E-4</v>
      </c>
      <c r="T247" s="41">
        <f t="shared" si="123"/>
        <v>3.3115320322164431E-4</v>
      </c>
      <c r="U247" s="42">
        <f t="shared" si="142"/>
        <v>0.8136900935096274</v>
      </c>
      <c r="V247" s="42">
        <f t="shared" si="143"/>
        <v>1.1396098574367657</v>
      </c>
      <c r="W247" s="42">
        <f t="shared" si="144"/>
        <v>1.1236800155277826</v>
      </c>
      <c r="X247" s="42">
        <f t="shared" si="145"/>
        <v>1.5929841908983056E-2</v>
      </c>
      <c r="Y247" s="42">
        <f t="shared" si="119"/>
        <v>6.7440557274413473E-3</v>
      </c>
      <c r="Z247" s="10">
        <f t="shared" si="146"/>
        <v>20.365364616230149</v>
      </c>
      <c r="AA247">
        <f t="shared" si="124"/>
        <v>6477207.4198467303</v>
      </c>
      <c r="AB247" s="10">
        <f t="shared" si="125"/>
        <v>6.4772074198467307</v>
      </c>
      <c r="AC247" s="10">
        <f t="shared" si="126"/>
        <v>6.3762074198467307</v>
      </c>
      <c r="AD247" s="3">
        <f t="shared" si="127"/>
        <v>924.75814646072956</v>
      </c>
      <c r="AI247" s="94">
        <f t="shared" si="128"/>
        <v>1.1236800155277826</v>
      </c>
    </row>
    <row r="248" spans="2:35">
      <c r="B248" s="39">
        <f t="shared" si="129"/>
        <v>220</v>
      </c>
      <c r="C248" s="42">
        <f t="shared" si="130"/>
        <v>3.7458033573143017</v>
      </c>
      <c r="D248" s="10">
        <f t="shared" si="131"/>
        <v>10.454196642685698</v>
      </c>
      <c r="E248" s="40">
        <f t="shared" si="132"/>
        <v>25.491606714628603</v>
      </c>
      <c r="F248" s="40">
        <f t="shared" si="133"/>
        <v>46.4</v>
      </c>
      <c r="G248" s="3">
        <f t="shared" si="134"/>
        <v>387.54196642685542</v>
      </c>
      <c r="H248" s="3">
        <f t="shared" si="135"/>
        <v>155.31826837612553</v>
      </c>
      <c r="I248">
        <f t="shared" si="120"/>
        <v>1.5531826837612554E-4</v>
      </c>
      <c r="J248" s="4">
        <f t="shared" si="136"/>
        <v>554.38272853842227</v>
      </c>
      <c r="K248" s="40">
        <f t="shared" si="137"/>
        <v>3.5693336935479136</v>
      </c>
      <c r="L248" s="40">
        <f t="shared" si="121"/>
        <v>2.4306663064520864</v>
      </c>
      <c r="M248" s="10">
        <f t="shared" si="138"/>
        <v>6.4772074198467307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14.990383964091384</v>
      </c>
      <c r="Q248" s="42">
        <f t="shared" si="140"/>
        <v>0.25969478434331522</v>
      </c>
      <c r="R248" s="4">
        <f t="shared" si="141"/>
        <v>457517.24704356724</v>
      </c>
      <c r="S248">
        <f t="shared" si="122"/>
        <v>4.5751724704356725E-4</v>
      </c>
      <c r="T248" s="41">
        <f t="shared" si="123"/>
        <v>3.3188251999639098E-4</v>
      </c>
      <c r="U248" s="42">
        <f t="shared" si="142"/>
        <v>0.81239507488538054</v>
      </c>
      <c r="V248" s="42">
        <f t="shared" si="143"/>
        <v>1.14016177695091</v>
      </c>
      <c r="W248" s="42">
        <f t="shared" si="144"/>
        <v>1.1242226988247466</v>
      </c>
      <c r="X248" s="42">
        <f t="shared" si="145"/>
        <v>1.5939078126163464E-2</v>
      </c>
      <c r="Y248" s="42">
        <f t="shared" si="119"/>
        <v>6.7621596522035926E-3</v>
      </c>
      <c r="Z248" s="10">
        <f t="shared" si="146"/>
        <v>20.375160620924316</v>
      </c>
      <c r="AA248">
        <f t="shared" si="124"/>
        <v>6480274.4583698716</v>
      </c>
      <c r="AB248" s="10">
        <f t="shared" si="125"/>
        <v>6.4802744583698715</v>
      </c>
      <c r="AC248" s="10">
        <f t="shared" si="126"/>
        <v>6.3792744583698715</v>
      </c>
      <c r="AD248" s="3">
        <f t="shared" si="127"/>
        <v>925.20296713123594</v>
      </c>
      <c r="AI248" s="94">
        <f t="shared" si="128"/>
        <v>1.1242226988247466</v>
      </c>
    </row>
    <row r="249" spans="2:35">
      <c r="B249" s="39">
        <f t="shared" si="129"/>
        <v>221</v>
      </c>
      <c r="C249" s="42">
        <f t="shared" si="130"/>
        <v>3.7628297362111849</v>
      </c>
      <c r="D249" s="10">
        <f t="shared" si="131"/>
        <v>10.437170263788815</v>
      </c>
      <c r="E249" s="40">
        <f t="shared" si="132"/>
        <v>25.525659472422369</v>
      </c>
      <c r="F249" s="40">
        <f t="shared" si="133"/>
        <v>46.4</v>
      </c>
      <c r="G249" s="3">
        <f t="shared" si="134"/>
        <v>387.37170263788659</v>
      </c>
      <c r="H249" s="3">
        <f t="shared" si="135"/>
        <v>155.31826837612553</v>
      </c>
      <c r="I249">
        <f t="shared" si="120"/>
        <v>1.5531826837612554E-4</v>
      </c>
      <c r="J249" s="4">
        <f t="shared" si="136"/>
        <v>555.74718396705816</v>
      </c>
      <c r="K249" s="40">
        <f t="shared" si="137"/>
        <v>3.5781185933726509</v>
      </c>
      <c r="L249" s="40">
        <f t="shared" si="121"/>
        <v>2.4218814066273491</v>
      </c>
      <c r="M249" s="10">
        <f t="shared" si="138"/>
        <v>6.4802744583698715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14.992647903803084</v>
      </c>
      <c r="Q249" s="42">
        <f t="shared" si="140"/>
        <v>0.26083043289626789</v>
      </c>
      <c r="R249" s="4">
        <f t="shared" si="141"/>
        <v>456787.68869337032</v>
      </c>
      <c r="S249">
        <f t="shared" si="122"/>
        <v>4.5678768869337035E-4</v>
      </c>
      <c r="T249" s="41">
        <f t="shared" si="123"/>
        <v>3.3261207834658788E-4</v>
      </c>
      <c r="U249" s="42">
        <f t="shared" si="142"/>
        <v>0.81109962730526997</v>
      </c>
      <c r="V249" s="42">
        <f t="shared" si="143"/>
        <v>1.1407116900227869</v>
      </c>
      <c r="W249" s="42">
        <f t="shared" si="144"/>
        <v>1.124763464533709</v>
      </c>
      <c r="X249" s="42">
        <f t="shared" si="145"/>
        <v>1.5948225489077927E-2</v>
      </c>
      <c r="Y249" s="42">
        <f t="shared" si="119"/>
        <v>6.7802712314024268E-3</v>
      </c>
      <c r="Z249" s="10">
        <f t="shared" si="146"/>
        <v>20.384921873875129</v>
      </c>
      <c r="AA249">
        <f t="shared" si="124"/>
        <v>6483330.6164433872</v>
      </c>
      <c r="AB249" s="10">
        <f t="shared" si="125"/>
        <v>6.4833306164433875</v>
      </c>
      <c r="AC249" s="10">
        <f t="shared" si="126"/>
        <v>6.3823306164433875</v>
      </c>
      <c r="AD249" s="3">
        <f t="shared" si="127"/>
        <v>925.64620978149196</v>
      </c>
      <c r="AI249" s="94">
        <f t="shared" si="128"/>
        <v>1.124763464533709</v>
      </c>
    </row>
    <row r="250" spans="2:35">
      <c r="B250" s="39">
        <f t="shared" si="129"/>
        <v>222</v>
      </c>
      <c r="C250" s="42">
        <f t="shared" si="130"/>
        <v>3.7798561151080681</v>
      </c>
      <c r="D250" s="10">
        <f t="shared" si="131"/>
        <v>10.420143884891932</v>
      </c>
      <c r="E250" s="40">
        <f t="shared" si="132"/>
        <v>25.559712230216135</v>
      </c>
      <c r="F250" s="40">
        <f t="shared" si="133"/>
        <v>46.4</v>
      </c>
      <c r="G250" s="3">
        <f t="shared" si="134"/>
        <v>387.20143884891775</v>
      </c>
      <c r="H250" s="3">
        <f t="shared" si="135"/>
        <v>155.31826837612553</v>
      </c>
      <c r="I250">
        <f t="shared" si="120"/>
        <v>1.5531826837612554E-4</v>
      </c>
      <c r="J250" s="4">
        <f t="shared" si="136"/>
        <v>557.11346087589891</v>
      </c>
      <c r="K250" s="40">
        <f t="shared" si="137"/>
        <v>3.5869152206021799</v>
      </c>
      <c r="L250" s="40">
        <f t="shared" si="121"/>
        <v>2.4130847793978201</v>
      </c>
      <c r="M250" s="10">
        <f t="shared" si="138"/>
        <v>6.4833306164433875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14.994903086397901</v>
      </c>
      <c r="Q250" s="42">
        <f t="shared" si="140"/>
        <v>0.2619659106515278</v>
      </c>
      <c r="R250" s="4">
        <f t="shared" si="141"/>
        <v>456057.88969811948</v>
      </c>
      <c r="S250">
        <f t="shared" si="122"/>
        <v>4.5605788969811949E-4</v>
      </c>
      <c r="T250" s="41">
        <f t="shared" si="123"/>
        <v>3.3334187734183874E-4</v>
      </c>
      <c r="U250" s="42">
        <f t="shared" si="142"/>
        <v>0.80980375242136293</v>
      </c>
      <c r="V250" s="42">
        <f t="shared" si="143"/>
        <v>1.1412595957112459</v>
      </c>
      <c r="W250" s="42">
        <f t="shared" si="144"/>
        <v>1.1253023118533161</v>
      </c>
      <c r="X250" s="42">
        <f t="shared" si="145"/>
        <v>1.5957283857929827E-2</v>
      </c>
      <c r="Y250" s="42">
        <f t="shared" si="119"/>
        <v>6.7983903722574745E-3</v>
      </c>
      <c r="Z250" s="10">
        <f t="shared" si="146"/>
        <v>20.394648360625251</v>
      </c>
      <c r="AA250">
        <f t="shared" si="124"/>
        <v>6486375.8895408176</v>
      </c>
      <c r="AB250" s="10">
        <f t="shared" si="125"/>
        <v>6.4863758895408177</v>
      </c>
      <c r="AC250" s="10">
        <f t="shared" si="126"/>
        <v>6.3853758895408177</v>
      </c>
      <c r="AD250" s="3">
        <f t="shared" si="127"/>
        <v>926.08787375501345</v>
      </c>
      <c r="AI250" s="94">
        <f t="shared" si="128"/>
        <v>1.1253023118533161</v>
      </c>
    </row>
    <row r="251" spans="2:35">
      <c r="B251" s="39">
        <f t="shared" si="129"/>
        <v>223</v>
      </c>
      <c r="C251" s="42">
        <f t="shared" si="130"/>
        <v>3.7968824940049513</v>
      </c>
      <c r="D251" s="10">
        <f t="shared" si="131"/>
        <v>10.403117505995048</v>
      </c>
      <c r="E251" s="40">
        <f t="shared" si="132"/>
        <v>25.593764988009902</v>
      </c>
      <c r="F251" s="40">
        <f t="shared" si="133"/>
        <v>46.4</v>
      </c>
      <c r="G251" s="3">
        <f t="shared" si="134"/>
        <v>387.03117505994891</v>
      </c>
      <c r="H251" s="3">
        <f t="shared" si="135"/>
        <v>155.31826837612553</v>
      </c>
      <c r="I251">
        <f t="shared" si="120"/>
        <v>1.5531826837612554E-4</v>
      </c>
      <c r="J251" s="4">
        <f t="shared" si="136"/>
        <v>558.48155926494451</v>
      </c>
      <c r="K251" s="40">
        <f t="shared" si="137"/>
        <v>3.5957235752365011</v>
      </c>
      <c r="L251" s="40">
        <f t="shared" si="121"/>
        <v>2.4042764247634989</v>
      </c>
      <c r="M251" s="10">
        <f t="shared" si="138"/>
        <v>6.4863758895408177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14.997149516845187</v>
      </c>
      <c r="Q251" s="42">
        <f t="shared" si="140"/>
        <v>0.26310121832301286</v>
      </c>
      <c r="R251" s="4">
        <f t="shared" si="141"/>
        <v>455327.85098821117</v>
      </c>
      <c r="S251">
        <f t="shared" si="122"/>
        <v>4.5532785098821116E-4</v>
      </c>
      <c r="T251" s="41">
        <f t="shared" si="123"/>
        <v>3.3407191605174706E-4</v>
      </c>
      <c r="U251" s="42">
        <f t="shared" si="142"/>
        <v>0.80850745188572704</v>
      </c>
      <c r="V251" s="42">
        <f t="shared" si="143"/>
        <v>1.141805493078579</v>
      </c>
      <c r="W251" s="42">
        <f t="shared" si="144"/>
        <v>1.1258392399854835</v>
      </c>
      <c r="X251" s="42">
        <f t="shared" si="145"/>
        <v>1.5966253093095517E-2</v>
      </c>
      <c r="Y251" s="42">
        <f t="shared" si="119"/>
        <v>6.8165169818789383E-3</v>
      </c>
      <c r="Z251" s="10">
        <f t="shared" si="146"/>
        <v>20.404340066774946</v>
      </c>
      <c r="AA251">
        <f t="shared" si="124"/>
        <v>6489410.2731537391</v>
      </c>
      <c r="AB251" s="10">
        <f t="shared" si="125"/>
        <v>6.4894102731537391</v>
      </c>
      <c r="AC251" s="10">
        <f t="shared" si="126"/>
        <v>6.3884102731537391</v>
      </c>
      <c r="AD251" s="3">
        <f t="shared" si="127"/>
        <v>926.52795839793168</v>
      </c>
      <c r="AI251" s="94">
        <f t="shared" si="128"/>
        <v>1.1258392399854835</v>
      </c>
    </row>
    <row r="252" spans="2:35">
      <c r="B252" s="39">
        <f t="shared" si="129"/>
        <v>224</v>
      </c>
      <c r="C252" s="42">
        <f t="shared" si="130"/>
        <v>3.8139088729018344</v>
      </c>
      <c r="D252" s="10">
        <f t="shared" si="131"/>
        <v>10.386091127098165</v>
      </c>
      <c r="E252" s="40">
        <f t="shared" si="132"/>
        <v>25.627817745803668</v>
      </c>
      <c r="F252" s="40">
        <f t="shared" si="133"/>
        <v>46.4</v>
      </c>
      <c r="G252" s="3">
        <f t="shared" si="134"/>
        <v>386.86091127098007</v>
      </c>
      <c r="H252" s="3">
        <f t="shared" si="135"/>
        <v>155.31826837612553</v>
      </c>
      <c r="I252">
        <f t="shared" si="120"/>
        <v>1.5531826837612554E-4</v>
      </c>
      <c r="J252" s="4">
        <f t="shared" si="136"/>
        <v>559.85147913419473</v>
      </c>
      <c r="K252" s="40">
        <f t="shared" si="137"/>
        <v>3.6045436572756131</v>
      </c>
      <c r="L252" s="40">
        <f t="shared" si="121"/>
        <v>2.3954563427243869</v>
      </c>
      <c r="M252" s="10">
        <f t="shared" si="138"/>
        <v>6.4894102731537391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14.999387200091395</v>
      </c>
      <c r="Q252" s="42">
        <f t="shared" si="140"/>
        <v>0.26423635662364819</v>
      </c>
      <c r="R252" s="4">
        <f t="shared" si="141"/>
        <v>454597.57349404186</v>
      </c>
      <c r="S252">
        <f t="shared" si="122"/>
        <v>4.5459757349404186E-4</v>
      </c>
      <c r="T252" s="41">
        <f t="shared" si="123"/>
        <v>3.3480219354591637E-4</v>
      </c>
      <c r="U252" s="42">
        <f t="shared" si="142"/>
        <v>0.80721072735043031</v>
      </c>
      <c r="V252" s="42">
        <f t="shared" si="143"/>
        <v>1.1423493811907799</v>
      </c>
      <c r="W252" s="42">
        <f t="shared" si="144"/>
        <v>1.1263742481353078</v>
      </c>
      <c r="X252" s="42">
        <f t="shared" si="145"/>
        <v>1.5975133055472046E-2</v>
      </c>
      <c r="Y252" s="42">
        <f t="shared" si="119"/>
        <v>6.83465096726795E-3</v>
      </c>
      <c r="Z252" s="10">
        <f t="shared" si="146"/>
        <v>20.413996977981608</v>
      </c>
      <c r="AA252">
        <f t="shared" si="124"/>
        <v>6492433.762791614</v>
      </c>
      <c r="AB252" s="10">
        <f t="shared" si="125"/>
        <v>6.492433762791614</v>
      </c>
      <c r="AC252" s="10">
        <f t="shared" si="126"/>
        <v>6.391433762791614</v>
      </c>
      <c r="AD252" s="3">
        <f t="shared" si="127"/>
        <v>926.96646305897229</v>
      </c>
      <c r="AI252" s="94">
        <f t="shared" si="128"/>
        <v>1.1263742481353078</v>
      </c>
    </row>
    <row r="253" spans="2:35">
      <c r="B253" s="39">
        <f t="shared" si="129"/>
        <v>225</v>
      </c>
      <c r="C253" s="42">
        <f t="shared" si="130"/>
        <v>3.8309352517987176</v>
      </c>
      <c r="D253" s="10">
        <f t="shared" si="131"/>
        <v>10.369064748201282</v>
      </c>
      <c r="E253" s="40">
        <f t="shared" si="132"/>
        <v>25.661870503597434</v>
      </c>
      <c r="F253" s="40">
        <f t="shared" si="133"/>
        <v>46.4</v>
      </c>
      <c r="G253" s="3">
        <f t="shared" si="134"/>
        <v>386.69064748201123</v>
      </c>
      <c r="H253" s="3">
        <f t="shared" si="135"/>
        <v>155.31826837612553</v>
      </c>
      <c r="I253">
        <f t="shared" si="120"/>
        <v>1.5531826837612554E-4</v>
      </c>
      <c r="J253" s="4">
        <f t="shared" si="136"/>
        <v>561.22322048364981</v>
      </c>
      <c r="K253" s="40">
        <f t="shared" si="137"/>
        <v>3.6133754667195173</v>
      </c>
      <c r="L253" s="40">
        <f t="shared" si="121"/>
        <v>2.3866245332804827</v>
      </c>
      <c r="M253" s="10">
        <f t="shared" si="138"/>
        <v>6.492433762791614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15.001616141060026</v>
      </c>
      <c r="Q253" s="42">
        <f t="shared" si="140"/>
        <v>0.26537132626537108</v>
      </c>
      <c r="R253" s="4">
        <f t="shared" si="141"/>
        <v>453867.05814600782</v>
      </c>
      <c r="S253">
        <f t="shared" si="122"/>
        <v>4.5386705814600781E-4</v>
      </c>
      <c r="T253" s="41">
        <f t="shared" si="123"/>
        <v>3.3553270889395042E-4</v>
      </c>
      <c r="U253" s="42">
        <f t="shared" si="142"/>
        <v>0.80591358046754036</v>
      </c>
      <c r="V253" s="42">
        <f t="shared" si="143"/>
        <v>1.1428912591185143</v>
      </c>
      <c r="W253" s="42">
        <f t="shared" si="144"/>
        <v>1.1269073355110386</v>
      </c>
      <c r="X253" s="42">
        <f t="shared" si="145"/>
        <v>1.5983923607475692E-2</v>
      </c>
      <c r="Y253" s="42">
        <f t="shared" si="119"/>
        <v>6.8527922353180523E-3</v>
      </c>
      <c r="Z253" s="10">
        <f t="shared" si="146"/>
        <v>20.423619079962688</v>
      </c>
      <c r="AA253">
        <f t="shared" si="124"/>
        <v>6495446.3539827084</v>
      </c>
      <c r="AB253" s="10">
        <f t="shared" si="125"/>
        <v>6.4954463539827083</v>
      </c>
      <c r="AC253" s="10">
        <f t="shared" si="126"/>
        <v>6.3944463539827083</v>
      </c>
      <c r="AD253" s="3">
        <f t="shared" si="127"/>
        <v>927.40338708958791</v>
      </c>
      <c r="AI253" s="94">
        <f t="shared" si="128"/>
        <v>1.1269073355110386</v>
      </c>
    </row>
    <row r="254" spans="2:35">
      <c r="B254" s="39">
        <f t="shared" si="129"/>
        <v>226</v>
      </c>
      <c r="C254" s="42">
        <f t="shared" si="130"/>
        <v>3.8479616306956008</v>
      </c>
      <c r="D254" s="10">
        <f t="shared" si="131"/>
        <v>10.352038369304399</v>
      </c>
      <c r="E254" s="40">
        <f t="shared" si="132"/>
        <v>25.695923261391201</v>
      </c>
      <c r="F254" s="40">
        <f t="shared" si="133"/>
        <v>46.4</v>
      </c>
      <c r="G254" s="3">
        <f t="shared" si="134"/>
        <v>386.52038369304239</v>
      </c>
      <c r="H254" s="3">
        <f t="shared" si="135"/>
        <v>155.31826837612553</v>
      </c>
      <c r="I254">
        <f t="shared" si="120"/>
        <v>1.5531826837612554E-4</v>
      </c>
      <c r="J254" s="4">
        <f t="shared" si="136"/>
        <v>562.59678331330997</v>
      </c>
      <c r="K254" s="40">
        <f t="shared" si="137"/>
        <v>3.6222190035682149</v>
      </c>
      <c r="L254" s="40">
        <f t="shared" si="121"/>
        <v>2.3777809964317851</v>
      </c>
      <c r="M254" s="10">
        <f t="shared" si="138"/>
        <v>6.4954463539827083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15.003836344652395</v>
      </c>
      <c r="Q254" s="42">
        <f t="shared" si="140"/>
        <v>0.26650612795913597</v>
      </c>
      <c r="R254" s="4">
        <f t="shared" si="141"/>
        <v>453136.30587450531</v>
      </c>
      <c r="S254">
        <f t="shared" si="122"/>
        <v>4.5313630587450534E-4</v>
      </c>
      <c r="T254" s="41">
        <f t="shared" si="123"/>
        <v>3.3626346116545289E-4</v>
      </c>
      <c r="U254" s="42">
        <f t="shared" si="142"/>
        <v>0.8046160128891241</v>
      </c>
      <c r="V254" s="42">
        <f t="shared" si="143"/>
        <v>1.1434311259365131</v>
      </c>
      <c r="W254" s="42">
        <f t="shared" si="144"/>
        <v>1.1274385013242407</v>
      </c>
      <c r="X254" s="42">
        <f t="shared" si="145"/>
        <v>1.5992624612272355E-2</v>
      </c>
      <c r="Y254" s="42">
        <f t="shared" si="119"/>
        <v>6.8709406928158055E-3</v>
      </c>
      <c r="Z254" s="10">
        <f t="shared" si="146"/>
        <v>20.433206358496001</v>
      </c>
      <c r="AA254">
        <f t="shared" si="124"/>
        <v>6498448.0422741883</v>
      </c>
      <c r="AB254" s="10">
        <f t="shared" si="125"/>
        <v>6.4984480422741884</v>
      </c>
      <c r="AC254" s="10">
        <f t="shared" si="126"/>
        <v>6.3974480422741884</v>
      </c>
      <c r="AD254" s="3">
        <f t="shared" si="127"/>
        <v>927.83872984397215</v>
      </c>
      <c r="AI254" s="94">
        <f t="shared" si="128"/>
        <v>1.1274385013242407</v>
      </c>
    </row>
    <row r="255" spans="2:35">
      <c r="B255" s="39">
        <f t="shared" si="129"/>
        <v>227</v>
      </c>
      <c r="C255" s="42">
        <f t="shared" si="130"/>
        <v>3.864988009592484</v>
      </c>
      <c r="D255" s="10">
        <f t="shared" si="131"/>
        <v>10.335011990407516</v>
      </c>
      <c r="E255" s="40">
        <f t="shared" si="132"/>
        <v>25.729976019184967</v>
      </c>
      <c r="F255" s="40">
        <f t="shared" si="133"/>
        <v>46.4</v>
      </c>
      <c r="G255" s="3">
        <f t="shared" si="134"/>
        <v>386.35011990407355</v>
      </c>
      <c r="H255" s="3">
        <f t="shared" si="135"/>
        <v>155.31826837612553</v>
      </c>
      <c r="I255">
        <f t="shared" si="120"/>
        <v>1.5531826837612554E-4</v>
      </c>
      <c r="J255" s="4">
        <f t="shared" si="136"/>
        <v>563.97216762317453</v>
      </c>
      <c r="K255" s="40">
        <f t="shared" si="137"/>
        <v>3.6310742678217012</v>
      </c>
      <c r="L255" s="40">
        <f t="shared" si="121"/>
        <v>2.3689257321782988</v>
      </c>
      <c r="M255" s="10">
        <f t="shared" si="138"/>
        <v>6.4984480422741884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15.006047815747747</v>
      </c>
      <c r="Q255" s="42">
        <f t="shared" si="140"/>
        <v>0.26764076241491952</v>
      </c>
      <c r="R255" s="4">
        <f t="shared" si="141"/>
        <v>452405.31760993093</v>
      </c>
      <c r="S255">
        <f t="shared" si="122"/>
        <v>4.5240531760993094E-4</v>
      </c>
      <c r="T255" s="41">
        <f t="shared" si="123"/>
        <v>3.3699444943002728E-4</v>
      </c>
      <c r="U255" s="42">
        <f t="shared" si="142"/>
        <v>0.80331802626724991</v>
      </c>
      <c r="V255" s="42">
        <f t="shared" si="143"/>
        <v>1.1439689807214963</v>
      </c>
      <c r="W255" s="42">
        <f t="shared" si="144"/>
        <v>1.1279677447898113</v>
      </c>
      <c r="X255" s="42">
        <f t="shared" si="145"/>
        <v>1.6001235931685009E-2</v>
      </c>
      <c r="Y255" s="42">
        <f t="shared" si="119"/>
        <v>6.8890962464390167E-3</v>
      </c>
      <c r="Z255" s="10">
        <f t="shared" si="146"/>
        <v>20.44275879941296</v>
      </c>
      <c r="AA255">
        <f t="shared" si="124"/>
        <v>6501438.8232299984</v>
      </c>
      <c r="AB255" s="10">
        <f t="shared" si="125"/>
        <v>6.5014388232299982</v>
      </c>
      <c r="AC255" s="10">
        <f t="shared" si="126"/>
        <v>6.4004388232299982</v>
      </c>
      <c r="AD255" s="3">
        <f t="shared" si="127"/>
        <v>928.27249067875243</v>
      </c>
      <c r="AI255" s="94">
        <f t="shared" si="128"/>
        <v>1.1279677447898113</v>
      </c>
    </row>
    <row r="256" spans="2:35">
      <c r="B256" s="39">
        <f t="shared" si="129"/>
        <v>228</v>
      </c>
      <c r="C256" s="42">
        <f t="shared" si="130"/>
        <v>3.8820143884893672</v>
      </c>
      <c r="D256" s="10">
        <f t="shared" si="131"/>
        <v>10.317985611510633</v>
      </c>
      <c r="E256" s="40">
        <f t="shared" si="132"/>
        <v>25.764028776978734</v>
      </c>
      <c r="F256" s="40">
        <f t="shared" si="133"/>
        <v>46.4</v>
      </c>
      <c r="G256" s="3">
        <f t="shared" si="134"/>
        <v>386.17985611510471</v>
      </c>
      <c r="H256" s="3">
        <f t="shared" si="135"/>
        <v>155.31826837612553</v>
      </c>
      <c r="I256">
        <f t="shared" si="120"/>
        <v>1.5531826837612554E-4</v>
      </c>
      <c r="J256" s="4">
        <f t="shared" si="136"/>
        <v>565.34937341324394</v>
      </c>
      <c r="K256" s="40">
        <f t="shared" si="137"/>
        <v>3.63994125947998</v>
      </c>
      <c r="L256" s="40">
        <f t="shared" si="121"/>
        <v>2.36005874052002</v>
      </c>
      <c r="M256" s="10">
        <f t="shared" si="138"/>
        <v>6.5014388232299982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15.008250559201764</v>
      </c>
      <c r="Q256" s="42">
        <f t="shared" si="140"/>
        <v>0.26877523034172557</v>
      </c>
      <c r="R256" s="4">
        <f t="shared" si="141"/>
        <v>451674.09428268089</v>
      </c>
      <c r="S256">
        <f t="shared" si="122"/>
        <v>4.5167409428268089E-4</v>
      </c>
      <c r="T256" s="41">
        <f t="shared" si="123"/>
        <v>3.3772567275727733E-4</v>
      </c>
      <c r="U256" s="42">
        <f t="shared" si="142"/>
        <v>0.80201962225398515</v>
      </c>
      <c r="V256" s="42">
        <f t="shared" si="143"/>
        <v>1.1445048225561087</v>
      </c>
      <c r="W256" s="42">
        <f t="shared" si="144"/>
        <v>1.1284950651256067</v>
      </c>
      <c r="X256" s="42">
        <f t="shared" si="145"/>
        <v>1.6009757430502036E-2</v>
      </c>
      <c r="Y256" s="42">
        <f t="shared" si="119"/>
        <v>6.9072588027598658E-3</v>
      </c>
      <c r="Z256" s="10">
        <f t="shared" si="146"/>
        <v>20.452276388606375</v>
      </c>
      <c r="AA256">
        <f t="shared" si="124"/>
        <v>6504418.6924333097</v>
      </c>
      <c r="AB256" s="10">
        <f t="shared" si="125"/>
        <v>6.5044186924333101</v>
      </c>
      <c r="AC256" s="10">
        <f t="shared" si="126"/>
        <v>6.4034186924333101</v>
      </c>
      <c r="AD256" s="3">
        <f t="shared" si="127"/>
        <v>928.70466895334437</v>
      </c>
      <c r="AI256" s="94">
        <f t="shared" si="128"/>
        <v>1.1284950651256067</v>
      </c>
    </row>
    <row r="257" spans="2:35">
      <c r="B257" s="39">
        <f t="shared" si="129"/>
        <v>229</v>
      </c>
      <c r="C257" s="42">
        <f t="shared" si="130"/>
        <v>3.8990407673862504</v>
      </c>
      <c r="D257" s="10">
        <f t="shared" si="131"/>
        <v>10.300959232613749</v>
      </c>
      <c r="E257" s="40">
        <f t="shared" si="132"/>
        <v>25.7980815347725</v>
      </c>
      <c r="F257" s="40">
        <f t="shared" si="133"/>
        <v>46.4</v>
      </c>
      <c r="G257" s="3">
        <f t="shared" si="134"/>
        <v>386.00959232613587</v>
      </c>
      <c r="H257" s="3">
        <f t="shared" si="135"/>
        <v>155.31826837612553</v>
      </c>
      <c r="I257">
        <f t="shared" si="120"/>
        <v>1.5531826837612554E-4</v>
      </c>
      <c r="J257" s="4">
        <f t="shared" si="136"/>
        <v>566.72840068351843</v>
      </c>
      <c r="K257" s="40">
        <f t="shared" si="137"/>
        <v>3.6488199785430524</v>
      </c>
      <c r="L257" s="40">
        <f t="shared" si="121"/>
        <v>2.3511800214569476</v>
      </c>
      <c r="M257" s="10">
        <f t="shared" si="138"/>
        <v>6.5044186924333101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15.010444579848453</v>
      </c>
      <c r="Q257" s="42">
        <f t="shared" si="140"/>
        <v>0.26990953244758997</v>
      </c>
      <c r="R257" s="4">
        <f t="shared" si="141"/>
        <v>450942.63682315149</v>
      </c>
      <c r="S257">
        <f t="shared" si="122"/>
        <v>4.5094263682315147E-4</v>
      </c>
      <c r="T257" s="41">
        <f t="shared" si="123"/>
        <v>3.3845713021680675E-4</v>
      </c>
      <c r="U257" s="42">
        <f t="shared" si="142"/>
        <v>0.80072080250139721</v>
      </c>
      <c r="V257" s="42">
        <f t="shared" si="143"/>
        <v>1.1450386505261461</v>
      </c>
      <c r="W257" s="42">
        <f t="shared" si="144"/>
        <v>1.1290204615528725</v>
      </c>
      <c r="X257" s="42">
        <f t="shared" si="145"/>
        <v>1.6018188973273562E-2</v>
      </c>
      <c r="Y257" s="42">
        <f t="shared" si="119"/>
        <v>6.9254282682443841E-3</v>
      </c>
      <c r="Z257" s="10">
        <f t="shared" si="146"/>
        <v>20.461759112027384</v>
      </c>
      <c r="AA257">
        <f t="shared" si="124"/>
        <v>6507387.645485552</v>
      </c>
      <c r="AB257" s="10">
        <f t="shared" si="125"/>
        <v>6.5073876454855517</v>
      </c>
      <c r="AC257" s="10">
        <f t="shared" si="126"/>
        <v>6.4063876454855517</v>
      </c>
      <c r="AD257" s="3">
        <f t="shared" si="127"/>
        <v>929.13526402981176</v>
      </c>
      <c r="AI257" s="94">
        <f t="shared" si="128"/>
        <v>1.1290204615528725</v>
      </c>
    </row>
    <row r="258" spans="2:35">
      <c r="B258" s="39">
        <f t="shared" si="129"/>
        <v>230</v>
      </c>
      <c r="C258" s="42">
        <f t="shared" si="130"/>
        <v>3.9160671462831336</v>
      </c>
      <c r="D258" s="10">
        <f t="shared" si="131"/>
        <v>10.283932853716866</v>
      </c>
      <c r="E258" s="40">
        <f t="shared" si="132"/>
        <v>25.832134292566266</v>
      </c>
      <c r="F258" s="40">
        <f t="shared" si="133"/>
        <v>46.4</v>
      </c>
      <c r="G258" s="3">
        <f t="shared" si="134"/>
        <v>385.83932853716703</v>
      </c>
      <c r="H258" s="3">
        <f t="shared" si="135"/>
        <v>155.31826837612553</v>
      </c>
      <c r="I258">
        <f t="shared" si="120"/>
        <v>1.5531826837612554E-4</v>
      </c>
      <c r="J258" s="4">
        <f t="shared" si="136"/>
        <v>568.10924943399755</v>
      </c>
      <c r="K258" s="40">
        <f t="shared" si="137"/>
        <v>3.6577104250109156</v>
      </c>
      <c r="L258" s="40">
        <f t="shared" si="121"/>
        <v>2.3422895749890844</v>
      </c>
      <c r="M258" s="10">
        <f t="shared" si="138"/>
        <v>6.5073876454855517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15.012629882499468</v>
      </c>
      <c r="Q258" s="42">
        <f t="shared" si="140"/>
        <v>0.27104366943958569</v>
      </c>
      <c r="R258" s="4">
        <f t="shared" si="141"/>
        <v>450210.94616173924</v>
      </c>
      <c r="S258">
        <f t="shared" si="122"/>
        <v>4.5021094616173922E-4</v>
      </c>
      <c r="T258" s="41">
        <f t="shared" si="123"/>
        <v>3.39188820878219E-4</v>
      </c>
      <c r="U258" s="42">
        <f t="shared" si="142"/>
        <v>0.79942156866155389</v>
      </c>
      <c r="V258" s="42">
        <f t="shared" si="143"/>
        <v>1.1455704637206867</v>
      </c>
      <c r="W258" s="42">
        <f t="shared" si="144"/>
        <v>1.1295439332960728</v>
      </c>
      <c r="X258" s="42">
        <f t="shared" si="145"/>
        <v>1.6026530424613883E-2</v>
      </c>
      <c r="Y258" s="42">
        <f t="shared" si="119"/>
        <v>6.9436045492522833E-3</v>
      </c>
      <c r="Z258" s="10">
        <f t="shared" si="146"/>
        <v>20.471206955683506</v>
      </c>
      <c r="AA258">
        <f t="shared" si="124"/>
        <v>6510345.6780058099</v>
      </c>
      <c r="AB258" s="10">
        <f t="shared" si="125"/>
        <v>6.5103456780058098</v>
      </c>
      <c r="AC258" s="10">
        <f t="shared" si="126"/>
        <v>6.4093456780058098</v>
      </c>
      <c r="AD258" s="3">
        <f t="shared" si="127"/>
        <v>929.56427527277879</v>
      </c>
      <c r="AI258" s="94">
        <f t="shared" si="128"/>
        <v>1.1295439332960728</v>
      </c>
    </row>
    <row r="259" spans="2:35">
      <c r="B259" s="39">
        <f t="shared" si="129"/>
        <v>231</v>
      </c>
      <c r="C259" s="42">
        <f t="shared" si="130"/>
        <v>3.9330935251800168</v>
      </c>
      <c r="D259" s="10">
        <f t="shared" si="131"/>
        <v>10.266906474819983</v>
      </c>
      <c r="E259" s="40">
        <f t="shared" si="132"/>
        <v>25.866187050360033</v>
      </c>
      <c r="F259" s="40">
        <f t="shared" si="133"/>
        <v>46.4</v>
      </c>
      <c r="G259" s="3">
        <f t="shared" si="134"/>
        <v>385.6690647481982</v>
      </c>
      <c r="H259" s="3">
        <f t="shared" si="135"/>
        <v>155.31826837612553</v>
      </c>
      <c r="I259">
        <f t="shared" si="120"/>
        <v>1.5531826837612554E-4</v>
      </c>
      <c r="J259" s="4">
        <f t="shared" si="136"/>
        <v>569.49191966468175</v>
      </c>
      <c r="K259" s="40">
        <f t="shared" si="137"/>
        <v>3.6666125988835718</v>
      </c>
      <c r="L259" s="40">
        <f t="shared" si="121"/>
        <v>2.3333874011164282</v>
      </c>
      <c r="M259" s="10">
        <f t="shared" si="138"/>
        <v>6.5103456780058098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15.014806471943757</v>
      </c>
      <c r="Q259" s="42">
        <f t="shared" si="140"/>
        <v>0.27217764202382766</v>
      </c>
      <c r="R259" s="4">
        <f t="shared" si="141"/>
        <v>449479.02322884038</v>
      </c>
      <c r="S259">
        <f t="shared" si="122"/>
        <v>4.4947902322884037E-4</v>
      </c>
      <c r="T259" s="41">
        <f t="shared" si="123"/>
        <v>3.3992074381111785E-4</v>
      </c>
      <c r="U259" s="42">
        <f t="shared" si="142"/>
        <v>0.7981219223865228</v>
      </c>
      <c r="V259" s="42">
        <f t="shared" si="143"/>
        <v>1.1461002612332762</v>
      </c>
      <c r="W259" s="42">
        <f t="shared" si="144"/>
        <v>1.1300654795827865</v>
      </c>
      <c r="X259" s="42">
        <f t="shared" si="145"/>
        <v>1.6034781650489771E-2</v>
      </c>
      <c r="Y259" s="42">
        <f t="shared" si="119"/>
        <v>6.9617875520382446E-3</v>
      </c>
      <c r="Z259" s="10">
        <f t="shared" si="146"/>
        <v>20.480619905640911</v>
      </c>
      <c r="AA259">
        <f t="shared" si="124"/>
        <v>6513292.78563153</v>
      </c>
      <c r="AB259" s="10">
        <f t="shared" si="125"/>
        <v>6.5132927856315304</v>
      </c>
      <c r="AC259" s="10">
        <f t="shared" si="126"/>
        <v>6.4122927856315304</v>
      </c>
      <c r="AD259" s="3">
        <f t="shared" si="127"/>
        <v>929.99170204953305</v>
      </c>
      <c r="AI259" s="94">
        <f t="shared" si="128"/>
        <v>1.1300654795827865</v>
      </c>
    </row>
    <row r="260" spans="2:35">
      <c r="B260" s="39">
        <f t="shared" si="129"/>
        <v>232</v>
      </c>
      <c r="C260" s="42">
        <f t="shared" si="130"/>
        <v>3.9501199040768999</v>
      </c>
      <c r="D260" s="10">
        <f t="shared" si="131"/>
        <v>10.2498800959231</v>
      </c>
      <c r="E260" s="40">
        <f t="shared" si="132"/>
        <v>25.900239808153799</v>
      </c>
      <c r="F260" s="40">
        <f t="shared" si="133"/>
        <v>46.4</v>
      </c>
      <c r="G260" s="3">
        <f t="shared" si="134"/>
        <v>385.49880095922936</v>
      </c>
      <c r="H260" s="3">
        <f t="shared" si="135"/>
        <v>155.31826837612553</v>
      </c>
      <c r="I260">
        <f t="shared" si="120"/>
        <v>1.5531826837612554E-4</v>
      </c>
      <c r="J260" s="4">
        <f t="shared" si="136"/>
        <v>570.87641137557057</v>
      </c>
      <c r="K260" s="40">
        <f t="shared" si="137"/>
        <v>3.6755265001610193</v>
      </c>
      <c r="L260" s="40">
        <f t="shared" si="121"/>
        <v>2.3244734998389807</v>
      </c>
      <c r="M260" s="10">
        <f t="shared" si="138"/>
        <v>6.5132927856315304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15.016974352948131</v>
      </c>
      <c r="Q260" s="42">
        <f t="shared" si="140"/>
        <v>0.2733114509054777</v>
      </c>
      <c r="R260" s="4">
        <f t="shared" si="141"/>
        <v>448746.86895485135</v>
      </c>
      <c r="S260">
        <f t="shared" si="122"/>
        <v>4.4874686895485135E-4</v>
      </c>
      <c r="T260" s="41">
        <f t="shared" si="123"/>
        <v>3.4065289808510687E-4</v>
      </c>
      <c r="U260" s="42">
        <f t="shared" si="142"/>
        <v>0.7968218653283714</v>
      </c>
      <c r="V260" s="42">
        <f t="shared" si="143"/>
        <v>1.1466280421612205</v>
      </c>
      <c r="W260" s="42">
        <f t="shared" si="144"/>
        <v>1.130585099643828</v>
      </c>
      <c r="X260" s="42">
        <f t="shared" si="145"/>
        <v>1.6042942517392467E-2</v>
      </c>
      <c r="Y260" s="42">
        <f t="shared" si="119"/>
        <v>6.9799771827522656E-3</v>
      </c>
      <c r="Z260" s="10">
        <f t="shared" si="146"/>
        <v>20.489997948023991</v>
      </c>
      <c r="AA260">
        <f t="shared" si="124"/>
        <v>6516228.9640183868</v>
      </c>
      <c r="AB260" s="10">
        <f t="shared" si="125"/>
        <v>6.5162289640183868</v>
      </c>
      <c r="AC260" s="10">
        <f t="shared" si="126"/>
        <v>6.4152289640183868</v>
      </c>
      <c r="AD260" s="3">
        <f t="shared" si="127"/>
        <v>930.41754373000538</v>
      </c>
      <c r="AI260" s="94">
        <f t="shared" si="128"/>
        <v>1.130585099643828</v>
      </c>
    </row>
    <row r="261" spans="2:35">
      <c r="B261" s="39">
        <f t="shared" si="129"/>
        <v>233</v>
      </c>
      <c r="C261" s="42">
        <f t="shared" si="130"/>
        <v>3.9671462829737831</v>
      </c>
      <c r="D261" s="10">
        <f t="shared" si="131"/>
        <v>10.232853717026217</v>
      </c>
      <c r="E261" s="40">
        <f t="shared" si="132"/>
        <v>25.934292565947565</v>
      </c>
      <c r="F261" s="40">
        <f t="shared" si="133"/>
        <v>46.4</v>
      </c>
      <c r="G261" s="3">
        <f t="shared" si="134"/>
        <v>385.32853717026052</v>
      </c>
      <c r="H261" s="3">
        <f t="shared" si="135"/>
        <v>155.31826837612553</v>
      </c>
      <c r="I261">
        <f t="shared" si="120"/>
        <v>1.5531826837612554E-4</v>
      </c>
      <c r="J261" s="4">
        <f t="shared" si="136"/>
        <v>572.26272456666402</v>
      </c>
      <c r="K261" s="40">
        <f t="shared" si="137"/>
        <v>3.6844521288432568</v>
      </c>
      <c r="L261" s="40">
        <f t="shared" si="121"/>
        <v>2.3155478711567432</v>
      </c>
      <c r="M261" s="10">
        <f t="shared" si="138"/>
        <v>6.5162289640183868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15.019133530257239</v>
      </c>
      <c r="Q261" s="42">
        <f t="shared" si="140"/>
        <v>0.27444509678874934</v>
      </c>
      <c r="R261" s="4">
        <f t="shared" si="141"/>
        <v>448014.48427016858</v>
      </c>
      <c r="S261">
        <f t="shared" si="122"/>
        <v>4.4801448427016856E-4</v>
      </c>
      <c r="T261" s="41">
        <f t="shared" si="123"/>
        <v>3.4138528276978966E-4</v>
      </c>
      <c r="U261" s="42">
        <f t="shared" si="142"/>
        <v>0.79552139913916753</v>
      </c>
      <c r="V261" s="42">
        <f t="shared" si="143"/>
        <v>1.1471538056053288</v>
      </c>
      <c r="W261" s="42">
        <f t="shared" si="144"/>
        <v>1.1311027927132267</v>
      </c>
      <c r="X261" s="42">
        <f t="shared" si="145"/>
        <v>1.605101289210209E-2</v>
      </c>
      <c r="Y261" s="42">
        <f t="shared" si="119"/>
        <v>6.9981733474397375E-3</v>
      </c>
      <c r="Z261" s="10">
        <f t="shared" si="146"/>
        <v>20.49934106901409</v>
      </c>
      <c r="AA261">
        <f t="shared" si="124"/>
        <v>6519154.2088398868</v>
      </c>
      <c r="AB261" s="10">
        <f t="shared" si="125"/>
        <v>6.5191542088398871</v>
      </c>
      <c r="AC261" s="10">
        <f t="shared" si="126"/>
        <v>6.4181542088398871</v>
      </c>
      <c r="AD261" s="3">
        <f t="shared" si="127"/>
        <v>930.8417996867131</v>
      </c>
      <c r="AI261" s="94">
        <f t="shared" si="128"/>
        <v>1.1311027927132267</v>
      </c>
    </row>
    <row r="262" spans="2:35">
      <c r="B262" s="39">
        <f t="shared" si="129"/>
        <v>234</v>
      </c>
      <c r="C262" s="42">
        <f t="shared" si="130"/>
        <v>3.9841726618706663</v>
      </c>
      <c r="D262" s="10">
        <f t="shared" si="131"/>
        <v>10.215827338129333</v>
      </c>
      <c r="E262" s="40">
        <f t="shared" si="132"/>
        <v>25.968345323741332</v>
      </c>
      <c r="F262" s="40">
        <f t="shared" si="133"/>
        <v>46.4</v>
      </c>
      <c r="G262" s="3">
        <f t="shared" si="134"/>
        <v>385.15827338129168</v>
      </c>
      <c r="H262" s="3">
        <f t="shared" si="135"/>
        <v>155.31826837612553</v>
      </c>
      <c r="I262">
        <f t="shared" si="120"/>
        <v>1.5531826837612554E-4</v>
      </c>
      <c r="J262" s="4">
        <f t="shared" si="136"/>
        <v>573.65085923796255</v>
      </c>
      <c r="K262" s="40">
        <f t="shared" si="137"/>
        <v>3.6933894849302882</v>
      </c>
      <c r="L262" s="40">
        <f t="shared" si="121"/>
        <v>2.3066105150697118</v>
      </c>
      <c r="M262" s="10">
        <f t="shared" si="138"/>
        <v>6.5191542088398871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15.021284008593341</v>
      </c>
      <c r="Q262" s="42">
        <f t="shared" si="140"/>
        <v>0.27557858037691285</v>
      </c>
      <c r="R262" s="4">
        <f t="shared" si="141"/>
        <v>447281.87010518828</v>
      </c>
      <c r="S262">
        <f t="shared" si="122"/>
        <v>4.4728187010518826E-4</v>
      </c>
      <c r="T262" s="41">
        <f t="shared" si="123"/>
        <v>3.4211789693476996E-4</v>
      </c>
      <c r="U262" s="42">
        <f t="shared" si="142"/>
        <v>0.79422052547097854</v>
      </c>
      <c r="V262" s="42">
        <f t="shared" si="143"/>
        <v>1.1476775506707462</v>
      </c>
      <c r="W262" s="42">
        <f t="shared" si="144"/>
        <v>1.1316185580281557</v>
      </c>
      <c r="X262" s="42">
        <f t="shared" si="145"/>
        <v>1.6058992642590475E-2</v>
      </c>
      <c r="Y262" s="42">
        <f t="shared" si="119"/>
        <v>7.0163759520425525E-3</v>
      </c>
      <c r="Z262" s="10">
        <f t="shared" si="146"/>
        <v>20.508649254851267</v>
      </c>
      <c r="AA262">
        <f t="shared" si="124"/>
        <v>6522068.5157879209</v>
      </c>
      <c r="AB262" s="10">
        <f t="shared" si="125"/>
        <v>6.5220685157879208</v>
      </c>
      <c r="AC262" s="10">
        <f t="shared" si="126"/>
        <v>6.4210685157879208</v>
      </c>
      <c r="AD262" s="3">
        <f t="shared" si="127"/>
        <v>931.26446929483984</v>
      </c>
      <c r="AI262" s="94">
        <f t="shared" si="128"/>
        <v>1.1316185580281557</v>
      </c>
    </row>
    <row r="263" spans="2:35">
      <c r="B263" s="39">
        <f t="shared" si="129"/>
        <v>235</v>
      </c>
      <c r="C263" s="42">
        <f t="shared" si="130"/>
        <v>4.00119904076755</v>
      </c>
      <c r="D263" s="10">
        <f t="shared" si="131"/>
        <v>10.19880095923245</v>
      </c>
      <c r="E263" s="40">
        <f t="shared" si="132"/>
        <v>26.002398081535098</v>
      </c>
      <c r="F263" s="40">
        <f t="shared" si="133"/>
        <v>46.4</v>
      </c>
      <c r="G263" s="3">
        <f t="shared" si="134"/>
        <v>384.98800959232284</v>
      </c>
      <c r="H263" s="3">
        <f t="shared" si="135"/>
        <v>155.31826837612553</v>
      </c>
      <c r="I263">
        <f t="shared" si="120"/>
        <v>1.5531826837612554E-4</v>
      </c>
      <c r="J263" s="4">
        <f t="shared" si="136"/>
        <v>575.04081538946571</v>
      </c>
      <c r="K263" s="40">
        <f t="shared" si="137"/>
        <v>3.7023385684221104</v>
      </c>
      <c r="L263" s="40">
        <f t="shared" si="121"/>
        <v>2.2976614315778896</v>
      </c>
      <c r="M263" s="10">
        <f t="shared" si="138"/>
        <v>6.5220685157879208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15.023425792656772</v>
      </c>
      <c r="Q263" s="42">
        <f t="shared" si="140"/>
        <v>0.27671190237229992</v>
      </c>
      <c r="R263" s="4">
        <f t="shared" si="141"/>
        <v>446549.02739030693</v>
      </c>
      <c r="S263">
        <f t="shared" si="122"/>
        <v>4.4654902739030695E-4</v>
      </c>
      <c r="T263" s="41">
        <f t="shared" si="123"/>
        <v>3.4285073964965127E-4</v>
      </c>
      <c r="U263" s="42">
        <f t="shared" si="142"/>
        <v>0.79291924597587238</v>
      </c>
      <c r="V263" s="42">
        <f t="shared" si="143"/>
        <v>1.1481992764657605</v>
      </c>
      <c r="W263" s="42">
        <f t="shared" si="144"/>
        <v>1.1321323948290294</v>
      </c>
      <c r="X263" s="42">
        <f t="shared" si="145"/>
        <v>1.606688163673109E-2</v>
      </c>
      <c r="Y263" s="42">
        <f t="shared" si="119"/>
        <v>7.0345849023987408E-3</v>
      </c>
      <c r="Z263" s="10">
        <f t="shared" si="146"/>
        <v>20.517922491831776</v>
      </c>
      <c r="AA263">
        <f t="shared" si="124"/>
        <v>6524971.8805719716</v>
      </c>
      <c r="AB263" s="10">
        <f t="shared" si="125"/>
        <v>6.5249718805719716</v>
      </c>
      <c r="AC263" s="10">
        <f t="shared" si="126"/>
        <v>6.4239718805719717</v>
      </c>
      <c r="AD263" s="3">
        <f t="shared" si="127"/>
        <v>931.68555193212057</v>
      </c>
      <c r="AI263" s="94">
        <f t="shared" si="128"/>
        <v>1.1321323948290294</v>
      </c>
    </row>
    <row r="264" spans="2:35">
      <c r="B264" s="39">
        <f t="shared" si="129"/>
        <v>236</v>
      </c>
      <c r="C264" s="42">
        <f t="shared" si="130"/>
        <v>4.0182254196644331</v>
      </c>
      <c r="D264" s="10">
        <f t="shared" si="131"/>
        <v>10.181774580335567</v>
      </c>
      <c r="E264" s="40">
        <f t="shared" si="132"/>
        <v>26.036450839328865</v>
      </c>
      <c r="F264" s="40">
        <f t="shared" si="133"/>
        <v>46.4</v>
      </c>
      <c r="G264" s="3">
        <f t="shared" si="134"/>
        <v>384.817745803354</v>
      </c>
      <c r="H264" s="3">
        <f t="shared" si="135"/>
        <v>155.31826837612553</v>
      </c>
      <c r="I264">
        <f t="shared" si="120"/>
        <v>1.5531826837612554E-4</v>
      </c>
      <c r="J264" s="4">
        <f t="shared" si="136"/>
        <v>576.43259302117394</v>
      </c>
      <c r="K264" s="40">
        <f t="shared" si="137"/>
        <v>3.7112993793187257</v>
      </c>
      <c r="L264" s="40">
        <f t="shared" si="121"/>
        <v>2.2887006206812743</v>
      </c>
      <c r="M264" s="10">
        <f t="shared" si="138"/>
        <v>6.5249718805719716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15.025558887125426</v>
      </c>
      <c r="Q264" s="42">
        <f t="shared" si="140"/>
        <v>0.27784506347630866</v>
      </c>
      <c r="R264" s="4">
        <f t="shared" si="141"/>
        <v>445815.95705592079</v>
      </c>
      <c r="S264">
        <f t="shared" si="122"/>
        <v>4.458159570559208E-4</v>
      </c>
      <c r="T264" s="41">
        <f t="shared" si="123"/>
        <v>3.4358380998403742E-4</v>
      </c>
      <c r="U264" s="42">
        <f t="shared" si="142"/>
        <v>0.79161756230591629</v>
      </c>
      <c r="V264" s="42">
        <f t="shared" si="143"/>
        <v>1.1487189821034036</v>
      </c>
      <c r="W264" s="42">
        <f t="shared" si="144"/>
        <v>1.1326443023593646</v>
      </c>
      <c r="X264" s="42">
        <f t="shared" si="145"/>
        <v>1.6074679744038978E-2</v>
      </c>
      <c r="Y264" s="42">
        <f t="shared" si="119"/>
        <v>7.0528001042440827E-3</v>
      </c>
      <c r="Z264" s="10">
        <f t="shared" si="146"/>
        <v>20.52716076631128</v>
      </c>
      <c r="AA264">
        <f t="shared" si="124"/>
        <v>6527864.2989201238</v>
      </c>
      <c r="AB264" s="10">
        <f t="shared" si="125"/>
        <v>6.5278642989201234</v>
      </c>
      <c r="AC264" s="10">
        <f t="shared" si="126"/>
        <v>6.4268642989201235</v>
      </c>
      <c r="AD264" s="3">
        <f t="shared" si="127"/>
        <v>932.10504697898818</v>
      </c>
      <c r="AI264" s="94">
        <f t="shared" si="128"/>
        <v>1.1326443023593646</v>
      </c>
    </row>
    <row r="265" spans="2:35">
      <c r="B265" s="39">
        <f t="shared" si="129"/>
        <v>237</v>
      </c>
      <c r="C265" s="42">
        <f t="shared" si="130"/>
        <v>4.0352517985613163</v>
      </c>
      <c r="D265" s="10">
        <f t="shared" si="131"/>
        <v>10.164748201438684</v>
      </c>
      <c r="E265" s="40">
        <f t="shared" si="132"/>
        <v>26.070503597122631</v>
      </c>
      <c r="F265" s="40">
        <f t="shared" si="133"/>
        <v>46.4</v>
      </c>
      <c r="G265" s="3">
        <f t="shared" si="134"/>
        <v>384.64748201438516</v>
      </c>
      <c r="H265" s="3">
        <f t="shared" si="135"/>
        <v>155.31826837612553</v>
      </c>
      <c r="I265">
        <f t="shared" si="120"/>
        <v>1.5531826837612554E-4</v>
      </c>
      <c r="J265" s="4">
        <f t="shared" si="136"/>
        <v>577.82619213308681</v>
      </c>
      <c r="K265" s="40">
        <f t="shared" si="137"/>
        <v>3.7202719176201318</v>
      </c>
      <c r="L265" s="40">
        <f t="shared" si="121"/>
        <v>2.2797280823798682</v>
      </c>
      <c r="M265" s="10">
        <f t="shared" si="138"/>
        <v>6.5278642989201234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15.02768329665556</v>
      </c>
      <c r="Q265" s="42">
        <f t="shared" si="140"/>
        <v>0.27897806438940831</v>
      </c>
      <c r="R265" s="4">
        <f t="shared" si="141"/>
        <v>445082.6600324263</v>
      </c>
      <c r="S265">
        <f t="shared" si="122"/>
        <v>4.450826600324263E-4</v>
      </c>
      <c r="T265" s="41">
        <f t="shared" si="123"/>
        <v>3.4431710700753192E-4</v>
      </c>
      <c r="U265" s="42">
        <f t="shared" si="142"/>
        <v>0.79031547611317809</v>
      </c>
      <c r="V265" s="42">
        <f t="shared" si="143"/>
        <v>1.1492366666995588</v>
      </c>
      <c r="W265" s="42">
        <f t="shared" si="144"/>
        <v>1.1331542798659573</v>
      </c>
      <c r="X265" s="42">
        <f t="shared" si="145"/>
        <v>1.6082386833601525E-2</v>
      </c>
      <c r="Y265" s="42">
        <f t="shared" si="119"/>
        <v>7.0710214632113749E-3</v>
      </c>
      <c r="Z265" s="10">
        <f t="shared" si="146"/>
        <v>20.536364064701253</v>
      </c>
      <c r="AA265">
        <f t="shared" si="124"/>
        <v>6530745.7665779358</v>
      </c>
      <c r="AB265" s="10">
        <f t="shared" si="125"/>
        <v>6.5307457665779358</v>
      </c>
      <c r="AC265" s="10">
        <f t="shared" si="126"/>
        <v>6.4297457665779358</v>
      </c>
      <c r="AD265" s="3">
        <f t="shared" si="127"/>
        <v>932.52295381840986</v>
      </c>
      <c r="AI265" s="94">
        <f t="shared" si="128"/>
        <v>1.1331542798659573</v>
      </c>
    </row>
    <row r="266" spans="2:35">
      <c r="B266" s="39">
        <f t="shared" si="129"/>
        <v>238</v>
      </c>
      <c r="C266" s="42">
        <f t="shared" si="130"/>
        <v>4.0522781774581995</v>
      </c>
      <c r="D266" s="10">
        <f t="shared" si="131"/>
        <v>10.147721822541801</v>
      </c>
      <c r="E266" s="40">
        <f t="shared" si="132"/>
        <v>26.104556354916397</v>
      </c>
      <c r="F266" s="40">
        <f t="shared" si="133"/>
        <v>46.4</v>
      </c>
      <c r="G266" s="3">
        <f t="shared" si="134"/>
        <v>384.47721822541632</v>
      </c>
      <c r="H266" s="3">
        <f t="shared" si="135"/>
        <v>155.31826837612553</v>
      </c>
      <c r="I266">
        <f t="shared" si="120"/>
        <v>1.5531826837612554E-4</v>
      </c>
      <c r="J266" s="4">
        <f t="shared" si="136"/>
        <v>579.22161272520475</v>
      </c>
      <c r="K266" s="40">
        <f t="shared" si="137"/>
        <v>3.7292561833263314</v>
      </c>
      <c r="L266" s="40">
        <f t="shared" si="121"/>
        <v>2.2707438166736686</v>
      </c>
      <c r="M266" s="10">
        <f t="shared" si="138"/>
        <v>6.5307457665779358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15.029799025881033</v>
      </c>
      <c r="Q266" s="42">
        <f t="shared" si="140"/>
        <v>0.28011090581114417</v>
      </c>
      <c r="R266" s="4">
        <f t="shared" si="141"/>
        <v>444349.1372502197</v>
      </c>
      <c r="S266">
        <f t="shared" si="122"/>
        <v>4.4434913725021973E-4</v>
      </c>
      <c r="T266" s="41">
        <f t="shared" si="123"/>
        <v>3.4505062978973849E-4</v>
      </c>
      <c r="U266" s="42">
        <f t="shared" si="142"/>
        <v>0.78901298904972517</v>
      </c>
      <c r="V266" s="42">
        <f t="shared" si="143"/>
        <v>1.1497523293746752</v>
      </c>
      <c r="W266" s="42">
        <f t="shared" si="144"/>
        <v>1.1336623265986838</v>
      </c>
      <c r="X266" s="42">
        <f t="shared" si="145"/>
        <v>1.6090002775991374E-2</v>
      </c>
      <c r="Y266" s="42">
        <f t="shared" si="119"/>
        <v>7.0892488848318625E-3</v>
      </c>
      <c r="Z266" s="10">
        <f t="shared" si="146"/>
        <v>20.545532373471676</v>
      </c>
      <c r="AA266">
        <f t="shared" si="124"/>
        <v>6533616.279309283</v>
      </c>
      <c r="AB266" s="10">
        <f t="shared" si="125"/>
        <v>6.5336162793092827</v>
      </c>
      <c r="AC266" s="10">
        <f t="shared" si="126"/>
        <v>6.4326162793092827</v>
      </c>
      <c r="AD266" s="3">
        <f t="shared" si="127"/>
        <v>932.93927183600908</v>
      </c>
      <c r="AI266" s="94">
        <f t="shared" si="128"/>
        <v>1.1336623265986838</v>
      </c>
    </row>
    <row r="267" spans="2:35">
      <c r="B267" s="39">
        <f t="shared" si="129"/>
        <v>239</v>
      </c>
      <c r="C267" s="42">
        <f t="shared" si="130"/>
        <v>4.0693045563550827</v>
      </c>
      <c r="D267" s="10">
        <f t="shared" si="131"/>
        <v>10.130695443644917</v>
      </c>
      <c r="E267" s="40">
        <f t="shared" si="132"/>
        <v>26.138609112710164</v>
      </c>
      <c r="F267" s="40">
        <f t="shared" si="133"/>
        <v>46.4</v>
      </c>
      <c r="G267" s="3">
        <f t="shared" si="134"/>
        <v>384.30695443644748</v>
      </c>
      <c r="H267" s="3">
        <f t="shared" si="135"/>
        <v>155.31826837612553</v>
      </c>
      <c r="I267">
        <f t="shared" si="120"/>
        <v>1.5531826837612554E-4</v>
      </c>
      <c r="J267" s="4">
        <f t="shared" si="136"/>
        <v>580.61885479752709</v>
      </c>
      <c r="K267" s="40">
        <f t="shared" si="137"/>
        <v>3.7382521764373204</v>
      </c>
      <c r="L267" s="40">
        <f t="shared" si="121"/>
        <v>2.2617478235626796</v>
      </c>
      <c r="M267" s="10">
        <f t="shared" si="138"/>
        <v>6.5336162793092827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15.031906079413982</v>
      </c>
      <c r="Q267" s="42">
        <f t="shared" si="140"/>
        <v>0.2812435884401423</v>
      </c>
      <c r="R267" s="4">
        <f t="shared" si="141"/>
        <v>443615.38963969768</v>
      </c>
      <c r="S267">
        <f t="shared" si="122"/>
        <v>4.4361538963969769E-4</v>
      </c>
      <c r="T267" s="41">
        <f t="shared" si="123"/>
        <v>3.4578437740026053E-4</v>
      </c>
      <c r="U267" s="42">
        <f t="shared" si="142"/>
        <v>0.78771010276762554</v>
      </c>
      <c r="V267" s="42">
        <f t="shared" si="143"/>
        <v>1.1502659692521677</v>
      </c>
      <c r="W267" s="42">
        <f t="shared" si="144"/>
        <v>1.1341684418106517</v>
      </c>
      <c r="X267" s="42">
        <f t="shared" si="145"/>
        <v>1.6097527441516046E-2</v>
      </c>
      <c r="Y267" s="42">
        <f t="shared" si="119"/>
        <v>7.1074822745346884E-3</v>
      </c>
      <c r="Z267" s="10">
        <f t="shared" si="146"/>
        <v>20.554665679147984</v>
      </c>
      <c r="AA267">
        <f t="shared" si="124"/>
        <v>6536475.8328954037</v>
      </c>
      <c r="AB267" s="10">
        <f t="shared" si="125"/>
        <v>6.5364758328954036</v>
      </c>
      <c r="AC267" s="10">
        <f t="shared" si="126"/>
        <v>6.4354758328954036</v>
      </c>
      <c r="AD267" s="3">
        <f t="shared" si="127"/>
        <v>933.35400041992807</v>
      </c>
      <c r="AI267" s="94">
        <f t="shared" si="128"/>
        <v>1.1341684418106517</v>
      </c>
    </row>
    <row r="268" spans="2:35">
      <c r="B268" s="39">
        <f t="shared" si="129"/>
        <v>240</v>
      </c>
      <c r="C268" s="42">
        <f t="shared" si="130"/>
        <v>4.0863309352519659</v>
      </c>
      <c r="D268" s="10">
        <f t="shared" si="131"/>
        <v>10.113669064748034</v>
      </c>
      <c r="E268" s="40">
        <f t="shared" si="132"/>
        <v>26.17266187050393</v>
      </c>
      <c r="F268" s="40">
        <f t="shared" si="133"/>
        <v>46.4</v>
      </c>
      <c r="G268" s="3">
        <f t="shared" si="134"/>
        <v>384.13669064747864</v>
      </c>
      <c r="H268" s="3">
        <f t="shared" si="135"/>
        <v>155.31826837612553</v>
      </c>
      <c r="I268">
        <f t="shared" si="120"/>
        <v>1.5531826837612554E-4</v>
      </c>
      <c r="J268" s="4">
        <f t="shared" si="136"/>
        <v>582.01791835005452</v>
      </c>
      <c r="K268" s="40">
        <f t="shared" si="137"/>
        <v>3.7472598969531026</v>
      </c>
      <c r="L268" s="40">
        <f t="shared" si="121"/>
        <v>2.2527401030468974</v>
      </c>
      <c r="M268" s="10">
        <f t="shared" si="138"/>
        <v>6.5364758328954036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15.034004461844187</v>
      </c>
      <c r="Q268" s="42">
        <f t="shared" si="140"/>
        <v>0.2823761129741143</v>
      </c>
      <c r="R268" s="4">
        <f t="shared" si="141"/>
        <v>442881.41813125624</v>
      </c>
      <c r="S268">
        <f t="shared" si="122"/>
        <v>4.4288141813125624E-4</v>
      </c>
      <c r="T268" s="41">
        <f t="shared" si="123"/>
        <v>3.4651834890870198E-4</v>
      </c>
      <c r="U268" s="42">
        <f t="shared" si="142"/>
        <v>0.78640681891894648</v>
      </c>
      <c r="V268" s="42">
        <f t="shared" si="143"/>
        <v>1.1507775854604843</v>
      </c>
      <c r="W268" s="42">
        <f t="shared" si="144"/>
        <v>1.1346726247580281</v>
      </c>
      <c r="X268" s="42">
        <f t="shared" si="145"/>
        <v>1.610496070245615E-2</v>
      </c>
      <c r="Y268" s="42">
        <f t="shared" si="119"/>
        <v>7.1257215376488749E-3</v>
      </c>
      <c r="Z268" s="10">
        <f t="shared" si="146"/>
        <v>20.5637639683153</v>
      </c>
      <c r="AA268">
        <f t="shared" si="124"/>
        <v>6539324.423136225</v>
      </c>
      <c r="AB268" s="10">
        <f t="shared" si="125"/>
        <v>6.5393244231362253</v>
      </c>
      <c r="AC268" s="10">
        <f t="shared" si="126"/>
        <v>6.4383244231362253</v>
      </c>
      <c r="AD268" s="3">
        <f t="shared" si="127"/>
        <v>933.76713896101887</v>
      </c>
      <c r="AI268" s="94">
        <f t="shared" si="128"/>
        <v>1.1346726247580281</v>
      </c>
    </row>
    <row r="269" spans="2:35">
      <c r="B269" s="39">
        <f t="shared" si="129"/>
        <v>241</v>
      </c>
      <c r="C269" s="42">
        <f t="shared" si="130"/>
        <v>4.1033573141488491</v>
      </c>
      <c r="D269" s="10">
        <f t="shared" si="131"/>
        <v>10.096642685851151</v>
      </c>
      <c r="E269" s="40">
        <f t="shared" si="132"/>
        <v>26.206714628297696</v>
      </c>
      <c r="F269" s="40">
        <f t="shared" si="133"/>
        <v>46.4</v>
      </c>
      <c r="G269" s="3">
        <f t="shared" si="134"/>
        <v>383.96642685850981</v>
      </c>
      <c r="H269" s="3">
        <f t="shared" si="135"/>
        <v>155.31826837612553</v>
      </c>
      <c r="I269">
        <f t="shared" si="120"/>
        <v>1.5531826837612554E-4</v>
      </c>
      <c r="J269" s="4">
        <f t="shared" si="136"/>
        <v>583.41880338278656</v>
      </c>
      <c r="K269" s="40">
        <f t="shared" si="137"/>
        <v>3.756279344873676</v>
      </c>
      <c r="L269" s="40">
        <f t="shared" si="121"/>
        <v>2.243720655126324</v>
      </c>
      <c r="M269" s="10">
        <f t="shared" si="138"/>
        <v>6.5393244231362253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15.036094177740102</v>
      </c>
      <c r="Q269" s="42">
        <f t="shared" si="140"/>
        <v>0.28350848010986218</v>
      </c>
      <c r="R269" s="4">
        <f t="shared" si="141"/>
        <v>442147.22365529195</v>
      </c>
      <c r="S269">
        <f t="shared" si="122"/>
        <v>4.4214722365529193E-4</v>
      </c>
      <c r="T269" s="41">
        <f t="shared" si="123"/>
        <v>3.472525433846663E-4</v>
      </c>
      <c r="U269" s="42">
        <f t="shared" si="142"/>
        <v>0.7851031391557558</v>
      </c>
      <c r="V269" s="42">
        <f t="shared" si="143"/>
        <v>1.1512871771306346</v>
      </c>
      <c r="W269" s="42">
        <f t="shared" si="144"/>
        <v>1.1351748747002768</v>
      </c>
      <c r="X269" s="42">
        <f t="shared" si="145"/>
        <v>1.6112302430357772E-2</v>
      </c>
      <c r="Y269" s="42">
        <f t="shared" si="119"/>
        <v>7.1439665794022431E-3</v>
      </c>
      <c r="Z269" s="10">
        <f t="shared" si="146"/>
        <v>20.57282722761391</v>
      </c>
      <c r="AA269">
        <f t="shared" si="124"/>
        <v>6542162.0458489424</v>
      </c>
      <c r="AB269" s="10">
        <f t="shared" si="125"/>
        <v>6.5421620458489427</v>
      </c>
      <c r="AC269" s="10">
        <f t="shared" si="126"/>
        <v>6.4411620458489427</v>
      </c>
      <c r="AD269" s="3">
        <f t="shared" si="127"/>
        <v>934.17868685263852</v>
      </c>
      <c r="AI269" s="94">
        <f t="shared" si="128"/>
        <v>1.1351748747002768</v>
      </c>
    </row>
    <row r="270" spans="2:35">
      <c r="B270" s="39">
        <f t="shared" si="129"/>
        <v>242</v>
      </c>
      <c r="C270" s="42">
        <f t="shared" si="130"/>
        <v>4.1203836930457323</v>
      </c>
      <c r="D270" s="10">
        <f t="shared" si="131"/>
        <v>10.079616306954268</v>
      </c>
      <c r="E270" s="40">
        <f t="shared" si="132"/>
        <v>26.240767386091463</v>
      </c>
      <c r="F270" s="40">
        <f t="shared" si="133"/>
        <v>46.4</v>
      </c>
      <c r="G270" s="3">
        <f t="shared" si="134"/>
        <v>383.79616306954097</v>
      </c>
      <c r="H270" s="3">
        <f t="shared" si="135"/>
        <v>155.31826837612553</v>
      </c>
      <c r="I270">
        <f t="shared" si="120"/>
        <v>1.5531826837612554E-4</v>
      </c>
      <c r="J270" s="4">
        <f t="shared" si="136"/>
        <v>584.82150989572347</v>
      </c>
      <c r="K270" s="40">
        <f t="shared" si="137"/>
        <v>3.7653105201990411</v>
      </c>
      <c r="L270" s="40">
        <f t="shared" si="121"/>
        <v>2.2346894798009589</v>
      </c>
      <c r="M270" s="10">
        <f t="shared" si="138"/>
        <v>6.5421620458489427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15.03817523164788</v>
      </c>
      <c r="Q270" s="42">
        <f t="shared" si="140"/>
        <v>0.28464069054328306</v>
      </c>
      <c r="R270" s="4">
        <f t="shared" si="141"/>
        <v>441412.80714220111</v>
      </c>
      <c r="S270">
        <f t="shared" si="122"/>
        <v>4.4141280714220113E-4</v>
      </c>
      <c r="T270" s="41">
        <f t="shared" si="123"/>
        <v>3.4798695989775709E-4</v>
      </c>
      <c r="U270" s="42">
        <f t="shared" si="142"/>
        <v>0.78379906513012088</v>
      </c>
      <c r="V270" s="42">
        <f t="shared" si="143"/>
        <v>1.151794743398344</v>
      </c>
      <c r="W270" s="42">
        <f t="shared" si="144"/>
        <v>1.1356751908999045</v>
      </c>
      <c r="X270" s="42">
        <f t="shared" si="145"/>
        <v>1.6119552498439438E-2</v>
      </c>
      <c r="Y270" s="42">
        <f t="shared" si="119"/>
        <v>7.1622173049230515E-3</v>
      </c>
      <c r="Z270" s="10">
        <f t="shared" si="146"/>
        <v>20.581855443742491</v>
      </c>
      <c r="AA270">
        <f t="shared" si="124"/>
        <v>6544988.6968690353</v>
      </c>
      <c r="AB270" s="10">
        <f t="shared" si="125"/>
        <v>6.5449886968690354</v>
      </c>
      <c r="AC270" s="10">
        <f t="shared" si="126"/>
        <v>6.4439886968690354</v>
      </c>
      <c r="AD270" s="3">
        <f t="shared" si="127"/>
        <v>934.58864349079556</v>
      </c>
      <c r="AI270" s="94">
        <f t="shared" si="128"/>
        <v>1.1356751908999045</v>
      </c>
    </row>
    <row r="271" spans="2:35">
      <c r="B271" s="39">
        <f t="shared" si="129"/>
        <v>243</v>
      </c>
      <c r="C271" s="42">
        <f t="shared" si="130"/>
        <v>4.1374100719426155</v>
      </c>
      <c r="D271" s="10">
        <f t="shared" si="131"/>
        <v>10.062589928057385</v>
      </c>
      <c r="E271" s="40">
        <f t="shared" si="132"/>
        <v>26.274820143885229</v>
      </c>
      <c r="F271" s="40">
        <f t="shared" si="133"/>
        <v>46.4</v>
      </c>
      <c r="G271" s="3">
        <f t="shared" si="134"/>
        <v>383.62589928057213</v>
      </c>
      <c r="H271" s="3">
        <f t="shared" si="135"/>
        <v>155.31826837612553</v>
      </c>
      <c r="I271">
        <f t="shared" si="120"/>
        <v>1.5531826837612554E-4</v>
      </c>
      <c r="J271" s="4">
        <f t="shared" si="136"/>
        <v>586.22603788886522</v>
      </c>
      <c r="K271" s="40">
        <f t="shared" si="137"/>
        <v>3.774353422929198</v>
      </c>
      <c r="L271" s="40">
        <f t="shared" si="121"/>
        <v>2.225646577070802</v>
      </c>
      <c r="M271" s="10">
        <f t="shared" si="138"/>
        <v>6.5449886968690354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15.040247628092171</v>
      </c>
      <c r="Q271" s="42">
        <f t="shared" si="140"/>
        <v>0.28577274496937383</v>
      </c>
      <c r="R271" s="4">
        <f t="shared" si="141"/>
        <v>440678.16952238011</v>
      </c>
      <c r="S271">
        <f t="shared" si="122"/>
        <v>4.4067816952238009E-4</v>
      </c>
      <c r="T271" s="41">
        <f t="shared" si="123"/>
        <v>3.4872159751757814E-4</v>
      </c>
      <c r="U271" s="42">
        <f t="shared" si="142"/>
        <v>0.78249459849410952</v>
      </c>
      <c r="V271" s="42">
        <f t="shared" si="143"/>
        <v>1.1523002834024234</v>
      </c>
      <c r="W271" s="42">
        <f t="shared" si="144"/>
        <v>1.1361735726226436</v>
      </c>
      <c r="X271" s="42">
        <f t="shared" si="145"/>
        <v>1.6126710779779785E-2</v>
      </c>
      <c r="Y271" s="42">
        <f t="shared" si="119"/>
        <v>7.1804736192395873E-3</v>
      </c>
      <c r="Z271" s="10">
        <f t="shared" si="146"/>
        <v>20.590848603455477</v>
      </c>
      <c r="AA271">
        <f t="shared" si="124"/>
        <v>6547804.3720494397</v>
      </c>
      <c r="AB271" s="10">
        <f t="shared" si="125"/>
        <v>6.5478043720494394</v>
      </c>
      <c r="AC271" s="10">
        <f t="shared" si="126"/>
        <v>6.4468043720494395</v>
      </c>
      <c r="AD271" s="3">
        <f t="shared" si="127"/>
        <v>934.99700827403046</v>
      </c>
      <c r="AI271" s="94">
        <f t="shared" si="128"/>
        <v>1.1361735726226436</v>
      </c>
    </row>
    <row r="272" spans="2:35">
      <c r="B272" s="39">
        <f t="shared" si="129"/>
        <v>244</v>
      </c>
      <c r="C272" s="42">
        <f t="shared" si="130"/>
        <v>4.1544364508394986</v>
      </c>
      <c r="D272" s="10">
        <f t="shared" si="131"/>
        <v>10.045563549160502</v>
      </c>
      <c r="E272" s="40">
        <f t="shared" si="132"/>
        <v>26.308872901678996</v>
      </c>
      <c r="F272" s="40">
        <f t="shared" si="133"/>
        <v>46.4</v>
      </c>
      <c r="G272" s="3">
        <f t="shared" si="134"/>
        <v>383.45563549160329</v>
      </c>
      <c r="H272" s="3">
        <f t="shared" si="135"/>
        <v>155.31826837612553</v>
      </c>
      <c r="I272">
        <f t="shared" si="120"/>
        <v>1.5531826837612554E-4</v>
      </c>
      <c r="J272" s="4">
        <f t="shared" si="136"/>
        <v>587.63238736221183</v>
      </c>
      <c r="K272" s="40">
        <f t="shared" si="137"/>
        <v>3.7834080530641474</v>
      </c>
      <c r="L272" s="40">
        <f t="shared" si="121"/>
        <v>2.2165919469358526</v>
      </c>
      <c r="M272" s="10">
        <f t="shared" si="138"/>
        <v>6.5478043720494394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15.04231137157559</v>
      </c>
      <c r="Q272" s="42">
        <f t="shared" si="140"/>
        <v>0.28690464408223604</v>
      </c>
      <c r="R272" s="4">
        <f t="shared" si="141"/>
        <v>439943.31172622519</v>
      </c>
      <c r="S272">
        <f t="shared" si="122"/>
        <v>4.3994331172622517E-4</v>
      </c>
      <c r="T272" s="41">
        <f t="shared" si="123"/>
        <v>3.4945645531373306E-4</v>
      </c>
      <c r="U272" s="42">
        <f t="shared" si="142"/>
        <v>0.78118974089978899</v>
      </c>
      <c r="V272" s="42">
        <f t="shared" si="143"/>
        <v>1.1528037962861917</v>
      </c>
      <c r="W272" s="42">
        <f t="shared" si="144"/>
        <v>1.1366700191373029</v>
      </c>
      <c r="X272" s="42">
        <f t="shared" si="145"/>
        <v>1.613377714888875E-2</v>
      </c>
      <c r="Y272" s="42">
        <f t="shared" si="119"/>
        <v>7.1987354272815308E-3</v>
      </c>
      <c r="Z272" s="10">
        <f t="shared" si="146"/>
        <v>20.599806693565554</v>
      </c>
      <c r="AA272">
        <f t="shared" si="124"/>
        <v>6550609.0672613299</v>
      </c>
      <c r="AB272" s="10">
        <f t="shared" si="125"/>
        <v>6.5506090672613295</v>
      </c>
      <c r="AC272" s="10">
        <f t="shared" si="126"/>
        <v>6.4496090672613295</v>
      </c>
      <c r="AD272" s="3">
        <f t="shared" si="127"/>
        <v>935.40378060352862</v>
      </c>
      <c r="AI272" s="94">
        <f t="shared" si="128"/>
        <v>1.1366700191373029</v>
      </c>
    </row>
    <row r="273" spans="2:35">
      <c r="B273" s="39">
        <f t="shared" si="129"/>
        <v>245</v>
      </c>
      <c r="C273" s="42">
        <f t="shared" si="130"/>
        <v>4.1714628297363818</v>
      </c>
      <c r="D273" s="10">
        <f t="shared" si="131"/>
        <v>10.028537170263618</v>
      </c>
      <c r="E273" s="40">
        <f t="shared" si="132"/>
        <v>26.342925659472762</v>
      </c>
      <c r="F273" s="40">
        <f t="shared" si="133"/>
        <v>46.4</v>
      </c>
      <c r="G273" s="3">
        <f t="shared" si="134"/>
        <v>383.28537170263445</v>
      </c>
      <c r="H273" s="3">
        <f t="shared" si="135"/>
        <v>155.31826837612553</v>
      </c>
      <c r="I273">
        <f t="shared" si="120"/>
        <v>1.5531826837612554E-4</v>
      </c>
      <c r="J273" s="4">
        <f t="shared" si="136"/>
        <v>589.04055831576329</v>
      </c>
      <c r="K273" s="40">
        <f t="shared" si="137"/>
        <v>3.792474410603889</v>
      </c>
      <c r="L273" s="40">
        <f t="shared" si="121"/>
        <v>2.207525589396111</v>
      </c>
      <c r="M273" s="10">
        <f t="shared" si="138"/>
        <v>6.5506090672613295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15.04436646657933</v>
      </c>
      <c r="Q273" s="42">
        <f t="shared" si="140"/>
        <v>0.28803638857508035</v>
      </c>
      <c r="R273" s="4">
        <f t="shared" si="141"/>
        <v>439208.23468413285</v>
      </c>
      <c r="S273">
        <f t="shared" si="122"/>
        <v>4.3920823468413287E-4</v>
      </c>
      <c r="T273" s="41">
        <f t="shared" si="123"/>
        <v>3.5019153235582535E-4</v>
      </c>
      <c r="U273" s="42">
        <f t="shared" si="142"/>
        <v>0.77988449399922732</v>
      </c>
      <c r="V273" s="42">
        <f t="shared" si="143"/>
        <v>1.1533052811958502</v>
      </c>
      <c r="W273" s="42">
        <f t="shared" si="144"/>
        <v>1.1371645297159076</v>
      </c>
      <c r="X273" s="42">
        <f t="shared" si="145"/>
        <v>1.6140751479942539E-2</v>
      </c>
      <c r="Y273" s="42">
        <f t="shared" si="119"/>
        <v>7.2170026338793242E-3</v>
      </c>
      <c r="Z273" s="10">
        <f t="shared" si="146"/>
        <v>20.608729700940387</v>
      </c>
      <c r="AA273">
        <f t="shared" si="124"/>
        <v>6553402.7783930916</v>
      </c>
      <c r="AB273" s="10">
        <f t="shared" si="125"/>
        <v>6.5534027783930915</v>
      </c>
      <c r="AC273" s="10">
        <f t="shared" si="126"/>
        <v>6.4524027783930915</v>
      </c>
      <c r="AD273" s="3">
        <f t="shared" si="127"/>
        <v>935.80895988297198</v>
      </c>
      <c r="AI273" s="94">
        <f t="shared" si="128"/>
        <v>1.1371645297159076</v>
      </c>
    </row>
    <row r="274" spans="2:35">
      <c r="B274" s="39">
        <f t="shared" si="129"/>
        <v>246</v>
      </c>
      <c r="C274" s="42">
        <f t="shared" si="130"/>
        <v>4.188489208633265</v>
      </c>
      <c r="D274" s="10">
        <f t="shared" si="131"/>
        <v>10.011510791366735</v>
      </c>
      <c r="E274" s="40">
        <f t="shared" si="132"/>
        <v>26.376978417266528</v>
      </c>
      <c r="F274" s="40">
        <f t="shared" si="133"/>
        <v>46.4</v>
      </c>
      <c r="G274" s="3">
        <f t="shared" si="134"/>
        <v>383.11510791366561</v>
      </c>
      <c r="H274" s="3">
        <f t="shared" si="135"/>
        <v>155.31826837612553</v>
      </c>
      <c r="I274">
        <f t="shared" si="120"/>
        <v>1.5531826837612554E-4</v>
      </c>
      <c r="J274" s="4">
        <f t="shared" si="136"/>
        <v>590.45055074951961</v>
      </c>
      <c r="K274" s="40">
        <f t="shared" si="137"/>
        <v>3.8015524955484223</v>
      </c>
      <c r="L274" s="40">
        <f t="shared" si="121"/>
        <v>2.1984475044515777</v>
      </c>
      <c r="M274" s="10">
        <f t="shared" si="138"/>
        <v>6.5534027783930915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15.046412917562487</v>
      </c>
      <c r="Q274" s="42">
        <f t="shared" si="140"/>
        <v>0.28916797914023157</v>
      </c>
      <c r="R274" s="4">
        <f t="shared" si="141"/>
        <v>438472.93932649941</v>
      </c>
      <c r="S274">
        <f t="shared" si="122"/>
        <v>4.3847293932649942E-4</v>
      </c>
      <c r="T274" s="41">
        <f t="shared" si="123"/>
        <v>3.509268277134588E-4</v>
      </c>
      <c r="U274" s="42">
        <f t="shared" si="142"/>
        <v>0.7785788594444919</v>
      </c>
      <c r="V274" s="42">
        <f t="shared" si="143"/>
        <v>1.1538047372822933</v>
      </c>
      <c r="W274" s="42">
        <f t="shared" si="144"/>
        <v>1.1376571036335175</v>
      </c>
      <c r="X274" s="42">
        <f t="shared" si="145"/>
        <v>1.6147633648775805E-2</v>
      </c>
      <c r="Y274" s="42">
        <f t="shared" si="119"/>
        <v>7.2352751437657972E-3</v>
      </c>
      <c r="Z274" s="10">
        <f t="shared" si="146"/>
        <v>20.6176176125058</v>
      </c>
      <c r="AA274">
        <f t="shared" si="124"/>
        <v>6556185.501351323</v>
      </c>
      <c r="AB274" s="10">
        <f t="shared" si="125"/>
        <v>6.5561855013513233</v>
      </c>
      <c r="AC274" s="10">
        <f t="shared" si="126"/>
        <v>6.4551855013513233</v>
      </c>
      <c r="AD274" s="3">
        <f t="shared" si="127"/>
        <v>936.21254551868356</v>
      </c>
      <c r="AI274" s="94">
        <f t="shared" si="128"/>
        <v>1.1376571036335175</v>
      </c>
    </row>
    <row r="275" spans="2:35">
      <c r="B275" s="39">
        <f t="shared" si="129"/>
        <v>247</v>
      </c>
      <c r="C275" s="42">
        <f t="shared" si="130"/>
        <v>4.2055155875301482</v>
      </c>
      <c r="D275" s="10">
        <f t="shared" si="131"/>
        <v>9.994484412469852</v>
      </c>
      <c r="E275" s="40">
        <f t="shared" si="132"/>
        <v>26.411031175060295</v>
      </c>
      <c r="F275" s="40">
        <f t="shared" si="133"/>
        <v>46.4</v>
      </c>
      <c r="G275" s="3">
        <f t="shared" si="134"/>
        <v>382.94484412469677</v>
      </c>
      <c r="H275" s="3">
        <f t="shared" si="135"/>
        <v>155.31826837612553</v>
      </c>
      <c r="I275">
        <f t="shared" si="120"/>
        <v>1.5531826837612554E-4</v>
      </c>
      <c r="J275" s="4">
        <f t="shared" si="136"/>
        <v>591.86236466348055</v>
      </c>
      <c r="K275" s="40">
        <f t="shared" si="137"/>
        <v>3.8106423078977465</v>
      </c>
      <c r="L275" s="40">
        <f t="shared" si="121"/>
        <v>2.1893576921022535</v>
      </c>
      <c r="M275" s="10">
        <f t="shared" si="138"/>
        <v>6.5561855013513233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15.048450728962848</v>
      </c>
      <c r="Q275" s="42">
        <f t="shared" si="140"/>
        <v>0.29029941646913304</v>
      </c>
      <c r="R275" s="4">
        <f t="shared" si="141"/>
        <v>437737.4265837213</v>
      </c>
      <c r="S275">
        <f t="shared" si="122"/>
        <v>4.3773742658372131E-4</v>
      </c>
      <c r="T275" s="41">
        <f t="shared" si="123"/>
        <v>3.5166234045623691E-4</v>
      </c>
      <c r="U275" s="42">
        <f t="shared" si="142"/>
        <v>0.77727283888765053</v>
      </c>
      <c r="V275" s="42">
        <f t="shared" si="143"/>
        <v>1.154302163699513</v>
      </c>
      <c r="W275" s="42">
        <f t="shared" si="144"/>
        <v>1.138147740168403</v>
      </c>
      <c r="X275" s="42">
        <f t="shared" si="145"/>
        <v>1.6154423531109963E-2</v>
      </c>
      <c r="Y275" s="42">
        <f t="shared" si="119"/>
        <v>7.2535528615757794E-3</v>
      </c>
      <c r="Z275" s="10">
        <f t="shared" si="146"/>
        <v>20.626470415243276</v>
      </c>
      <c r="AA275">
        <f t="shared" si="124"/>
        <v>6558957.232060045</v>
      </c>
      <c r="AB275" s="10">
        <f t="shared" si="125"/>
        <v>6.5589572320600453</v>
      </c>
      <c r="AC275" s="10">
        <f t="shared" si="126"/>
        <v>6.4579572320600453</v>
      </c>
      <c r="AD275" s="3">
        <f t="shared" si="127"/>
        <v>936.6145369195134</v>
      </c>
      <c r="AI275" s="94">
        <f t="shared" si="128"/>
        <v>1.138147740168403</v>
      </c>
    </row>
    <row r="276" spans="2:35">
      <c r="B276" s="39">
        <f t="shared" si="129"/>
        <v>248</v>
      </c>
      <c r="C276" s="42">
        <f t="shared" si="130"/>
        <v>4.2225419664270314</v>
      </c>
      <c r="D276" s="10">
        <f t="shared" si="131"/>
        <v>9.9774580335729688</v>
      </c>
      <c r="E276" s="40">
        <f t="shared" si="132"/>
        <v>26.445083932854061</v>
      </c>
      <c r="F276" s="40">
        <f t="shared" si="133"/>
        <v>46.4</v>
      </c>
      <c r="G276" s="3">
        <f t="shared" si="134"/>
        <v>382.77458033572793</v>
      </c>
      <c r="H276" s="3">
        <f t="shared" si="135"/>
        <v>155.31826837612553</v>
      </c>
      <c r="I276">
        <f t="shared" si="120"/>
        <v>1.5531826837612554E-4</v>
      </c>
      <c r="J276" s="4">
        <f t="shared" si="136"/>
        <v>593.27600005764657</v>
      </c>
      <c r="K276" s="40">
        <f t="shared" si="137"/>
        <v>3.8197438476518641</v>
      </c>
      <c r="L276" s="40">
        <f t="shared" si="121"/>
        <v>2.1802561523481359</v>
      </c>
      <c r="M276" s="10">
        <f t="shared" si="138"/>
        <v>6.5589572320600453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15.050479905196369</v>
      </c>
      <c r="Q276" s="42">
        <f t="shared" si="140"/>
        <v>0.29143070125235143</v>
      </c>
      <c r="R276" s="4">
        <f t="shared" si="141"/>
        <v>437001.69738619472</v>
      </c>
      <c r="S276">
        <f t="shared" si="122"/>
        <v>4.370016973861947E-4</v>
      </c>
      <c r="T276" s="41">
        <f t="shared" si="123"/>
        <v>3.5239806965376352E-4</v>
      </c>
      <c r="U276" s="42">
        <f t="shared" si="142"/>
        <v>0.77596643398077048</v>
      </c>
      <c r="V276" s="42">
        <f t="shared" si="143"/>
        <v>1.1547975596060491</v>
      </c>
      <c r="W276" s="42">
        <f t="shared" si="144"/>
        <v>1.1386364386019068</v>
      </c>
      <c r="X276" s="42">
        <f t="shared" si="145"/>
        <v>1.6161121004142354E-2</v>
      </c>
      <c r="Y276" s="42">
        <f t="shared" si="119"/>
        <v>7.2718356918475167E-3</v>
      </c>
      <c r="Z276" s="10">
        <f t="shared" si="146"/>
        <v>20.635288096192486</v>
      </c>
      <c r="AA276">
        <f t="shared" si="124"/>
        <v>6561717.9664615002</v>
      </c>
      <c r="AB276" s="10">
        <f t="shared" si="125"/>
        <v>6.5617179664615</v>
      </c>
      <c r="AC276" s="10">
        <f t="shared" si="126"/>
        <v>6.4607179664615</v>
      </c>
      <c r="AD276" s="3">
        <f t="shared" si="127"/>
        <v>937.01493349695431</v>
      </c>
      <c r="AI276" s="94">
        <f t="shared" si="128"/>
        <v>1.1386364386019068</v>
      </c>
    </row>
    <row r="277" spans="2:35">
      <c r="B277" s="39">
        <f t="shared" si="129"/>
        <v>249</v>
      </c>
      <c r="C277" s="42">
        <f t="shared" si="130"/>
        <v>4.2395683453239146</v>
      </c>
      <c r="D277" s="10">
        <f t="shared" si="131"/>
        <v>9.9604316546760856</v>
      </c>
      <c r="E277" s="40">
        <f t="shared" si="132"/>
        <v>26.479136690647827</v>
      </c>
      <c r="F277" s="40">
        <f t="shared" si="133"/>
        <v>46.4</v>
      </c>
      <c r="G277" s="3">
        <f t="shared" si="134"/>
        <v>382.60431654675909</v>
      </c>
      <c r="H277" s="3">
        <f t="shared" si="135"/>
        <v>155.31826837612553</v>
      </c>
      <c r="I277">
        <f t="shared" si="120"/>
        <v>1.5531826837612554E-4</v>
      </c>
      <c r="J277" s="4">
        <f t="shared" si="136"/>
        <v>594.69145693201722</v>
      </c>
      <c r="K277" s="40">
        <f t="shared" si="137"/>
        <v>3.8288571148107722</v>
      </c>
      <c r="L277" s="40">
        <f t="shared" si="121"/>
        <v>2.1711428851892278</v>
      </c>
      <c r="M277" s="10">
        <f t="shared" si="138"/>
        <v>6.5617179664615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15.052500450657814</v>
      </c>
      <c r="Q277" s="42">
        <f t="shared" si="140"/>
        <v>0.29256183417958143</v>
      </c>
      <c r="R277" s="4">
        <f t="shared" si="141"/>
        <v>436265.75266431615</v>
      </c>
      <c r="S277">
        <f t="shared" si="122"/>
        <v>4.3626575266431615E-4</v>
      </c>
      <c r="T277" s="41">
        <f t="shared" si="123"/>
        <v>3.5313401437564207E-4</v>
      </c>
      <c r="U277" s="42">
        <f t="shared" si="142"/>
        <v>0.77465964637591955</v>
      </c>
      <c r="V277" s="42">
        <f t="shared" si="143"/>
        <v>1.1552909241631624</v>
      </c>
      <c r="W277" s="42">
        <f t="shared" si="144"/>
        <v>1.1391231982185845</v>
      </c>
      <c r="X277" s="42">
        <f t="shared" si="145"/>
        <v>1.6167725944577827E-2</v>
      </c>
      <c r="Y277" s="42">
        <f t="shared" si="119"/>
        <v>7.2901235390218592E-3</v>
      </c>
      <c r="Z277" s="10">
        <f t="shared" si="146"/>
        <v>20.644070642447595</v>
      </c>
      <c r="AA277">
        <f t="shared" si="124"/>
        <v>6564467.700514989</v>
      </c>
      <c r="AB277" s="10">
        <f t="shared" si="125"/>
        <v>6.5644677005149887</v>
      </c>
      <c r="AC277" s="10">
        <f t="shared" si="126"/>
        <v>6.4634677005149888</v>
      </c>
      <c r="AD277" s="3">
        <f t="shared" si="127"/>
        <v>937.41373466497305</v>
      </c>
      <c r="AI277" s="94">
        <f t="shared" si="128"/>
        <v>1.1391231982185845</v>
      </c>
    </row>
    <row r="278" spans="2:35">
      <c r="B278" s="39">
        <f t="shared" si="129"/>
        <v>250</v>
      </c>
      <c r="C278" s="42">
        <f t="shared" si="130"/>
        <v>4.2565947242207978</v>
      </c>
      <c r="D278" s="10">
        <f t="shared" si="131"/>
        <v>9.9434052757792024</v>
      </c>
      <c r="E278" s="40">
        <f t="shared" si="132"/>
        <v>26.513189448441594</v>
      </c>
      <c r="F278" s="40">
        <f t="shared" si="133"/>
        <v>46.4</v>
      </c>
      <c r="G278" s="3">
        <f t="shared" si="134"/>
        <v>382.43405275779025</v>
      </c>
      <c r="H278" s="3">
        <f t="shared" si="135"/>
        <v>155.31826837612553</v>
      </c>
      <c r="I278">
        <f t="shared" si="120"/>
        <v>1.5531826837612554E-4</v>
      </c>
      <c r="J278" s="4">
        <f t="shared" si="136"/>
        <v>596.10873528659272</v>
      </c>
      <c r="K278" s="40">
        <f t="shared" si="137"/>
        <v>3.8379821093744728</v>
      </c>
      <c r="L278" s="40">
        <f t="shared" si="121"/>
        <v>2.1620178906255272</v>
      </c>
      <c r="M278" s="10">
        <f t="shared" si="138"/>
        <v>6.5644677005149887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15.05451236971998</v>
      </c>
      <c r="Q278" s="42">
        <f t="shared" si="140"/>
        <v>0.29369281593965019</v>
      </c>
      <c r="R278" s="4">
        <f t="shared" si="141"/>
        <v>435529.59334848198</v>
      </c>
      <c r="S278">
        <f t="shared" si="122"/>
        <v>4.3552959334848198E-4</v>
      </c>
      <c r="T278" s="41">
        <f t="shared" si="123"/>
        <v>3.5387017369147624E-4</v>
      </c>
      <c r="U278" s="42">
        <f t="shared" si="142"/>
        <v>0.77335247772516558</v>
      </c>
      <c r="V278" s="42">
        <f t="shared" si="143"/>
        <v>1.1557822565365714</v>
      </c>
      <c r="W278" s="42">
        <f t="shared" si="144"/>
        <v>1.1396080183059989</v>
      </c>
      <c r="X278" s="42">
        <f t="shared" si="145"/>
        <v>1.6174238230572513E-2</v>
      </c>
      <c r="Y278" s="42">
        <f t="shared" si="119"/>
        <v>7.3084163074436433E-3</v>
      </c>
      <c r="Z278" s="10">
        <f t="shared" si="146"/>
        <v>20.652818041159719</v>
      </c>
      <c r="AA278">
        <f t="shared" si="124"/>
        <v>6567206.4301976459</v>
      </c>
      <c r="AB278" s="10">
        <f t="shared" si="125"/>
        <v>6.567206430197646</v>
      </c>
      <c r="AC278" s="10">
        <f t="shared" si="126"/>
        <v>6.4662064301976461</v>
      </c>
      <c r="AD278" s="3">
        <f t="shared" si="127"/>
        <v>937.81093984012273</v>
      </c>
      <c r="AI278" s="94">
        <f t="shared" si="128"/>
        <v>1.1396080183059989</v>
      </c>
    </row>
    <row r="279" spans="2:35">
      <c r="B279" s="39">
        <f t="shared" si="129"/>
        <v>251</v>
      </c>
      <c r="C279" s="42">
        <f t="shared" si="130"/>
        <v>4.273621103117681</v>
      </c>
      <c r="D279" s="10">
        <f t="shared" si="131"/>
        <v>9.9263788968823192</v>
      </c>
      <c r="E279" s="40">
        <f t="shared" si="132"/>
        <v>26.54724220623536</v>
      </c>
      <c r="F279" s="40">
        <f t="shared" si="133"/>
        <v>46.4</v>
      </c>
      <c r="G279" s="3">
        <f t="shared" si="134"/>
        <v>382.26378896882142</v>
      </c>
      <c r="H279" s="3">
        <f t="shared" si="135"/>
        <v>155.31826837612553</v>
      </c>
      <c r="I279">
        <f t="shared" si="120"/>
        <v>1.5531826837612554E-4</v>
      </c>
      <c r="J279" s="4">
        <f t="shared" si="136"/>
        <v>597.52783512137307</v>
      </c>
      <c r="K279" s="40">
        <f t="shared" si="137"/>
        <v>3.8471188313429652</v>
      </c>
      <c r="L279" s="40">
        <f t="shared" si="121"/>
        <v>2.1528811686570348</v>
      </c>
      <c r="M279" s="10">
        <f t="shared" si="138"/>
        <v>6.567206430197646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15.056515666734304</v>
      </c>
      <c r="Q279" s="42">
        <f t="shared" si="140"/>
        <v>0.29482364722052223</v>
      </c>
      <c r="R279" s="4">
        <f t="shared" si="141"/>
        <v>434793.22036908852</v>
      </c>
      <c r="S279">
        <f t="shared" si="122"/>
        <v>4.3479322036908853E-4</v>
      </c>
      <c r="T279" s="41">
        <f t="shared" si="123"/>
        <v>3.5460654667086969E-4</v>
      </c>
      <c r="U279" s="42">
        <f t="shared" si="142"/>
        <v>0.7720449296805757</v>
      </c>
      <c r="V279" s="42">
        <f t="shared" si="143"/>
        <v>1.1562715558960805</v>
      </c>
      <c r="W279" s="42">
        <f t="shared" si="144"/>
        <v>1.1400908981548579</v>
      </c>
      <c r="X279" s="42">
        <f t="shared" si="145"/>
        <v>1.6180657741222682E-2</v>
      </c>
      <c r="Y279" s="42">
        <f t="shared" si="119"/>
        <v>7.3267139013625023E-3</v>
      </c>
      <c r="Z279" s="10">
        <f t="shared" si="146"/>
        <v>20.661530279537782</v>
      </c>
      <c r="AA279">
        <f t="shared" si="124"/>
        <v>6569934.1515047038</v>
      </c>
      <c r="AB279" s="10">
        <f t="shared" si="125"/>
        <v>6.5699341515047038</v>
      </c>
      <c r="AC279" s="10">
        <f t="shared" si="126"/>
        <v>6.4689341515047039</v>
      </c>
      <c r="AD279" s="3">
        <f t="shared" si="127"/>
        <v>938.20654844158139</v>
      </c>
      <c r="AI279" s="94">
        <f t="shared" si="128"/>
        <v>1.1400908981548579</v>
      </c>
    </row>
    <row r="280" spans="2:35">
      <c r="B280" s="39">
        <f t="shared" si="129"/>
        <v>252</v>
      </c>
      <c r="C280" s="42">
        <f t="shared" si="130"/>
        <v>4.2906474820145641</v>
      </c>
      <c r="D280" s="10">
        <f t="shared" si="131"/>
        <v>9.909352517985436</v>
      </c>
      <c r="E280" s="40">
        <f t="shared" si="132"/>
        <v>26.581294964029127</v>
      </c>
      <c r="F280" s="40">
        <f t="shared" si="133"/>
        <v>46.4</v>
      </c>
      <c r="G280" s="3">
        <f t="shared" si="134"/>
        <v>382.09352517985258</v>
      </c>
      <c r="H280" s="3">
        <f t="shared" si="135"/>
        <v>155.31826837612553</v>
      </c>
      <c r="I280">
        <f t="shared" si="120"/>
        <v>1.5531826837612554E-4</v>
      </c>
      <c r="J280" s="4">
        <f t="shared" si="136"/>
        <v>598.94875643635805</v>
      </c>
      <c r="K280" s="40">
        <f t="shared" si="137"/>
        <v>3.8562672807162484</v>
      </c>
      <c r="L280" s="40">
        <f t="shared" si="121"/>
        <v>2.1437327192837516</v>
      </c>
      <c r="M280" s="10">
        <f t="shared" si="138"/>
        <v>6.5699341515047038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15.058510346031127</v>
      </c>
      <c r="Q280" s="42">
        <f t="shared" si="140"/>
        <v>0.29595432870930383</v>
      </c>
      <c r="R280" s="4">
        <f t="shared" si="141"/>
        <v>434056.6346565322</v>
      </c>
      <c r="S280">
        <f t="shared" si="122"/>
        <v>4.3405663465653218E-4</v>
      </c>
      <c r="T280" s="41">
        <f t="shared" si="123"/>
        <v>3.5534313238342604E-4</v>
      </c>
      <c r="U280" s="42">
        <f t="shared" si="142"/>
        <v>0.77073700389421806</v>
      </c>
      <c r="V280" s="42">
        <f t="shared" si="143"/>
        <v>1.1567588214140097</v>
      </c>
      <c r="W280" s="42">
        <f t="shared" si="144"/>
        <v>1.1405718370590594</v>
      </c>
      <c r="X280" s="42">
        <f t="shared" si="145"/>
        <v>1.6186984354950251E-2</v>
      </c>
      <c r="Y280" s="42">
        <f t="shared" si="119"/>
        <v>7.3450162249318416E-3</v>
      </c>
      <c r="Z280" s="10">
        <f t="shared" si="146"/>
        <v>20.670207344844211</v>
      </c>
      <c r="AA280">
        <f t="shared" si="124"/>
        <v>6572650.8604481444</v>
      </c>
      <c r="AB280" s="10">
        <f t="shared" si="125"/>
        <v>6.5726508604481442</v>
      </c>
      <c r="AC280" s="10">
        <f t="shared" si="126"/>
        <v>6.4716508604481442</v>
      </c>
      <c r="AD280" s="3">
        <f t="shared" si="127"/>
        <v>938.60055989095645</v>
      </c>
      <c r="AI280" s="94">
        <f t="shared" si="128"/>
        <v>1.1405718370590594</v>
      </c>
    </row>
    <row r="281" spans="2:35">
      <c r="B281" s="39">
        <f t="shared" si="129"/>
        <v>253</v>
      </c>
      <c r="C281" s="42">
        <f t="shared" si="130"/>
        <v>4.3076738609114473</v>
      </c>
      <c r="D281" s="10">
        <f t="shared" si="131"/>
        <v>9.8923261390885528</v>
      </c>
      <c r="E281" s="40">
        <f t="shared" si="132"/>
        <v>26.615347721822893</v>
      </c>
      <c r="F281" s="40">
        <f t="shared" si="133"/>
        <v>46.4</v>
      </c>
      <c r="G281" s="3">
        <f t="shared" si="134"/>
        <v>381.92326139088374</v>
      </c>
      <c r="H281" s="3">
        <f t="shared" si="135"/>
        <v>155.31826837612553</v>
      </c>
      <c r="I281">
        <f t="shared" si="120"/>
        <v>1.5531826837612554E-4</v>
      </c>
      <c r="J281" s="4">
        <f t="shared" si="136"/>
        <v>600.37149923154789</v>
      </c>
      <c r="K281" s="40">
        <f t="shared" si="137"/>
        <v>3.8654274574943233</v>
      </c>
      <c r="L281" s="40">
        <f t="shared" si="121"/>
        <v>2.1345725425056767</v>
      </c>
      <c r="M281" s="10">
        <f t="shared" si="138"/>
        <v>6.5726508604481442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15.060496411918756</v>
      </c>
      <c r="Q281" s="42">
        <f t="shared" si="140"/>
        <v>0.29708486109224763</v>
      </c>
      <c r="R281" s="4">
        <f t="shared" si="141"/>
        <v>433319.83714120934</v>
      </c>
      <c r="S281">
        <f t="shared" si="122"/>
        <v>4.3331983714120932E-4</v>
      </c>
      <c r="T281" s="41">
        <f t="shared" si="123"/>
        <v>3.5607992989874891E-4</v>
      </c>
      <c r="U281" s="42">
        <f t="shared" si="142"/>
        <v>0.76942870201815983</v>
      </c>
      <c r="V281" s="42">
        <f t="shared" si="143"/>
        <v>1.1572440522681329</v>
      </c>
      <c r="W281" s="42">
        <f t="shared" si="144"/>
        <v>1.1410508343154551</v>
      </c>
      <c r="X281" s="42">
        <f t="shared" si="145"/>
        <v>1.6193217952677808E-2</v>
      </c>
      <c r="Y281" s="42">
        <f t="shared" si="119"/>
        <v>7.3633231822114106E-3</v>
      </c>
      <c r="Z281" s="10">
        <f t="shared" si="146"/>
        <v>20.678849224400732</v>
      </c>
      <c r="AA281">
        <f t="shared" si="124"/>
        <v>6575356.553058519</v>
      </c>
      <c r="AB281" s="10">
        <f t="shared" si="125"/>
        <v>6.5753565530585192</v>
      </c>
      <c r="AC281" s="10">
        <f t="shared" si="126"/>
        <v>6.4743565530585192</v>
      </c>
      <c r="AD281" s="3">
        <f t="shared" si="127"/>
        <v>938.9929736125481</v>
      </c>
      <c r="AI281" s="94">
        <f t="shared" si="128"/>
        <v>1.1410508343154551</v>
      </c>
    </row>
    <row r="282" spans="2:35">
      <c r="B282" s="39">
        <f t="shared" si="129"/>
        <v>254</v>
      </c>
      <c r="C282" s="42">
        <f t="shared" si="130"/>
        <v>4.3247002398083305</v>
      </c>
      <c r="D282" s="10">
        <f t="shared" si="131"/>
        <v>9.8752997601916697</v>
      </c>
      <c r="E282" s="40">
        <f t="shared" si="132"/>
        <v>26.649400479616659</v>
      </c>
      <c r="F282" s="40">
        <f t="shared" si="133"/>
        <v>46.4</v>
      </c>
      <c r="G282" s="3">
        <f t="shared" si="134"/>
        <v>381.7529976019149</v>
      </c>
      <c r="H282" s="3">
        <f t="shared" si="135"/>
        <v>155.31826837612553</v>
      </c>
      <c r="I282">
        <f t="shared" si="120"/>
        <v>1.5531826837612554E-4</v>
      </c>
      <c r="J282" s="4">
        <f t="shared" si="136"/>
        <v>601.79606350694257</v>
      </c>
      <c r="K282" s="40">
        <f t="shared" si="137"/>
        <v>3.8745993616771908</v>
      </c>
      <c r="L282" s="40">
        <f t="shared" si="121"/>
        <v>2.1254006383228092</v>
      </c>
      <c r="M282" s="10">
        <f t="shared" si="138"/>
        <v>6.5753565530585192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15.062473868684862</v>
      </c>
      <c r="Q282" s="42">
        <f t="shared" si="140"/>
        <v>0.29821524505475738</v>
      </c>
      <c r="R282" s="4">
        <f t="shared" si="141"/>
        <v>432582.82875351625</v>
      </c>
      <c r="S282">
        <f t="shared" si="122"/>
        <v>4.3258282875351627E-4</v>
      </c>
      <c r="T282" s="41">
        <f t="shared" si="123"/>
        <v>3.5681693828644196E-4</v>
      </c>
      <c r="U282" s="42">
        <f t="shared" si="142"/>
        <v>0.76812002570446869</v>
      </c>
      <c r="V282" s="42">
        <f t="shared" si="143"/>
        <v>1.1577272476385192</v>
      </c>
      <c r="W282" s="42">
        <f t="shared" si="144"/>
        <v>1.1415278892241703</v>
      </c>
      <c r="X282" s="42">
        <f t="shared" si="145"/>
        <v>1.6199358414348941E-2</v>
      </c>
      <c r="Y282" s="42">
        <f t="shared" si="119"/>
        <v>7.3816346771659377E-3</v>
      </c>
      <c r="Z282" s="10">
        <f t="shared" si="146"/>
        <v>20.687455905583111</v>
      </c>
      <c r="AA282">
        <f t="shared" si="124"/>
        <v>6578051.2253832947</v>
      </c>
      <c r="AB282" s="10">
        <f t="shared" si="125"/>
        <v>6.5780512253832946</v>
      </c>
      <c r="AC282" s="10">
        <f t="shared" si="126"/>
        <v>6.4770512253832946</v>
      </c>
      <c r="AD282" s="3">
        <f t="shared" si="127"/>
        <v>939.38378903311013</v>
      </c>
      <c r="AI282" s="94">
        <f t="shared" si="128"/>
        <v>1.1415278892241703</v>
      </c>
    </row>
    <row r="283" spans="2:35">
      <c r="B283" s="39">
        <f t="shared" si="129"/>
        <v>255</v>
      </c>
      <c r="C283" s="42">
        <f t="shared" si="130"/>
        <v>4.3417266187052137</v>
      </c>
      <c r="D283" s="10">
        <f t="shared" si="131"/>
        <v>9.8582733812947865</v>
      </c>
      <c r="E283" s="40">
        <f t="shared" si="132"/>
        <v>26.683453237410426</v>
      </c>
      <c r="F283" s="40">
        <f t="shared" si="133"/>
        <v>46.4</v>
      </c>
      <c r="G283" s="3">
        <f t="shared" si="134"/>
        <v>381.58273381294606</v>
      </c>
      <c r="H283" s="3">
        <f t="shared" si="135"/>
        <v>155.31826837612553</v>
      </c>
      <c r="I283">
        <f t="shared" si="120"/>
        <v>1.5531826837612554E-4</v>
      </c>
      <c r="J283" s="4">
        <f t="shared" si="136"/>
        <v>603.22244926254211</v>
      </c>
      <c r="K283" s="40">
        <f t="shared" si="137"/>
        <v>3.88378299326485</v>
      </c>
      <c r="L283" s="40">
        <f t="shared" si="121"/>
        <v>2.11621700673515</v>
      </c>
      <c r="M283" s="10">
        <f t="shared" si="138"/>
        <v>6.5780512253832946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15.064442720595315</v>
      </c>
      <c r="Q283" s="42">
        <f t="shared" si="140"/>
        <v>0.29934548128139227</v>
      </c>
      <c r="R283" s="4">
        <f t="shared" si="141"/>
        <v>431845.61042384937</v>
      </c>
      <c r="S283">
        <f t="shared" si="122"/>
        <v>4.3184561042384936E-4</v>
      </c>
      <c r="T283" s="41">
        <f t="shared" si="123"/>
        <v>3.5755415661610886E-4</v>
      </c>
      <c r="U283" s="42">
        <f t="shared" si="142"/>
        <v>0.76681097660521247</v>
      </c>
      <c r="V283" s="42">
        <f t="shared" si="143"/>
        <v>1.1582084067095657</v>
      </c>
      <c r="W283" s="42">
        <f t="shared" si="144"/>
        <v>1.1420030010883138</v>
      </c>
      <c r="X283" s="42">
        <f t="shared" si="145"/>
        <v>1.6205405621251945E-2</v>
      </c>
      <c r="Y283" s="42">
        <f t="shared" si="119"/>
        <v>7.3999506136663892E-3</v>
      </c>
      <c r="Z283" s="10">
        <f t="shared" si="146"/>
        <v>20.696027375823267</v>
      </c>
      <c r="AA283">
        <f t="shared" si="124"/>
        <v>6580734.8734875247</v>
      </c>
      <c r="AB283" s="10">
        <f t="shared" si="125"/>
        <v>6.5807348734875246</v>
      </c>
      <c r="AC283" s="10">
        <f t="shared" si="126"/>
        <v>6.4797348734875246</v>
      </c>
      <c r="AD283" s="3">
        <f t="shared" si="127"/>
        <v>939.77300558194702</v>
      </c>
      <c r="AI283" s="94">
        <f t="shared" si="128"/>
        <v>1.1420030010883138</v>
      </c>
    </row>
    <row r="284" spans="2:35">
      <c r="B284" s="39">
        <f t="shared" si="129"/>
        <v>256</v>
      </c>
      <c r="C284" s="42">
        <f t="shared" si="130"/>
        <v>4.3587529976020969</v>
      </c>
      <c r="D284" s="10">
        <f t="shared" si="131"/>
        <v>9.8412470023979033</v>
      </c>
      <c r="E284" s="40">
        <f t="shared" si="132"/>
        <v>26.717505995204192</v>
      </c>
      <c r="F284" s="40">
        <f t="shared" si="133"/>
        <v>46.4</v>
      </c>
      <c r="G284" s="3">
        <f t="shared" si="134"/>
        <v>381.41247002397722</v>
      </c>
      <c r="H284" s="3">
        <f t="shared" si="135"/>
        <v>155.31826837612553</v>
      </c>
      <c r="I284">
        <f t="shared" si="120"/>
        <v>1.5531826837612554E-4</v>
      </c>
      <c r="J284" s="4">
        <f t="shared" si="136"/>
        <v>604.65065649834651</v>
      </c>
      <c r="K284" s="40">
        <f t="shared" si="137"/>
        <v>3.8929783522573014</v>
      </c>
      <c r="L284" s="40">
        <f t="shared" si="121"/>
        <v>2.1070216477426986</v>
      </c>
      <c r="M284" s="10">
        <f t="shared" si="138"/>
        <v>6.5807348734875246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15.066402971894741</v>
      </c>
      <c r="Q284" s="42">
        <f t="shared" si="140"/>
        <v>0.3004755704558717</v>
      </c>
      <c r="R284" s="4">
        <f t="shared" si="141"/>
        <v>431108.18308260496</v>
      </c>
      <c r="S284">
        <f t="shared" si="122"/>
        <v>4.3110818308260494E-4</v>
      </c>
      <c r="T284" s="41">
        <f t="shared" si="123"/>
        <v>3.5829158395735329E-4</v>
      </c>
      <c r="U284" s="42">
        <f t="shared" si="142"/>
        <v>0.76550155637245831</v>
      </c>
      <c r="V284" s="42">
        <f t="shared" si="143"/>
        <v>1.1586875286698777</v>
      </c>
      <c r="W284" s="42">
        <f t="shared" si="144"/>
        <v>1.1424761692140937</v>
      </c>
      <c r="X284" s="42">
        <f t="shared" si="145"/>
        <v>1.6211359455784002E-2</v>
      </c>
      <c r="Y284" s="42">
        <f t="shared" si="119"/>
        <v>7.4182708954909655E-3</v>
      </c>
      <c r="Z284" s="10">
        <f t="shared" si="146"/>
        <v>20.704563622610646</v>
      </c>
      <c r="AA284">
        <f t="shared" si="124"/>
        <v>6583407.4934542663</v>
      </c>
      <c r="AB284" s="10">
        <f t="shared" si="125"/>
        <v>6.5834074934542661</v>
      </c>
      <c r="AC284" s="10">
        <f t="shared" si="126"/>
        <v>6.4824074934542661</v>
      </c>
      <c r="AD284" s="3">
        <f t="shared" si="127"/>
        <v>940.16062269097404</v>
      </c>
      <c r="AI284" s="94">
        <f t="shared" si="128"/>
        <v>1.1424761692140937</v>
      </c>
    </row>
    <row r="285" spans="2:35">
      <c r="B285" s="39">
        <f t="shared" si="129"/>
        <v>257</v>
      </c>
      <c r="C285" s="42">
        <f t="shared" si="130"/>
        <v>4.3757793764989801</v>
      </c>
      <c r="D285" s="10">
        <f t="shared" si="131"/>
        <v>9.8242206235010201</v>
      </c>
      <c r="E285" s="40">
        <f t="shared" si="132"/>
        <v>26.751558752997958</v>
      </c>
      <c r="F285" s="40">
        <f t="shared" si="133"/>
        <v>46.4</v>
      </c>
      <c r="G285" s="3">
        <f t="shared" si="134"/>
        <v>381.24220623500838</v>
      </c>
      <c r="H285" s="3">
        <f t="shared" si="135"/>
        <v>155.31826837612553</v>
      </c>
      <c r="I285">
        <f t="shared" si="120"/>
        <v>1.5531826837612554E-4</v>
      </c>
      <c r="J285" s="4">
        <f t="shared" si="136"/>
        <v>606.08068521435575</v>
      </c>
      <c r="K285" s="40">
        <f t="shared" si="137"/>
        <v>3.9021854386545449</v>
      </c>
      <c r="L285" s="40">
        <f t="shared" si="121"/>
        <v>2.0978145613454551</v>
      </c>
      <c r="M285" s="10">
        <f t="shared" si="138"/>
        <v>6.5834074934542661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15.068354626806885</v>
      </c>
      <c r="Q285" s="42">
        <f t="shared" si="140"/>
        <v>0.30160551326107971</v>
      </c>
      <c r="R285" s="4">
        <f t="shared" si="141"/>
        <v>430370.54766017949</v>
      </c>
      <c r="S285">
        <f t="shared" si="122"/>
        <v>4.3037054766017948E-4</v>
      </c>
      <c r="T285" s="41">
        <f t="shared" si="123"/>
        <v>3.5902921937977874E-4</v>
      </c>
      <c r="U285" s="42">
        <f t="shared" si="142"/>
        <v>0.76419176665827437</v>
      </c>
      <c r="V285" s="42">
        <f t="shared" si="143"/>
        <v>1.1591646127104871</v>
      </c>
      <c r="W285" s="42">
        <f t="shared" si="144"/>
        <v>1.1429473929108935</v>
      </c>
      <c r="X285" s="42">
        <f t="shared" si="145"/>
        <v>1.6217219799593563E-2</v>
      </c>
      <c r="Y285" s="42">
        <f t="shared" si="119"/>
        <v>7.4365954263239933E-3</v>
      </c>
      <c r="Z285" s="10">
        <f t="shared" si="146"/>
        <v>20.713064633487704</v>
      </c>
      <c r="AA285">
        <f t="shared" si="124"/>
        <v>6586069.0813831808</v>
      </c>
      <c r="AB285" s="10">
        <f t="shared" si="125"/>
        <v>6.5860690813831804</v>
      </c>
      <c r="AC285" s="10">
        <f t="shared" si="126"/>
        <v>6.4850690813831804</v>
      </c>
      <c r="AD285" s="3">
        <f t="shared" si="127"/>
        <v>940.54663979451493</v>
      </c>
      <c r="AI285" s="94">
        <f t="shared" si="128"/>
        <v>1.1429473929108935</v>
      </c>
    </row>
    <row r="286" spans="2:35">
      <c r="B286" s="39">
        <f t="shared" si="129"/>
        <v>258</v>
      </c>
      <c r="C286" s="42">
        <f t="shared" si="130"/>
        <v>4.3928057553958633</v>
      </c>
      <c r="D286" s="10">
        <f t="shared" si="131"/>
        <v>9.8071942446041369</v>
      </c>
      <c r="E286" s="40">
        <f t="shared" si="132"/>
        <v>26.785611510791725</v>
      </c>
      <c r="F286" s="40">
        <f t="shared" si="133"/>
        <v>46.4</v>
      </c>
      <c r="G286" s="3">
        <f t="shared" si="134"/>
        <v>381.07194244603954</v>
      </c>
      <c r="H286" s="3">
        <f t="shared" si="135"/>
        <v>155.31826837612553</v>
      </c>
      <c r="I286">
        <f t="shared" si="120"/>
        <v>1.5531826837612554E-4</v>
      </c>
      <c r="J286" s="4">
        <f t="shared" si="136"/>
        <v>607.51253541056985</v>
      </c>
      <c r="K286" s="40">
        <f t="shared" si="137"/>
        <v>3.9114042524565806</v>
      </c>
      <c r="L286" s="40">
        <f t="shared" si="121"/>
        <v>2.0885957475434194</v>
      </c>
      <c r="M286" s="10">
        <f t="shared" si="138"/>
        <v>6.5860690813831804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15.070297689533634</v>
      </c>
      <c r="Q286" s="42">
        <f t="shared" si="140"/>
        <v>0.30273531037906948</v>
      </c>
      <c r="R286" s="4">
        <f t="shared" si="141"/>
        <v>429632.70508696925</v>
      </c>
      <c r="S286">
        <f t="shared" si="122"/>
        <v>4.2963270508696922E-4</v>
      </c>
      <c r="T286" s="41">
        <f t="shared" si="123"/>
        <v>3.59767061952989E-4</v>
      </c>
      <c r="U286" s="42">
        <f t="shared" si="142"/>
        <v>0.7628816091147278</v>
      </c>
      <c r="V286" s="42">
        <f t="shared" si="143"/>
        <v>1.1596396580279074</v>
      </c>
      <c r="W286" s="42">
        <f t="shared" si="144"/>
        <v>1.1434166714910241</v>
      </c>
      <c r="X286" s="42">
        <f t="shared" si="145"/>
        <v>1.6222986536883255E-2</v>
      </c>
      <c r="Y286" s="42">
        <f t="shared" ref="Y286:Y349" si="149">IF((X286*(Q286-Q285)+Y285)&lt;0,0,X286*(Q286-Q285)+Y285)</f>
        <v>7.4549241097585511E-3</v>
      </c>
      <c r="Z286" s="10">
        <f t="shared" si="146"/>
        <v>20.721530396055797</v>
      </c>
      <c r="AA286">
        <f t="shared" si="124"/>
        <v>6588719.6333923656</v>
      </c>
      <c r="AB286" s="10">
        <f t="shared" si="125"/>
        <v>6.5887196333923654</v>
      </c>
      <c r="AC286" s="10">
        <f t="shared" si="126"/>
        <v>6.4877196333923655</v>
      </c>
      <c r="AD286" s="3">
        <f t="shared" si="127"/>
        <v>940.93105632956713</v>
      </c>
      <c r="AI286" s="94">
        <f t="shared" si="128"/>
        <v>1.1434166714910241</v>
      </c>
    </row>
    <row r="287" spans="2:35">
      <c r="B287" s="39">
        <f t="shared" si="129"/>
        <v>259</v>
      </c>
      <c r="C287" s="42">
        <f t="shared" si="130"/>
        <v>4.4098321342927465</v>
      </c>
      <c r="D287" s="10">
        <f t="shared" si="131"/>
        <v>9.7901678657072537</v>
      </c>
      <c r="E287" s="40">
        <f t="shared" si="132"/>
        <v>26.819664268585491</v>
      </c>
      <c r="F287" s="40">
        <f t="shared" si="133"/>
        <v>46.4</v>
      </c>
      <c r="G287" s="3">
        <f t="shared" si="134"/>
        <v>380.9016786570707</v>
      </c>
      <c r="H287" s="3">
        <f t="shared" si="135"/>
        <v>155.31826837612553</v>
      </c>
      <c r="I287">
        <f t="shared" si="120"/>
        <v>1.5531826837612554E-4</v>
      </c>
      <c r="J287" s="4">
        <f t="shared" si="136"/>
        <v>608.94620708698858</v>
      </c>
      <c r="K287" s="40">
        <f t="shared" si="137"/>
        <v>3.9206347936634067</v>
      </c>
      <c r="L287" s="40">
        <f t="shared" si="121"/>
        <v>2.0793652063365933</v>
      </c>
      <c r="M287" s="10">
        <f t="shared" si="138"/>
        <v>6.5887196333923654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15.07223216425643</v>
      </c>
      <c r="Q287" s="42">
        <f t="shared" si="140"/>
        <v>0.30386496249106792</v>
      </c>
      <c r="R287" s="4">
        <f t="shared" si="141"/>
        <v>428894.6562933707</v>
      </c>
      <c r="S287">
        <f t="shared" si="122"/>
        <v>4.288946562933707E-4</v>
      </c>
      <c r="T287" s="41">
        <f t="shared" si="123"/>
        <v>3.6050511074658752E-4</v>
      </c>
      <c r="U287" s="42">
        <f t="shared" si="142"/>
        <v>0.76157108539388663</v>
      </c>
      <c r="V287" s="42">
        <f t="shared" si="143"/>
        <v>1.1601126638206771</v>
      </c>
      <c r="W287" s="42">
        <f t="shared" si="144"/>
        <v>1.1438840042700467</v>
      </c>
      <c r="X287" s="42">
        <f t="shared" si="145"/>
        <v>1.6228659550630464E-2</v>
      </c>
      <c r="Y287" s="42">
        <f t="shared" si="149"/>
        <v>7.4732568492948247E-3</v>
      </c>
      <c r="Z287" s="10">
        <f t="shared" si="146"/>
        <v>20.729960897969224</v>
      </c>
      <c r="AA287">
        <f t="shared" si="124"/>
        <v>6591359.1456164969</v>
      </c>
      <c r="AB287" s="10">
        <f t="shared" si="125"/>
        <v>6.5913591456164973</v>
      </c>
      <c r="AC287" s="10">
        <f t="shared" si="126"/>
        <v>6.4903591456164973</v>
      </c>
      <c r="AD287" s="3">
        <f t="shared" si="127"/>
        <v>941.31387173553253</v>
      </c>
      <c r="AI287" s="94">
        <f t="shared" si="128"/>
        <v>1.1438840042700467</v>
      </c>
    </row>
    <row r="288" spans="2:35">
      <c r="B288" s="39">
        <f t="shared" si="129"/>
        <v>260</v>
      </c>
      <c r="C288" s="42">
        <f t="shared" si="130"/>
        <v>4.4268585131896296</v>
      </c>
      <c r="D288" s="10">
        <f t="shared" si="131"/>
        <v>9.7731414868103705</v>
      </c>
      <c r="E288" s="40">
        <f t="shared" si="132"/>
        <v>26.853717026379258</v>
      </c>
      <c r="F288" s="40">
        <f t="shared" si="133"/>
        <v>46.4</v>
      </c>
      <c r="G288" s="3">
        <f t="shared" si="134"/>
        <v>380.73141486810187</v>
      </c>
      <c r="H288" s="3">
        <f t="shared" si="135"/>
        <v>155.31826837612553</v>
      </c>
      <c r="I288">
        <f t="shared" si="120"/>
        <v>1.5531826837612554E-4</v>
      </c>
      <c r="J288" s="4">
        <f t="shared" si="136"/>
        <v>610.38170024361216</v>
      </c>
      <c r="K288" s="40">
        <f t="shared" si="137"/>
        <v>3.9298770622750254</v>
      </c>
      <c r="L288" s="40">
        <f t="shared" si="121"/>
        <v>2.0701229377249746</v>
      </c>
      <c r="M288" s="10">
        <f t="shared" si="138"/>
        <v>6.5913591456164973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15.074158055134937</v>
      </c>
      <c r="Q288" s="42">
        <f t="shared" si="140"/>
        <v>0.30499447027748011</v>
      </c>
      <c r="R288" s="4">
        <f t="shared" si="141"/>
        <v>428156.40220978012</v>
      </c>
      <c r="S288">
        <f t="shared" si="122"/>
        <v>4.2815640220978014E-4</v>
      </c>
      <c r="T288" s="41">
        <f t="shared" si="123"/>
        <v>3.6124336483017808E-4</v>
      </c>
      <c r="U288" s="42">
        <f t="shared" si="142"/>
        <v>0.76026019714781812</v>
      </c>
      <c r="V288" s="42">
        <f t="shared" si="143"/>
        <v>1.1605836292926017</v>
      </c>
      <c r="W288" s="42">
        <f t="shared" si="144"/>
        <v>1.1443493905664455</v>
      </c>
      <c r="X288" s="42">
        <f t="shared" si="145"/>
        <v>1.6234238726156258E-2</v>
      </c>
      <c r="Y288" s="42">
        <f t="shared" si="149"/>
        <v>7.4915935483424925E-3</v>
      </c>
      <c r="Z288" s="10">
        <f t="shared" si="146"/>
        <v>20.738356126940406</v>
      </c>
      <c r="AA288">
        <f t="shared" si="124"/>
        <v>6593987.6142084468</v>
      </c>
      <c r="AB288" s="10">
        <f t="shared" si="125"/>
        <v>6.593987614208447</v>
      </c>
      <c r="AC288" s="10">
        <f t="shared" si="126"/>
        <v>6.4929876142084471</v>
      </c>
      <c r="AD288" s="3">
        <f t="shared" si="127"/>
        <v>941.69508545445206</v>
      </c>
      <c r="AI288" s="94">
        <f t="shared" si="128"/>
        <v>1.1443493905664455</v>
      </c>
    </row>
    <row r="289" spans="2:35">
      <c r="B289" s="39">
        <f t="shared" si="129"/>
        <v>261</v>
      </c>
      <c r="C289" s="42">
        <f t="shared" si="130"/>
        <v>4.4438848920865128</v>
      </c>
      <c r="D289" s="10">
        <f t="shared" si="131"/>
        <v>9.7561151079134873</v>
      </c>
      <c r="E289" s="40">
        <f t="shared" si="132"/>
        <v>26.887769784173024</v>
      </c>
      <c r="F289" s="40">
        <f t="shared" si="133"/>
        <v>46.4</v>
      </c>
      <c r="G289" s="3">
        <f t="shared" si="134"/>
        <v>380.56115107913303</v>
      </c>
      <c r="H289" s="3">
        <f t="shared" si="135"/>
        <v>155.31826837612553</v>
      </c>
      <c r="I289">
        <f t="shared" si="120"/>
        <v>1.5531826837612554E-4</v>
      </c>
      <c r="J289" s="4">
        <f t="shared" si="136"/>
        <v>611.81901488044059</v>
      </c>
      <c r="K289" s="40">
        <f t="shared" si="137"/>
        <v>3.9391310582914358</v>
      </c>
      <c r="L289" s="40">
        <f t="shared" si="121"/>
        <v>2.0608689417085642</v>
      </c>
      <c r="M289" s="10">
        <f t="shared" si="138"/>
        <v>6.593987614208447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15.076075366308313</v>
      </c>
      <c r="Q289" s="42">
        <f t="shared" si="140"/>
        <v>0.30612383441789381</v>
      </c>
      <c r="R289" s="4">
        <f t="shared" si="141"/>
        <v>427417.94376659393</v>
      </c>
      <c r="S289">
        <f t="shared" si="122"/>
        <v>4.2741794376659393E-4</v>
      </c>
      <c r="T289" s="41">
        <f t="shared" si="123"/>
        <v>3.6198182327336429E-4</v>
      </c>
      <c r="U289" s="42">
        <f t="shared" si="142"/>
        <v>0.7589489460285902</v>
      </c>
      <c r="V289" s="42">
        <f t="shared" si="143"/>
        <v>1.1610525536498693</v>
      </c>
      <c r="W289" s="42">
        <f t="shared" si="144"/>
        <v>1.1448128297019136</v>
      </c>
      <c r="X289" s="42">
        <f t="shared" si="145"/>
        <v>1.6239723947955698E-2</v>
      </c>
      <c r="Y289" s="42">
        <f t="shared" si="149"/>
        <v>7.5099341102195316E-3</v>
      </c>
      <c r="Z289" s="10">
        <f t="shared" si="146"/>
        <v>20.746716070735189</v>
      </c>
      <c r="AA289">
        <f t="shared" si="124"/>
        <v>6596605.0353378151</v>
      </c>
      <c r="AB289" s="10">
        <f t="shared" si="125"/>
        <v>6.5966050353378147</v>
      </c>
      <c r="AC289" s="10">
        <f t="shared" si="126"/>
        <v>6.4956050353378147</v>
      </c>
      <c r="AD289" s="3">
        <f t="shared" si="127"/>
        <v>942.07469693079258</v>
      </c>
      <c r="AI289" s="94">
        <f t="shared" si="128"/>
        <v>1.1448128297019136</v>
      </c>
    </row>
    <row r="290" spans="2:35">
      <c r="B290" s="39">
        <f t="shared" si="129"/>
        <v>262</v>
      </c>
      <c r="C290" s="42">
        <f t="shared" si="130"/>
        <v>4.460911270983396</v>
      </c>
      <c r="D290" s="10">
        <f t="shared" si="131"/>
        <v>9.7390887290166042</v>
      </c>
      <c r="E290" s="40">
        <f t="shared" si="132"/>
        <v>26.92182254196679</v>
      </c>
      <c r="F290" s="40">
        <f t="shared" si="133"/>
        <v>46.4</v>
      </c>
      <c r="G290" s="3">
        <f t="shared" si="134"/>
        <v>380.39088729016419</v>
      </c>
      <c r="H290" s="3">
        <f t="shared" si="135"/>
        <v>155.31826837612553</v>
      </c>
      <c r="I290">
        <f t="shared" si="120"/>
        <v>1.5531826837612554E-4</v>
      </c>
      <c r="J290" s="4">
        <f t="shared" si="136"/>
        <v>613.25815099747388</v>
      </c>
      <c r="K290" s="40">
        <f t="shared" si="137"/>
        <v>3.9483967817126384</v>
      </c>
      <c r="L290" s="40">
        <f t="shared" si="121"/>
        <v>2.0516032182873616</v>
      </c>
      <c r="M290" s="10">
        <f t="shared" si="138"/>
        <v>6.5966050353378147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15.077984101894167</v>
      </c>
      <c r="Q290" s="42">
        <f t="shared" si="140"/>
        <v>0.30725305559108396</v>
      </c>
      <c r="R290" s="4">
        <f t="shared" si="141"/>
        <v>426679.2818942084</v>
      </c>
      <c r="S290">
        <f t="shared" si="122"/>
        <v>4.266792818942084E-4</v>
      </c>
      <c r="T290" s="41">
        <f t="shared" si="123"/>
        <v>3.6272048514574982E-4</v>
      </c>
      <c r="U290" s="42">
        <f t="shared" si="142"/>
        <v>0.75763733368827002</v>
      </c>
      <c r="V290" s="42">
        <f t="shared" si="143"/>
        <v>1.1615194361037049</v>
      </c>
      <c r="W290" s="42">
        <f t="shared" si="144"/>
        <v>1.1452743210010925</v>
      </c>
      <c r="X290" s="42">
        <f t="shared" si="145"/>
        <v>1.6245115102612395E-2</v>
      </c>
      <c r="Y290" s="42">
        <f t="shared" si="149"/>
        <v>7.5282784381543125E-3</v>
      </c>
      <c r="Z290" s="10">
        <f t="shared" si="146"/>
        <v>20.75504071717722</v>
      </c>
      <c r="AA290">
        <f t="shared" si="124"/>
        <v>6599211.405192296</v>
      </c>
      <c r="AB290" s="10">
        <f t="shared" si="125"/>
        <v>6.5992114051922961</v>
      </c>
      <c r="AC290" s="10">
        <f t="shared" si="126"/>
        <v>6.4982114051922961</v>
      </c>
      <c r="AD290" s="3">
        <f t="shared" si="127"/>
        <v>942.45270561164557</v>
      </c>
      <c r="AI290" s="94">
        <f t="shared" si="128"/>
        <v>1.1452743210010925</v>
      </c>
    </row>
    <row r="291" spans="2:35">
      <c r="B291" s="39">
        <f t="shared" si="129"/>
        <v>263</v>
      </c>
      <c r="C291" s="42">
        <f t="shared" si="130"/>
        <v>4.4779376498802792</v>
      </c>
      <c r="D291" s="10">
        <f t="shared" si="131"/>
        <v>9.722062350119721</v>
      </c>
      <c r="E291" s="40">
        <f t="shared" si="132"/>
        <v>26.955875299760557</v>
      </c>
      <c r="F291" s="40">
        <f t="shared" si="133"/>
        <v>46.4</v>
      </c>
      <c r="G291" s="3">
        <f t="shared" si="134"/>
        <v>380.22062350119535</v>
      </c>
      <c r="H291" s="3">
        <f t="shared" si="135"/>
        <v>155.31826837612553</v>
      </c>
      <c r="I291">
        <f t="shared" si="120"/>
        <v>1.5531826837612554E-4</v>
      </c>
      <c r="J291" s="4">
        <f t="shared" si="136"/>
        <v>614.69910859471202</v>
      </c>
      <c r="K291" s="40">
        <f t="shared" si="137"/>
        <v>3.9576742325386327</v>
      </c>
      <c r="L291" s="40">
        <f t="shared" si="121"/>
        <v>2.0423257674613673</v>
      </c>
      <c r="M291" s="10">
        <f t="shared" si="138"/>
        <v>6.5992114051922961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15.079884265989623</v>
      </c>
      <c r="Q291" s="42">
        <f t="shared" si="140"/>
        <v>0.308382134475017</v>
      </c>
      <c r="R291" s="4">
        <f t="shared" si="141"/>
        <v>425940.41752301995</v>
      </c>
      <c r="S291">
        <f t="shared" si="122"/>
        <v>4.2594041752301993E-4</v>
      </c>
      <c r="T291" s="41">
        <f t="shared" si="123"/>
        <v>3.6345934951693829E-4</v>
      </c>
      <c r="U291" s="42">
        <f t="shared" si="142"/>
        <v>0.75632536177892562</v>
      </c>
      <c r="V291" s="42">
        <f t="shared" si="143"/>
        <v>1.1619842758676575</v>
      </c>
      <c r="W291" s="42">
        <f t="shared" si="144"/>
        <v>1.1457338637918146</v>
      </c>
      <c r="X291" s="42">
        <f t="shared" si="145"/>
        <v>1.6250412075842879E-2</v>
      </c>
      <c r="Y291" s="42">
        <f t="shared" si="149"/>
        <v>7.546626435284357E-3</v>
      </c>
      <c r="Z291" s="10">
        <f t="shared" si="146"/>
        <v>20.763330054143129</v>
      </c>
      <c r="AA291">
        <f t="shared" si="124"/>
        <v>6601806.7199761774</v>
      </c>
      <c r="AB291" s="10">
        <f t="shared" si="125"/>
        <v>6.6018067199761772</v>
      </c>
      <c r="AC291" s="10">
        <f t="shared" si="126"/>
        <v>6.5008067199761772</v>
      </c>
      <c r="AD291" s="3">
        <f t="shared" si="127"/>
        <v>942.82911094650865</v>
      </c>
      <c r="AI291" s="94">
        <f t="shared" si="128"/>
        <v>1.1457338637918146</v>
      </c>
    </row>
    <row r="292" spans="2:35">
      <c r="B292" s="39">
        <f t="shared" si="129"/>
        <v>264</v>
      </c>
      <c r="C292" s="42">
        <f t="shared" si="130"/>
        <v>4.4949640287771624</v>
      </c>
      <c r="D292" s="10">
        <f t="shared" si="131"/>
        <v>9.7050359712228378</v>
      </c>
      <c r="E292" s="40">
        <f t="shared" si="132"/>
        <v>26.989928057554323</v>
      </c>
      <c r="F292" s="40">
        <f t="shared" si="133"/>
        <v>46.4</v>
      </c>
      <c r="G292" s="3">
        <f t="shared" si="134"/>
        <v>380.05035971222651</v>
      </c>
      <c r="H292" s="3">
        <f t="shared" si="135"/>
        <v>155.31826837612553</v>
      </c>
      <c r="I292">
        <f t="shared" si="120"/>
        <v>1.5531826837612554E-4</v>
      </c>
      <c r="J292" s="4">
        <f t="shared" si="136"/>
        <v>616.14188767215478</v>
      </c>
      <c r="K292" s="40">
        <f t="shared" si="137"/>
        <v>3.9669634107694183</v>
      </c>
      <c r="L292" s="40">
        <f t="shared" si="121"/>
        <v>2.0330365892305817</v>
      </c>
      <c r="M292" s="10">
        <f t="shared" si="138"/>
        <v>6.6018067199761772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15.081775862670275</v>
      </c>
      <c r="Q292" s="42">
        <f t="shared" si="140"/>
        <v>0.30951107174685555</v>
      </c>
      <c r="R292" s="4">
        <f t="shared" si="141"/>
        <v>425201.35158342507</v>
      </c>
      <c r="S292">
        <f t="shared" si="122"/>
        <v>4.2520135158342508E-4</v>
      </c>
      <c r="T292" s="41">
        <f t="shared" si="123"/>
        <v>3.6419841545653315E-4</v>
      </c>
      <c r="U292" s="42">
        <f t="shared" si="142"/>
        <v>0.75501303195262459</v>
      </c>
      <c r="V292" s="42">
        <f t="shared" si="143"/>
        <v>1.1624470721600091</v>
      </c>
      <c r="W292" s="42">
        <f t="shared" si="144"/>
        <v>1.1461914574048382</v>
      </c>
      <c r="X292" s="42">
        <f t="shared" si="145"/>
        <v>1.62556147551709E-2</v>
      </c>
      <c r="Y292" s="42">
        <f t="shared" si="149"/>
        <v>7.5649780046581185E-3</v>
      </c>
      <c r="Z292" s="10">
        <f t="shared" si="146"/>
        <v>20.771584069566043</v>
      </c>
      <c r="AA292">
        <f t="shared" si="124"/>
        <v>6604390.9759114319</v>
      </c>
      <c r="AB292" s="10">
        <f t="shared" si="125"/>
        <v>6.6043909759114321</v>
      </c>
      <c r="AC292" s="10">
        <f t="shared" si="126"/>
        <v>6.5033909759114321</v>
      </c>
      <c r="AD292" s="3">
        <f t="shared" si="127"/>
        <v>943.2039123874448</v>
      </c>
      <c r="AI292" s="94">
        <f t="shared" si="128"/>
        <v>1.1461914574048382</v>
      </c>
    </row>
    <row r="293" spans="2:35">
      <c r="B293" s="39">
        <f t="shared" si="129"/>
        <v>265</v>
      </c>
      <c r="C293" s="42">
        <f t="shared" si="130"/>
        <v>4.5119904076740456</v>
      </c>
      <c r="D293" s="10">
        <f t="shared" si="131"/>
        <v>9.6880095923259546</v>
      </c>
      <c r="E293" s="40">
        <f t="shared" si="132"/>
        <v>27.023980815348089</v>
      </c>
      <c r="F293" s="40">
        <f t="shared" si="133"/>
        <v>46.4</v>
      </c>
      <c r="G293" s="3">
        <f t="shared" si="134"/>
        <v>379.88009592325767</v>
      </c>
      <c r="H293" s="3">
        <f t="shared" si="135"/>
        <v>155.31826837612553</v>
      </c>
      <c r="I293">
        <f t="shared" si="120"/>
        <v>1.5531826837612554E-4</v>
      </c>
      <c r="J293" s="4">
        <f t="shared" si="136"/>
        <v>617.5864882298024</v>
      </c>
      <c r="K293" s="40">
        <f t="shared" si="137"/>
        <v>3.9762643164049956</v>
      </c>
      <c r="L293" s="40">
        <f t="shared" si="121"/>
        <v>2.0237356835950044</v>
      </c>
      <c r="M293" s="10">
        <f t="shared" si="138"/>
        <v>6.6043909759114321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15.083658895991041</v>
      </c>
      <c r="Q293" s="42">
        <f t="shared" si="140"/>
        <v>0.31063986808296262</v>
      </c>
      <c r="R293" s="4">
        <f t="shared" si="141"/>
        <v>424462.08500581991</v>
      </c>
      <c r="S293">
        <f t="shared" si="122"/>
        <v>4.2446208500581989E-4</v>
      </c>
      <c r="T293" s="41">
        <f t="shared" si="123"/>
        <v>3.6493768203413833E-4</v>
      </c>
      <c r="U293" s="42">
        <f t="shared" si="142"/>
        <v>0.7537003458614342</v>
      </c>
      <c r="V293" s="42">
        <f t="shared" si="143"/>
        <v>1.162907824202823</v>
      </c>
      <c r="W293" s="42">
        <f t="shared" si="144"/>
        <v>1.1466471011740391</v>
      </c>
      <c r="X293" s="42">
        <f t="shared" si="145"/>
        <v>1.6260723028783897E-2</v>
      </c>
      <c r="Y293" s="42">
        <f t="shared" si="149"/>
        <v>7.5833330492354615E-3</v>
      </c>
      <c r="Z293" s="10">
        <f t="shared" si="146"/>
        <v>20.779802751435444</v>
      </c>
      <c r="AA293">
        <f t="shared" si="124"/>
        <v>6606964.169237677</v>
      </c>
      <c r="AB293" s="10">
        <f t="shared" si="125"/>
        <v>6.6069641692376768</v>
      </c>
      <c r="AC293" s="10">
        <f t="shared" si="126"/>
        <v>6.5059641692376768</v>
      </c>
      <c r="AD293" s="3">
        <f t="shared" si="127"/>
        <v>943.57710938907576</v>
      </c>
      <c r="AI293" s="94">
        <f t="shared" si="128"/>
        <v>1.1466471011740391</v>
      </c>
    </row>
    <row r="294" spans="2:35">
      <c r="B294" s="39">
        <f t="shared" si="129"/>
        <v>266</v>
      </c>
      <c r="C294" s="42">
        <f t="shared" si="130"/>
        <v>4.5290167865709288</v>
      </c>
      <c r="D294" s="10">
        <f t="shared" si="131"/>
        <v>9.6709832134290714</v>
      </c>
      <c r="E294" s="40">
        <f t="shared" si="132"/>
        <v>27.058033573141856</v>
      </c>
      <c r="F294" s="40">
        <f t="shared" si="133"/>
        <v>46.4</v>
      </c>
      <c r="G294" s="3">
        <f t="shared" si="134"/>
        <v>379.70983213428883</v>
      </c>
      <c r="H294" s="3">
        <f t="shared" si="135"/>
        <v>155.31826837612553</v>
      </c>
      <c r="I294">
        <f t="shared" si="120"/>
        <v>1.5531826837612554E-4</v>
      </c>
      <c r="J294" s="4">
        <f t="shared" si="136"/>
        <v>619.0329102676551</v>
      </c>
      <c r="K294" s="40">
        <f t="shared" si="137"/>
        <v>3.9855769494453663</v>
      </c>
      <c r="L294" s="40">
        <f t="shared" si="121"/>
        <v>2.0144230505546337</v>
      </c>
      <c r="M294" s="10">
        <f t="shared" si="138"/>
        <v>6.6069641692376768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15.08553336998618</v>
      </c>
      <c r="Q294" s="42">
        <f t="shared" si="140"/>
        <v>0.3117685241589061</v>
      </c>
      <c r="R294" s="4">
        <f t="shared" si="141"/>
        <v>423722.61872060091</v>
      </c>
      <c r="S294">
        <f t="shared" si="122"/>
        <v>4.2372261872060092E-4</v>
      </c>
      <c r="T294" s="41">
        <f t="shared" si="123"/>
        <v>3.656771483193573E-4</v>
      </c>
      <c r="U294" s="42">
        <f t="shared" si="142"/>
        <v>0.75238730515742225</v>
      </c>
      <c r="V294" s="42">
        <f t="shared" si="143"/>
        <v>1.1633665312210675</v>
      </c>
      <c r="W294" s="42">
        <f t="shared" si="144"/>
        <v>1.1471007944364044</v>
      </c>
      <c r="X294" s="42">
        <f t="shared" si="145"/>
        <v>1.6265736784663032E-2</v>
      </c>
      <c r="Y294" s="42">
        <f t="shared" si="149"/>
        <v>7.6016914718871689E-3</v>
      </c>
      <c r="Z294" s="10">
        <f t="shared" si="146"/>
        <v>20.787986087794508</v>
      </c>
      <c r="AA294">
        <f t="shared" si="124"/>
        <v>6609526.2962113433</v>
      </c>
      <c r="AB294" s="10">
        <f t="shared" si="125"/>
        <v>6.6095262962113432</v>
      </c>
      <c r="AC294" s="10">
        <f t="shared" si="126"/>
        <v>6.5085262962113433</v>
      </c>
      <c r="AD294" s="3">
        <f t="shared" si="127"/>
        <v>943.94870140846172</v>
      </c>
      <c r="AI294" s="94">
        <f t="shared" si="128"/>
        <v>1.1471007944364044</v>
      </c>
    </row>
    <row r="295" spans="2:35">
      <c r="B295" s="39">
        <f t="shared" si="129"/>
        <v>267</v>
      </c>
      <c r="C295" s="42">
        <f t="shared" si="130"/>
        <v>4.546043165467812</v>
      </c>
      <c r="D295" s="10">
        <f t="shared" si="131"/>
        <v>9.6539568345321882</v>
      </c>
      <c r="E295" s="40">
        <f t="shared" si="132"/>
        <v>27.092086330935622</v>
      </c>
      <c r="F295" s="40">
        <f t="shared" si="133"/>
        <v>46.4</v>
      </c>
      <c r="G295" s="3">
        <f t="shared" si="134"/>
        <v>379.53956834531999</v>
      </c>
      <c r="H295" s="3">
        <f t="shared" si="135"/>
        <v>155.31826837612553</v>
      </c>
      <c r="I295">
        <f t="shared" ref="I295:I358" si="150">H295/1000^2</f>
        <v>1.5531826837612554E-4</v>
      </c>
      <c r="J295" s="4">
        <f t="shared" si="136"/>
        <v>620.48115378571242</v>
      </c>
      <c r="K295" s="40">
        <f t="shared" si="137"/>
        <v>3.9949013098905279</v>
      </c>
      <c r="L295" s="40">
        <f t="shared" ref="L295:L358" si="151">IF((gstar-K295)&lt;0,0,gstar-K295)</f>
        <v>2.0050986901094721</v>
      </c>
      <c r="M295" s="10">
        <f t="shared" si="138"/>
        <v>6.6095262962113432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15.087399288668747</v>
      </c>
      <c r="Q295" s="42">
        <f t="shared" si="140"/>
        <v>0.31289704064946328</v>
      </c>
      <c r="R295" s="4">
        <f t="shared" si="141"/>
        <v>422982.95365816448</v>
      </c>
      <c r="S295">
        <f t="shared" ref="S295:S358" si="152">R295/1000^3</f>
        <v>4.2298295365816451E-4</v>
      </c>
      <c r="T295" s="41">
        <f t="shared" ref="T295:T358" si="153">(vc/1000^3-S295)</f>
        <v>3.6641681338179372E-4</v>
      </c>
      <c r="U295" s="42">
        <f t="shared" si="142"/>
        <v>0.75107391149265634</v>
      </c>
      <c r="V295" s="42">
        <f t="shared" si="143"/>
        <v>1.1638231924439604</v>
      </c>
      <c r="W295" s="42">
        <f t="shared" si="144"/>
        <v>1.1475525365318859</v>
      </c>
      <c r="X295" s="42">
        <f t="shared" si="145"/>
        <v>1.6270655912074439E-2</v>
      </c>
      <c r="Y295" s="42">
        <f t="shared" si="149"/>
        <v>7.6200531753961263E-3</v>
      </c>
      <c r="Z295" s="10">
        <f t="shared" si="146"/>
        <v>20.796134066741892</v>
      </c>
      <c r="AA295">
        <f t="shared" ref="AA295:AA358" si="154">Z295*rat*to+patm*1000000</f>
        <v>6612077.3531062277</v>
      </c>
      <c r="AB295" s="10">
        <f t="shared" ref="AB295:AB358" si="155">AA295/1000000</f>
        <v>6.612077353106228</v>
      </c>
      <c r="AC295" s="10">
        <f t="shared" ref="AC295:AC358" si="156">AB295-patm</f>
        <v>6.511077353106228</v>
      </c>
      <c r="AD295" s="3">
        <f t="shared" ref="AD295:AD358" si="157">AC295*1000000/6895</f>
        <v>944.31868790518172</v>
      </c>
      <c r="AI295" s="94">
        <f t="shared" ref="AI295:AI358" si="158">($M295-patm)*1000000*$I295/SQRT(rat*to)*SQRT(k)*(2/(k+1))^((k+1)/2/(k-1))</f>
        <v>1.1475525365318859</v>
      </c>
    </row>
    <row r="296" spans="2:35">
      <c r="B296" s="39">
        <f t="shared" ref="B296:B359" si="159">1+B295</f>
        <v>268</v>
      </c>
      <c r="C296" s="42">
        <f t="shared" ref="C296:C359" si="160">xincp+C295</f>
        <v>4.5630695443646951</v>
      </c>
      <c r="D296" s="10">
        <f t="shared" ref="D296:D359" si="161">(F296-E296)/2</f>
        <v>9.636930455635305</v>
      </c>
      <c r="E296" s="40">
        <f t="shared" ref="E296:E359" si="162">E295+ci*2*xincp</f>
        <v>27.126139088729389</v>
      </c>
      <c r="F296" s="40">
        <f t="shared" ref="F296:F359" si="163">F295-osi*2*xincp</f>
        <v>46.4</v>
      </c>
      <c r="G296" s="3">
        <f t="shared" ref="G296:G359" si="164">G295-ei*n*2*xincp</f>
        <v>379.36930455635115</v>
      </c>
      <c r="H296" s="3">
        <f t="shared" ref="H296:H359" si="165">PI()/4*(dto+erate*(two-D296)/two)^2</f>
        <v>155.31826837612553</v>
      </c>
      <c r="I296">
        <f t="shared" si="150"/>
        <v>1.5531826837612554E-4</v>
      </c>
      <c r="J296" s="4">
        <f t="shared" ref="J296:J359" si="166">PI()/4*dc^2-PI()/4*(F296^2-E296^2)</f>
        <v>621.9312187839746</v>
      </c>
      <c r="K296" s="40">
        <f t="shared" ref="K296:K359" si="167">J296/H296</f>
        <v>4.0042373977404813</v>
      </c>
      <c r="L296" s="40">
        <f t="shared" si="151"/>
        <v>1.9957626022595187</v>
      </c>
      <c r="M296" s="10">
        <f t="shared" ref="M296:M359" si="168">AB295</f>
        <v>6.612077353106228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15.089256656031043</v>
      </c>
      <c r="Q296" s="42">
        <f t="shared" ref="Q296:Q359" si="170">xincp/P296+Q295</f>
        <v>0.31402541822862506</v>
      </c>
      <c r="R296" s="4">
        <f t="shared" ref="R296:R359" si="171">PI()/4*(F296^2-E296^2)*G296</f>
        <v>422243.09074890695</v>
      </c>
      <c r="S296">
        <f t="shared" si="152"/>
        <v>4.2224309074890697E-4</v>
      </c>
      <c r="T296" s="41">
        <f t="shared" si="153"/>
        <v>3.6715667629105126E-4</v>
      </c>
      <c r="U296" s="42">
        <f t="shared" ref="U296:U359" si="172">rhopgrain*R296/1000^2</f>
        <v>0.74976016651920419</v>
      </c>
      <c r="V296" s="42">
        <f t="shared" ref="V296:V359" si="173">(U295-U296)/(Q296-Q295)</f>
        <v>1.1642778071043114</v>
      </c>
      <c r="W296" s="42">
        <f t="shared" ref="W296:W359" si="174">IF(V296&lt;AI296,IF(AB295&gt;pbd,AI296,0),AI296)</f>
        <v>1.1480023268034973</v>
      </c>
      <c r="X296" s="42">
        <f t="shared" ref="X296:X359" si="175">V296-W296</f>
        <v>1.6275480300814049E-2</v>
      </c>
      <c r="Y296" s="42">
        <f t="shared" si="149"/>
        <v>7.6384180624576546E-3</v>
      </c>
      <c r="Z296" s="10">
        <f t="shared" ref="Z296:Z359" si="176">Y296/T296</f>
        <v>20.804246676431269</v>
      </c>
      <c r="AA296">
        <f t="shared" si="154"/>
        <v>6614617.336213355</v>
      </c>
      <c r="AB296" s="10">
        <f t="shared" si="155"/>
        <v>6.6146173362133549</v>
      </c>
      <c r="AC296" s="10">
        <f t="shared" si="156"/>
        <v>6.5136173362133549</v>
      </c>
      <c r="AD296" s="3">
        <f t="shared" si="157"/>
        <v>944.68706834131331</v>
      </c>
      <c r="AI296" s="94">
        <f t="shared" si="158"/>
        <v>1.1480023268034973</v>
      </c>
    </row>
    <row r="297" spans="2:35">
      <c r="B297" s="39">
        <f t="shared" si="159"/>
        <v>269</v>
      </c>
      <c r="C297" s="42">
        <f t="shared" si="160"/>
        <v>4.5800959232615783</v>
      </c>
      <c r="D297" s="10">
        <f t="shared" si="161"/>
        <v>9.6199040767384218</v>
      </c>
      <c r="E297" s="40">
        <f t="shared" si="162"/>
        <v>27.160191846523155</v>
      </c>
      <c r="F297" s="40">
        <f t="shared" si="163"/>
        <v>46.4</v>
      </c>
      <c r="G297" s="3">
        <f t="shared" si="164"/>
        <v>379.19904076738231</v>
      </c>
      <c r="H297" s="3">
        <f t="shared" si="165"/>
        <v>155.31826837612553</v>
      </c>
      <c r="I297">
        <f t="shared" si="150"/>
        <v>1.5531826837612554E-4</v>
      </c>
      <c r="J297" s="4">
        <f t="shared" si="166"/>
        <v>623.3831052624414</v>
      </c>
      <c r="K297" s="40">
        <f t="shared" si="167"/>
        <v>4.0135852129952259</v>
      </c>
      <c r="L297" s="40">
        <f t="shared" si="151"/>
        <v>1.9864147870047741</v>
      </c>
      <c r="M297" s="10">
        <f t="shared" si="168"/>
        <v>6.6146173362133549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15.091105476044568</v>
      </c>
      <c r="Q297" s="42">
        <f t="shared" si="170"/>
        <v>0.31515365756960051</v>
      </c>
      <c r="R297" s="4">
        <f t="shared" si="171"/>
        <v>421503.03092322475</v>
      </c>
      <c r="S297">
        <f t="shared" si="152"/>
        <v>4.2150303092322475E-4</v>
      </c>
      <c r="T297" s="41">
        <f t="shared" si="153"/>
        <v>3.6789673611673348E-4</v>
      </c>
      <c r="U297" s="42">
        <f t="shared" si="172"/>
        <v>0.74844607188913326</v>
      </c>
      <c r="V297" s="42">
        <f t="shared" si="173"/>
        <v>1.1647303744388109</v>
      </c>
      <c r="W297" s="42">
        <f t="shared" si="174"/>
        <v>1.1484501645972891</v>
      </c>
      <c r="X297" s="42">
        <f t="shared" si="175"/>
        <v>1.6280209841521787E-2</v>
      </c>
      <c r="Y297" s="42">
        <f t="shared" si="149"/>
        <v>7.6567860356801954E-3</v>
      </c>
      <c r="Z297" s="10">
        <f t="shared" si="176"/>
        <v>20.812323905071832</v>
      </c>
      <c r="AA297">
        <f t="shared" si="154"/>
        <v>6617146.2418411337</v>
      </c>
      <c r="AB297" s="10">
        <f t="shared" si="155"/>
        <v>6.6171462418411338</v>
      </c>
      <c r="AC297" s="10">
        <f t="shared" si="156"/>
        <v>6.5161462418411338</v>
      </c>
      <c r="AD297" s="3">
        <f t="shared" si="157"/>
        <v>945.05384218145525</v>
      </c>
      <c r="AI297" s="94">
        <f t="shared" si="158"/>
        <v>1.1484501645972891</v>
      </c>
    </row>
    <row r="298" spans="2:35">
      <c r="B298" s="39">
        <f t="shared" si="159"/>
        <v>270</v>
      </c>
      <c r="C298" s="42">
        <f t="shared" si="160"/>
        <v>4.5971223021584615</v>
      </c>
      <c r="D298" s="10">
        <f t="shared" si="161"/>
        <v>9.6028776978415387</v>
      </c>
      <c r="E298" s="40">
        <f t="shared" si="162"/>
        <v>27.194244604316921</v>
      </c>
      <c r="F298" s="40">
        <f t="shared" si="163"/>
        <v>46.4</v>
      </c>
      <c r="G298" s="3">
        <f t="shared" si="164"/>
        <v>379.02877697841348</v>
      </c>
      <c r="H298" s="3">
        <f t="shared" si="165"/>
        <v>155.31826837612553</v>
      </c>
      <c r="I298">
        <f t="shared" si="150"/>
        <v>1.5531826837612554E-4</v>
      </c>
      <c r="J298" s="4">
        <f t="shared" si="166"/>
        <v>624.83681322111329</v>
      </c>
      <c r="K298" s="40">
        <f t="shared" si="167"/>
        <v>4.0229447556547635</v>
      </c>
      <c r="L298" s="40">
        <f t="shared" si="151"/>
        <v>1.9770552443452365</v>
      </c>
      <c r="M298" s="10">
        <f t="shared" si="168"/>
        <v>6.6171462418411338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15.09294575266019</v>
      </c>
      <c r="Q298" s="42">
        <f t="shared" si="170"/>
        <v>0.31628175934482106</v>
      </c>
      <c r="R298" s="4">
        <f t="shared" si="171"/>
        <v>420762.77511151409</v>
      </c>
      <c r="S298">
        <f t="shared" si="152"/>
        <v>4.2076277511151407E-4</v>
      </c>
      <c r="T298" s="41">
        <f t="shared" si="153"/>
        <v>3.6863699192844415E-4</v>
      </c>
      <c r="U298" s="42">
        <f t="shared" si="172"/>
        <v>0.74713162925451104</v>
      </c>
      <c r="V298" s="42">
        <f t="shared" si="173"/>
        <v>1.1651808936877508</v>
      </c>
      <c r="W298" s="42">
        <f t="shared" si="174"/>
        <v>1.1488960492623779</v>
      </c>
      <c r="X298" s="42">
        <f t="shared" si="175"/>
        <v>1.6284844425372924E-2</v>
      </c>
      <c r="Y298" s="42">
        <f t="shared" si="149"/>
        <v>7.6751569975856493E-3</v>
      </c>
      <c r="Z298" s="10">
        <f t="shared" si="176"/>
        <v>20.82036574092778</v>
      </c>
      <c r="AA298">
        <f t="shared" si="154"/>
        <v>6619664.0663151927</v>
      </c>
      <c r="AB298" s="10">
        <f t="shared" si="155"/>
        <v>6.6196640663151927</v>
      </c>
      <c r="AC298" s="10">
        <f t="shared" si="156"/>
        <v>6.5186640663151927</v>
      </c>
      <c r="AD298" s="3">
        <f t="shared" si="157"/>
        <v>945.4190088927038</v>
      </c>
      <c r="AI298" s="94">
        <f t="shared" si="158"/>
        <v>1.1488960492623779</v>
      </c>
    </row>
    <row r="299" spans="2:35">
      <c r="B299" s="39">
        <f t="shared" si="159"/>
        <v>271</v>
      </c>
      <c r="C299" s="42">
        <f t="shared" si="160"/>
        <v>4.6141486810553447</v>
      </c>
      <c r="D299" s="10">
        <f t="shared" si="161"/>
        <v>9.5858513189446555</v>
      </c>
      <c r="E299" s="40">
        <f t="shared" si="162"/>
        <v>27.228297362110688</v>
      </c>
      <c r="F299" s="40">
        <f t="shared" si="163"/>
        <v>46.4</v>
      </c>
      <c r="G299" s="3">
        <f t="shared" si="164"/>
        <v>378.85851318944464</v>
      </c>
      <c r="H299" s="3">
        <f t="shared" si="165"/>
        <v>155.31826837612553</v>
      </c>
      <c r="I299">
        <f t="shared" si="150"/>
        <v>1.5531826837612554E-4</v>
      </c>
      <c r="J299" s="4">
        <f t="shared" si="166"/>
        <v>626.2923426599898</v>
      </c>
      <c r="K299" s="40">
        <f t="shared" si="167"/>
        <v>4.0323160257190915</v>
      </c>
      <c r="L299" s="40">
        <f t="shared" si="151"/>
        <v>1.9676839742809085</v>
      </c>
      <c r="M299" s="10">
        <f t="shared" si="168"/>
        <v>6.6196640663151927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15.094777489808079</v>
      </c>
      <c r="Q299" s="42">
        <f t="shared" si="170"/>
        <v>0.31740972422594499</v>
      </c>
      <c r="R299" s="4">
        <f t="shared" si="171"/>
        <v>420022.3242441715</v>
      </c>
      <c r="S299">
        <f t="shared" si="152"/>
        <v>4.2002232424417148E-4</v>
      </c>
      <c r="T299" s="41">
        <f t="shared" si="153"/>
        <v>3.6937744279578674E-4</v>
      </c>
      <c r="U299" s="42">
        <f t="shared" si="172"/>
        <v>0.74581684026740558</v>
      </c>
      <c r="V299" s="42">
        <f t="shared" si="173"/>
        <v>1.1656293640945408</v>
      </c>
      <c r="W299" s="42">
        <f t="shared" si="174"/>
        <v>1.1493399801509157</v>
      </c>
      <c r="X299" s="42">
        <f t="shared" si="175"/>
        <v>1.6289383943625113E-2</v>
      </c>
      <c r="Y299" s="42">
        <f t="shared" si="149"/>
        <v>7.6935308506092025E-3</v>
      </c>
      <c r="Z299" s="10">
        <f t="shared" si="176"/>
        <v>20.828372172316524</v>
      </c>
      <c r="AA299">
        <f t="shared" si="154"/>
        <v>6622170.8059778214</v>
      </c>
      <c r="AB299" s="10">
        <f t="shared" si="155"/>
        <v>6.622170805977821</v>
      </c>
      <c r="AC299" s="10">
        <f t="shared" si="156"/>
        <v>6.5211708059778211</v>
      </c>
      <c r="AD299" s="3">
        <f t="shared" si="157"/>
        <v>945.78256794457161</v>
      </c>
      <c r="AI299" s="94">
        <f t="shared" si="158"/>
        <v>1.1493399801509157</v>
      </c>
    </row>
    <row r="300" spans="2:35">
      <c r="B300" s="39">
        <f t="shared" si="159"/>
        <v>272</v>
      </c>
      <c r="C300" s="42">
        <f t="shared" si="160"/>
        <v>4.6311750599522279</v>
      </c>
      <c r="D300" s="10">
        <f t="shared" si="161"/>
        <v>9.5688249400477723</v>
      </c>
      <c r="E300" s="40">
        <f t="shared" si="162"/>
        <v>27.262350119904454</v>
      </c>
      <c r="F300" s="40">
        <f t="shared" si="163"/>
        <v>46.4</v>
      </c>
      <c r="G300" s="3">
        <f t="shared" si="164"/>
        <v>378.6882494004758</v>
      </c>
      <c r="H300" s="3">
        <f t="shared" si="165"/>
        <v>155.31826837612553</v>
      </c>
      <c r="I300">
        <f t="shared" si="150"/>
        <v>1.5531826837612554E-4</v>
      </c>
      <c r="J300" s="4">
        <f t="shared" si="166"/>
        <v>627.74969357907116</v>
      </c>
      <c r="K300" s="40">
        <f t="shared" si="167"/>
        <v>4.0416990231882126</v>
      </c>
      <c r="L300" s="40">
        <f t="shared" si="151"/>
        <v>1.9583009768117874</v>
      </c>
      <c r="M300" s="10">
        <f t="shared" si="168"/>
        <v>6.622170805977821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15.09660069139734</v>
      </c>
      <c r="Q300" s="42">
        <f t="shared" si="170"/>
        <v>0.31853755288386171</v>
      </c>
      <c r="R300" s="4">
        <f t="shared" si="171"/>
        <v>419281.67925159319</v>
      </c>
      <c r="S300">
        <f t="shared" si="152"/>
        <v>4.192816792515932E-4</v>
      </c>
      <c r="T300" s="41">
        <f t="shared" si="153"/>
        <v>3.7011808778836502E-4</v>
      </c>
      <c r="U300" s="42">
        <f t="shared" si="172"/>
        <v>0.7445017065798839</v>
      </c>
      <c r="V300" s="42">
        <f t="shared" si="173"/>
        <v>1.1660757849077348</v>
      </c>
      <c r="W300" s="42">
        <f t="shared" si="174"/>
        <v>1.1497819566179923</v>
      </c>
      <c r="X300" s="42">
        <f t="shared" si="175"/>
        <v>1.6293828289742462E-2</v>
      </c>
      <c r="Y300" s="42">
        <f t="shared" si="149"/>
        <v>7.7119074971015479E-3</v>
      </c>
      <c r="Z300" s="10">
        <f t="shared" si="176"/>
        <v>20.836343187613267</v>
      </c>
      <c r="AA300">
        <f t="shared" si="154"/>
        <v>6624666.4571894044</v>
      </c>
      <c r="AB300" s="10">
        <f t="shared" si="155"/>
        <v>6.6246664571894041</v>
      </c>
      <c r="AC300" s="10">
        <f t="shared" si="156"/>
        <v>6.5236664571894041</v>
      </c>
      <c r="AD300" s="3">
        <f t="shared" si="157"/>
        <v>946.14451880919569</v>
      </c>
      <c r="AI300" s="94">
        <f t="shared" si="158"/>
        <v>1.1497819566179923</v>
      </c>
    </row>
    <row r="301" spans="2:35">
      <c r="B301" s="39">
        <f t="shared" si="159"/>
        <v>273</v>
      </c>
      <c r="C301" s="42">
        <f t="shared" si="160"/>
        <v>4.6482014388491111</v>
      </c>
      <c r="D301" s="10">
        <f t="shared" si="161"/>
        <v>9.5517985611508891</v>
      </c>
      <c r="E301" s="40">
        <f t="shared" si="162"/>
        <v>27.29640287769822</v>
      </c>
      <c r="F301" s="40">
        <f t="shared" si="163"/>
        <v>46.4</v>
      </c>
      <c r="G301" s="3">
        <f t="shared" si="164"/>
        <v>378.51798561150696</v>
      </c>
      <c r="H301" s="3">
        <f t="shared" si="165"/>
        <v>155.31826837612553</v>
      </c>
      <c r="I301">
        <f t="shared" si="150"/>
        <v>1.5531826837612554E-4</v>
      </c>
      <c r="J301" s="4">
        <f t="shared" si="166"/>
        <v>629.20886597835738</v>
      </c>
      <c r="K301" s="40">
        <f t="shared" si="167"/>
        <v>4.051093748062125</v>
      </c>
      <c r="L301" s="40">
        <f t="shared" si="151"/>
        <v>1.948906251937875</v>
      </c>
      <c r="M301" s="10">
        <f t="shared" si="168"/>
        <v>6.6246664571894041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15.098415361317121</v>
      </c>
      <c r="Q301" s="42">
        <f t="shared" si="170"/>
        <v>0.31966524598869611</v>
      </c>
      <c r="R301" s="4">
        <f t="shared" si="171"/>
        <v>418540.84106417565</v>
      </c>
      <c r="S301">
        <f t="shared" si="152"/>
        <v>4.1854084106417562E-4</v>
      </c>
      <c r="T301" s="41">
        <f t="shared" si="153"/>
        <v>3.708589259757826E-4</v>
      </c>
      <c r="U301" s="42">
        <f t="shared" si="172"/>
        <v>0.74318622984401417</v>
      </c>
      <c r="V301" s="42">
        <f t="shared" si="173"/>
        <v>1.1665201553776523</v>
      </c>
      <c r="W301" s="42">
        <f t="shared" si="174"/>
        <v>1.1502219780218879</v>
      </c>
      <c r="X301" s="42">
        <f t="shared" si="175"/>
        <v>1.6298177355764443E-2</v>
      </c>
      <c r="Y301" s="42">
        <f t="shared" si="149"/>
        <v>7.7302868393270118E-3</v>
      </c>
      <c r="Z301" s="10">
        <f t="shared" si="176"/>
        <v>20.844278775244597</v>
      </c>
      <c r="AA301">
        <f t="shared" si="154"/>
        <v>6627151.0163264107</v>
      </c>
      <c r="AB301" s="10">
        <f t="shared" si="155"/>
        <v>6.6271510163264109</v>
      </c>
      <c r="AC301" s="10">
        <f t="shared" si="156"/>
        <v>6.5261510163264109</v>
      </c>
      <c r="AD301" s="3">
        <f t="shared" si="157"/>
        <v>946.50486096104578</v>
      </c>
      <c r="AI301" s="94">
        <f t="shared" si="158"/>
        <v>1.1502219780218879</v>
      </c>
    </row>
    <row r="302" spans="2:35">
      <c r="B302" s="39">
        <f t="shared" si="159"/>
        <v>274</v>
      </c>
      <c r="C302" s="42">
        <f t="shared" si="160"/>
        <v>4.6652278177459943</v>
      </c>
      <c r="D302" s="10">
        <f t="shared" si="161"/>
        <v>9.5347721822540059</v>
      </c>
      <c r="E302" s="40">
        <f t="shared" si="162"/>
        <v>27.330455635491987</v>
      </c>
      <c r="F302" s="40">
        <f t="shared" si="163"/>
        <v>46.4</v>
      </c>
      <c r="G302" s="3">
        <f t="shared" si="164"/>
        <v>378.34772182253812</v>
      </c>
      <c r="H302" s="3">
        <f t="shared" si="165"/>
        <v>155.31826837612553</v>
      </c>
      <c r="I302">
        <f t="shared" si="150"/>
        <v>1.5531826837612554E-4</v>
      </c>
      <c r="J302" s="4">
        <f t="shared" si="166"/>
        <v>630.66985985784845</v>
      </c>
      <c r="K302" s="40">
        <f t="shared" si="167"/>
        <v>4.0605002003408295</v>
      </c>
      <c r="L302" s="40">
        <f t="shared" si="151"/>
        <v>1.9394997996591705</v>
      </c>
      <c r="M302" s="10">
        <f t="shared" si="168"/>
        <v>6.6271510163264109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15.100221503435195</v>
      </c>
      <c r="Q302" s="42">
        <f t="shared" si="170"/>
        <v>0.32079280420981293</v>
      </c>
      <c r="R302" s="4">
        <f t="shared" si="171"/>
        <v>417799.8106123152</v>
      </c>
      <c r="S302">
        <f t="shared" si="152"/>
        <v>4.1779981061231518E-4</v>
      </c>
      <c r="T302" s="41">
        <f t="shared" si="153"/>
        <v>3.7159995642764305E-4</v>
      </c>
      <c r="U302" s="42">
        <f t="shared" si="172"/>
        <v>0.74187041171186363</v>
      </c>
      <c r="V302" s="42">
        <f t="shared" si="173"/>
        <v>1.1669624747600615</v>
      </c>
      <c r="W302" s="42">
        <f t="shared" si="174"/>
        <v>1.1506600437237189</v>
      </c>
      <c r="X302" s="42">
        <f t="shared" si="175"/>
        <v>1.6302431036342657E-2</v>
      </c>
      <c r="Y302" s="42">
        <f t="shared" si="149"/>
        <v>7.7486687794662296E-3</v>
      </c>
      <c r="Z302" s="10">
        <f t="shared" si="176"/>
        <v>20.852178923694328</v>
      </c>
      <c r="AA302">
        <f t="shared" si="154"/>
        <v>6629624.4797832314</v>
      </c>
      <c r="AB302" s="10">
        <f t="shared" si="155"/>
        <v>6.6296244797832315</v>
      </c>
      <c r="AC302" s="10">
        <f t="shared" si="156"/>
        <v>6.5286244797832316</v>
      </c>
      <c r="AD302" s="3">
        <f t="shared" si="157"/>
        <v>946.86359387719097</v>
      </c>
      <c r="AI302" s="94">
        <f t="shared" si="158"/>
        <v>1.1506600437237189</v>
      </c>
    </row>
    <row r="303" spans="2:35">
      <c r="B303" s="39">
        <f t="shared" si="159"/>
        <v>275</v>
      </c>
      <c r="C303" s="42">
        <f t="shared" si="160"/>
        <v>4.6822541966428775</v>
      </c>
      <c r="D303" s="10">
        <f t="shared" si="161"/>
        <v>9.5177458033571227</v>
      </c>
      <c r="E303" s="40">
        <f t="shared" si="162"/>
        <v>27.364508393285753</v>
      </c>
      <c r="F303" s="40">
        <f t="shared" si="163"/>
        <v>46.4</v>
      </c>
      <c r="G303" s="3">
        <f t="shared" si="164"/>
        <v>378.17745803356928</v>
      </c>
      <c r="H303" s="3">
        <f t="shared" si="165"/>
        <v>155.31826837612553</v>
      </c>
      <c r="I303">
        <f t="shared" si="150"/>
        <v>1.5531826837612554E-4</v>
      </c>
      <c r="J303" s="4">
        <f t="shared" si="166"/>
        <v>632.13267521754415</v>
      </c>
      <c r="K303" s="40">
        <f t="shared" si="167"/>
        <v>4.0699183800243253</v>
      </c>
      <c r="L303" s="40">
        <f t="shared" si="151"/>
        <v>1.9300816199756747</v>
      </c>
      <c r="M303" s="10">
        <f t="shared" si="168"/>
        <v>6.6296244797832315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15.102019121599351</v>
      </c>
      <c r="Q303" s="42">
        <f t="shared" si="170"/>
        <v>0.32192022821582095</v>
      </c>
      <c r="R303" s="4">
        <f t="shared" si="171"/>
        <v>417058.58882640826</v>
      </c>
      <c r="S303">
        <f t="shared" si="152"/>
        <v>4.1705858882640825E-4</v>
      </c>
      <c r="T303" s="41">
        <f t="shared" si="153"/>
        <v>3.7234117821354997E-4</v>
      </c>
      <c r="U303" s="42">
        <f t="shared" si="172"/>
        <v>0.74055425383550011</v>
      </c>
      <c r="V303" s="42">
        <f t="shared" si="173"/>
        <v>1.1674027423132274</v>
      </c>
      <c r="W303" s="42">
        <f t="shared" si="174"/>
        <v>1.1510961530877613</v>
      </c>
      <c r="X303" s="42">
        <f t="shared" si="175"/>
        <v>1.6306589225466128E-2</v>
      </c>
      <c r="Y303" s="42">
        <f t="shared" si="149"/>
        <v>7.767053219615132E-3</v>
      </c>
      <c r="Z303" s="10">
        <f t="shared" si="176"/>
        <v>20.860043621499393</v>
      </c>
      <c r="AA303">
        <f t="shared" si="154"/>
        <v>6632086.8439708836</v>
      </c>
      <c r="AB303" s="10">
        <f t="shared" si="155"/>
        <v>6.6320868439708835</v>
      </c>
      <c r="AC303" s="10">
        <f t="shared" si="156"/>
        <v>6.5310868439708836</v>
      </c>
      <c r="AD303" s="3">
        <f t="shared" si="157"/>
        <v>947.22071703711151</v>
      </c>
      <c r="AI303" s="94">
        <f t="shared" si="158"/>
        <v>1.1510961530877613</v>
      </c>
    </row>
    <row r="304" spans="2:35">
      <c r="B304" s="39">
        <f t="shared" si="159"/>
        <v>276</v>
      </c>
      <c r="C304" s="42">
        <f t="shared" si="160"/>
        <v>4.6992805755397606</v>
      </c>
      <c r="D304" s="10">
        <f t="shared" si="161"/>
        <v>9.5007194244602395</v>
      </c>
      <c r="E304" s="40">
        <f t="shared" si="162"/>
        <v>27.39856115107952</v>
      </c>
      <c r="F304" s="40">
        <f t="shared" si="163"/>
        <v>46.4</v>
      </c>
      <c r="G304" s="3">
        <f t="shared" si="164"/>
        <v>378.00719424460044</v>
      </c>
      <c r="H304" s="3">
        <f t="shared" si="165"/>
        <v>155.31826837612553</v>
      </c>
      <c r="I304">
        <f t="shared" si="150"/>
        <v>1.5531826837612554E-4</v>
      </c>
      <c r="J304" s="4">
        <f t="shared" si="166"/>
        <v>633.59731205744492</v>
      </c>
      <c r="K304" s="40">
        <f t="shared" si="167"/>
        <v>4.0793482871126141</v>
      </c>
      <c r="L304" s="40">
        <f t="shared" si="151"/>
        <v>1.9206517128873859</v>
      </c>
      <c r="M304" s="10">
        <f t="shared" si="168"/>
        <v>6.6320868439708835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15.103808219636495</v>
      </c>
      <c r="Q304" s="42">
        <f t="shared" si="170"/>
        <v>0.32304751867457737</v>
      </c>
      <c r="R304" s="4">
        <f t="shared" si="171"/>
        <v>416317.17663685099</v>
      </c>
      <c r="S304">
        <f t="shared" si="152"/>
        <v>4.1631717663685101E-4</v>
      </c>
      <c r="T304" s="41">
        <f t="shared" si="153"/>
        <v>3.7308259040310721E-4</v>
      </c>
      <c r="U304" s="42">
        <f t="shared" si="172"/>
        <v>0.73923775786699086</v>
      </c>
      <c r="V304" s="42">
        <f t="shared" si="173"/>
        <v>1.1678409572999882</v>
      </c>
      <c r="W304" s="42">
        <f t="shared" si="174"/>
        <v>1.1515303054812225</v>
      </c>
      <c r="X304" s="42">
        <f t="shared" si="175"/>
        <v>1.6310651818765676E-2</v>
      </c>
      <c r="Y304" s="42">
        <f t="shared" si="149"/>
        <v>7.7854400617865249E-3</v>
      </c>
      <c r="Z304" s="10">
        <f t="shared" si="176"/>
        <v>20.867872857252692</v>
      </c>
      <c r="AA304">
        <f t="shared" si="154"/>
        <v>6634538.1053179139</v>
      </c>
      <c r="AB304" s="10">
        <f t="shared" si="155"/>
        <v>6.6345381053179135</v>
      </c>
      <c r="AC304" s="10">
        <f t="shared" si="156"/>
        <v>6.5335381053179136</v>
      </c>
      <c r="AD304" s="3">
        <f t="shared" si="157"/>
        <v>947.57622992283018</v>
      </c>
      <c r="AI304" s="94">
        <f t="shared" si="158"/>
        <v>1.1515303054812225</v>
      </c>
    </row>
    <row r="305" spans="2:35">
      <c r="B305" s="39">
        <f t="shared" si="159"/>
        <v>277</v>
      </c>
      <c r="C305" s="42">
        <f t="shared" si="160"/>
        <v>4.7163069544366438</v>
      </c>
      <c r="D305" s="10">
        <f t="shared" si="161"/>
        <v>9.4836930455633563</v>
      </c>
      <c r="E305" s="40">
        <f t="shared" si="162"/>
        <v>27.432613908873286</v>
      </c>
      <c r="F305" s="40">
        <f t="shared" si="163"/>
        <v>46.4</v>
      </c>
      <c r="G305" s="3">
        <f t="shared" si="164"/>
        <v>377.8369304556316</v>
      </c>
      <c r="H305" s="3">
        <f t="shared" si="165"/>
        <v>155.31826837612553</v>
      </c>
      <c r="I305">
        <f t="shared" si="150"/>
        <v>1.5531826837612554E-4</v>
      </c>
      <c r="J305" s="4">
        <f t="shared" si="166"/>
        <v>635.06377037755033</v>
      </c>
      <c r="K305" s="40">
        <f t="shared" si="167"/>
        <v>4.0887899216056933</v>
      </c>
      <c r="L305" s="40">
        <f t="shared" si="151"/>
        <v>1.9112100783943067</v>
      </c>
      <c r="M305" s="10">
        <f t="shared" si="168"/>
        <v>6.6345381053179135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15.105588801353369</v>
      </c>
      <c r="Q305" s="42">
        <f t="shared" si="170"/>
        <v>0.32417467625319207</v>
      </c>
      <c r="R305" s="4">
        <f t="shared" si="171"/>
        <v>415575.57497403998</v>
      </c>
      <c r="S305">
        <f t="shared" si="152"/>
        <v>4.1557557497403996E-4</v>
      </c>
      <c r="T305" s="41">
        <f t="shared" si="153"/>
        <v>3.7382419206591827E-4</v>
      </c>
      <c r="U305" s="42">
        <f t="shared" si="172"/>
        <v>0.73792092545840393</v>
      </c>
      <c r="V305" s="42">
        <f t="shared" si="173"/>
        <v>1.1682771189857453</v>
      </c>
      <c r="W305" s="42">
        <f t="shared" si="174"/>
        <v>1.1519625002744009</v>
      </c>
      <c r="X305" s="42">
        <f t="shared" si="175"/>
        <v>1.631461871134432E-2</v>
      </c>
      <c r="Y305" s="42">
        <f t="shared" si="149"/>
        <v>7.8038292079092263E-3</v>
      </c>
      <c r="Z305" s="10">
        <f t="shared" si="176"/>
        <v>20.875666619599457</v>
      </c>
      <c r="AA305">
        <f t="shared" si="154"/>
        <v>6636978.2602692451</v>
      </c>
      <c r="AB305" s="10">
        <f t="shared" si="155"/>
        <v>6.6369782602692453</v>
      </c>
      <c r="AC305" s="10">
        <f t="shared" si="156"/>
        <v>6.5359782602692453</v>
      </c>
      <c r="AD305" s="3">
        <f t="shared" si="157"/>
        <v>947.93013201874476</v>
      </c>
      <c r="AI305" s="94">
        <f t="shared" si="158"/>
        <v>1.1519625002744009</v>
      </c>
    </row>
    <row r="306" spans="2:35">
      <c r="B306" s="39">
        <f t="shared" si="159"/>
        <v>278</v>
      </c>
      <c r="C306" s="42">
        <f t="shared" si="160"/>
        <v>4.733333333333527</v>
      </c>
      <c r="D306" s="10">
        <f t="shared" si="161"/>
        <v>9.4666666666664732</v>
      </c>
      <c r="E306" s="40">
        <f t="shared" si="162"/>
        <v>27.466666666667052</v>
      </c>
      <c r="F306" s="40">
        <f t="shared" si="163"/>
        <v>46.4</v>
      </c>
      <c r="G306" s="3">
        <f t="shared" si="164"/>
        <v>377.66666666666276</v>
      </c>
      <c r="H306" s="3">
        <f t="shared" si="165"/>
        <v>155.31826837612553</v>
      </c>
      <c r="I306">
        <f t="shared" si="150"/>
        <v>1.5531826837612554E-4</v>
      </c>
      <c r="J306" s="4">
        <f t="shared" si="166"/>
        <v>636.53205017786081</v>
      </c>
      <c r="K306" s="40">
        <f t="shared" si="167"/>
        <v>4.0982432835035665</v>
      </c>
      <c r="L306" s="40">
        <f t="shared" si="151"/>
        <v>1.9017567164964335</v>
      </c>
      <c r="M306" s="10">
        <f t="shared" si="168"/>
        <v>6.6369782602692453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15.107360870535748</v>
      </c>
      <c r="Q306" s="42">
        <f t="shared" si="170"/>
        <v>0.32530170161803196</v>
      </c>
      <c r="R306" s="4">
        <f t="shared" si="171"/>
        <v>414833.78476837144</v>
      </c>
      <c r="S306">
        <f t="shared" si="152"/>
        <v>4.1483378476837141E-4</v>
      </c>
      <c r="T306" s="41">
        <f t="shared" si="153"/>
        <v>3.7456598227158681E-4</v>
      </c>
      <c r="U306" s="42">
        <f t="shared" si="172"/>
        <v>0.73660375826180646</v>
      </c>
      <c r="V306" s="42">
        <f t="shared" si="173"/>
        <v>1.1687112266409352</v>
      </c>
      <c r="W306" s="42">
        <f t="shared" si="174"/>
        <v>1.152392736840482</v>
      </c>
      <c r="X306" s="42">
        <f t="shared" si="175"/>
        <v>1.631848980045314E-2</v>
      </c>
      <c r="Y306" s="42">
        <f t="shared" si="149"/>
        <v>7.8222205598302182E-3</v>
      </c>
      <c r="Z306" s="10">
        <f t="shared" si="176"/>
        <v>20.883424897241618</v>
      </c>
      <c r="AA306">
        <f t="shared" si="154"/>
        <v>6639407.3052875567</v>
      </c>
      <c r="AB306" s="10">
        <f t="shared" si="155"/>
        <v>6.6394073052875564</v>
      </c>
      <c r="AC306" s="10">
        <f t="shared" si="156"/>
        <v>6.5384073052875564</v>
      </c>
      <c r="AD306" s="3">
        <f t="shared" si="157"/>
        <v>948.28242281182838</v>
      </c>
      <c r="AI306" s="94">
        <f t="shared" si="158"/>
        <v>1.152392736840482</v>
      </c>
    </row>
    <row r="307" spans="2:35">
      <c r="B307" s="39">
        <f t="shared" si="159"/>
        <v>279</v>
      </c>
      <c r="C307" s="42">
        <f t="shared" si="160"/>
        <v>4.7503597122304102</v>
      </c>
      <c r="D307" s="10">
        <f t="shared" si="161"/>
        <v>9.44964028776959</v>
      </c>
      <c r="E307" s="40">
        <f t="shared" si="162"/>
        <v>27.500719424460819</v>
      </c>
      <c r="F307" s="40">
        <f t="shared" si="163"/>
        <v>46.4</v>
      </c>
      <c r="G307" s="3">
        <f t="shared" si="164"/>
        <v>377.49640287769392</v>
      </c>
      <c r="H307" s="3">
        <f t="shared" si="165"/>
        <v>155.31826837612553</v>
      </c>
      <c r="I307">
        <f t="shared" si="150"/>
        <v>1.5531826837612554E-4</v>
      </c>
      <c r="J307" s="4">
        <f t="shared" si="166"/>
        <v>638.00215145837569</v>
      </c>
      <c r="K307" s="40">
        <f t="shared" si="167"/>
        <v>4.1077083728062282</v>
      </c>
      <c r="L307" s="40">
        <f t="shared" si="151"/>
        <v>1.8922916271937718</v>
      </c>
      <c r="M307" s="10">
        <f t="shared" si="168"/>
        <v>6.6394073052875564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15.109124430949503</v>
      </c>
      <c r="Q307" s="42">
        <f t="shared" si="170"/>
        <v>0.32642859543472502</v>
      </c>
      <c r="R307" s="4">
        <f t="shared" si="171"/>
        <v>414091.80695024197</v>
      </c>
      <c r="S307">
        <f t="shared" si="152"/>
        <v>4.1409180695024198E-4</v>
      </c>
      <c r="T307" s="41">
        <f t="shared" si="153"/>
        <v>3.7530796008971624E-4</v>
      </c>
      <c r="U307" s="42">
        <f t="shared" si="172"/>
        <v>0.73528625792926672</v>
      </c>
      <c r="V307" s="42">
        <f t="shared" si="173"/>
        <v>1.1691432795381083</v>
      </c>
      <c r="W307" s="42">
        <f t="shared" si="174"/>
        <v>1.1528210145557825</v>
      </c>
      <c r="X307" s="42">
        <f t="shared" si="175"/>
        <v>1.6322264982325807E-2</v>
      </c>
      <c r="Y307" s="42">
        <f t="shared" si="149"/>
        <v>7.8406140193132273E-3</v>
      </c>
      <c r="Z307" s="10">
        <f t="shared" si="176"/>
        <v>20.891147678932661</v>
      </c>
      <c r="AA307">
        <f t="shared" si="154"/>
        <v>6641825.2368516717</v>
      </c>
      <c r="AB307" s="10">
        <f t="shared" si="155"/>
        <v>6.6418252368516715</v>
      </c>
      <c r="AC307" s="10">
        <f t="shared" si="156"/>
        <v>6.5408252368516715</v>
      </c>
      <c r="AD307" s="3">
        <f t="shared" si="157"/>
        <v>948.63310179139546</v>
      </c>
      <c r="AI307" s="94">
        <f t="shared" si="158"/>
        <v>1.1528210145557825</v>
      </c>
    </row>
    <row r="308" spans="2:35">
      <c r="B308" s="39">
        <f t="shared" si="159"/>
        <v>280</v>
      </c>
      <c r="C308" s="42">
        <f t="shared" si="160"/>
        <v>4.7673860911272934</v>
      </c>
      <c r="D308" s="10">
        <f t="shared" si="161"/>
        <v>9.4326139088727068</v>
      </c>
      <c r="E308" s="40">
        <f t="shared" si="162"/>
        <v>27.534772182254585</v>
      </c>
      <c r="F308" s="40">
        <f t="shared" si="163"/>
        <v>46.4</v>
      </c>
      <c r="G308" s="3">
        <f t="shared" si="164"/>
        <v>377.32613908872509</v>
      </c>
      <c r="H308" s="3">
        <f t="shared" si="165"/>
        <v>155.31826837612553</v>
      </c>
      <c r="I308">
        <f t="shared" si="150"/>
        <v>1.5531826837612554E-4</v>
      </c>
      <c r="J308" s="4">
        <f t="shared" si="166"/>
        <v>639.47407421909566</v>
      </c>
      <c r="K308" s="40">
        <f t="shared" si="167"/>
        <v>4.117185189513684</v>
      </c>
      <c r="L308" s="40">
        <f t="shared" si="151"/>
        <v>1.882814810486316</v>
      </c>
      <c r="M308" s="10">
        <f t="shared" si="168"/>
        <v>6.6418252368516715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15.110879486339474</v>
      </c>
      <c r="Q308" s="42">
        <f t="shared" si="170"/>
        <v>0.32755535836816485</v>
      </c>
      <c r="R308" s="4">
        <f t="shared" si="171"/>
        <v>413349.6424500476</v>
      </c>
      <c r="S308">
        <f t="shared" si="152"/>
        <v>4.1334964245004762E-4</v>
      </c>
      <c r="T308" s="41">
        <f t="shared" si="153"/>
        <v>3.7605012458991061E-4</v>
      </c>
      <c r="U308" s="42">
        <f t="shared" si="172"/>
        <v>0.73396842611285151</v>
      </c>
      <c r="V308" s="42">
        <f t="shared" si="173"/>
        <v>1.1695732769554932</v>
      </c>
      <c r="W308" s="42">
        <f t="shared" si="174"/>
        <v>1.1532473327994646</v>
      </c>
      <c r="X308" s="42">
        <f t="shared" si="175"/>
        <v>1.6325944156028616E-2</v>
      </c>
      <c r="Y308" s="42">
        <f t="shared" si="149"/>
        <v>7.8590094880416489E-3</v>
      </c>
      <c r="Z308" s="10">
        <f t="shared" si="176"/>
        <v>20.898834953484034</v>
      </c>
      <c r="AA308">
        <f t="shared" si="154"/>
        <v>6644232.0514585562</v>
      </c>
      <c r="AB308" s="10">
        <f t="shared" si="155"/>
        <v>6.6442320514585562</v>
      </c>
      <c r="AC308" s="10">
        <f t="shared" si="156"/>
        <v>6.5432320514585562</v>
      </c>
      <c r="AD308" s="3">
        <f t="shared" si="157"/>
        <v>948.98216844939179</v>
      </c>
      <c r="AI308" s="94">
        <f t="shared" si="158"/>
        <v>1.1532473327994646</v>
      </c>
    </row>
    <row r="309" spans="2:35">
      <c r="B309" s="39">
        <f t="shared" si="159"/>
        <v>281</v>
      </c>
      <c r="C309" s="42">
        <f t="shared" si="160"/>
        <v>4.7844124700241766</v>
      </c>
      <c r="D309" s="10">
        <f t="shared" si="161"/>
        <v>9.4155875299758236</v>
      </c>
      <c r="E309" s="40">
        <f t="shared" si="162"/>
        <v>27.568824940048351</v>
      </c>
      <c r="F309" s="40">
        <f t="shared" si="163"/>
        <v>46.4</v>
      </c>
      <c r="G309" s="3">
        <f t="shared" si="164"/>
        <v>377.15587529975625</v>
      </c>
      <c r="H309" s="3">
        <f t="shared" si="165"/>
        <v>155.31826837612553</v>
      </c>
      <c r="I309">
        <f t="shared" si="150"/>
        <v>1.5531826837612554E-4</v>
      </c>
      <c r="J309" s="4">
        <f t="shared" si="166"/>
        <v>640.94781846002047</v>
      </c>
      <c r="K309" s="40">
        <f t="shared" si="167"/>
        <v>4.1266737336259318</v>
      </c>
      <c r="L309" s="40">
        <f t="shared" si="151"/>
        <v>1.8733262663740682</v>
      </c>
      <c r="M309" s="10">
        <f t="shared" si="168"/>
        <v>6.6442320514585562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15.112626040430976</v>
      </c>
      <c r="Q309" s="42">
        <f t="shared" si="170"/>
        <v>0.32868199108251456</v>
      </c>
      <c r="R309" s="4">
        <f t="shared" si="171"/>
        <v>412607.29219818494</v>
      </c>
      <c r="S309">
        <f t="shared" si="152"/>
        <v>4.1260729219818492E-4</v>
      </c>
      <c r="T309" s="41">
        <f t="shared" si="153"/>
        <v>3.767924748417733E-4</v>
      </c>
      <c r="U309" s="42">
        <f t="shared" si="172"/>
        <v>0.73265026446462911</v>
      </c>
      <c r="V309" s="42">
        <f t="shared" si="173"/>
        <v>1.1700012181727284</v>
      </c>
      <c r="W309" s="42">
        <f t="shared" si="174"/>
        <v>1.1536716909538907</v>
      </c>
      <c r="X309" s="42">
        <f t="shared" si="175"/>
        <v>1.6329527218837736E-2</v>
      </c>
      <c r="Y309" s="42">
        <f t="shared" si="149"/>
        <v>7.8774068676162549E-3</v>
      </c>
      <c r="Z309" s="10">
        <f t="shared" si="176"/>
        <v>20.906486709757722</v>
      </c>
      <c r="AA309">
        <f t="shared" si="154"/>
        <v>6646627.7456210004</v>
      </c>
      <c r="AB309" s="10">
        <f t="shared" si="155"/>
        <v>6.6466277456210001</v>
      </c>
      <c r="AC309" s="10">
        <f t="shared" si="156"/>
        <v>6.5456277456210001</v>
      </c>
      <c r="AD309" s="3">
        <f t="shared" si="157"/>
        <v>949.32962228005806</v>
      </c>
      <c r="AI309" s="94">
        <f t="shared" si="158"/>
        <v>1.1536716909538907</v>
      </c>
    </row>
    <row r="310" spans="2:35">
      <c r="B310" s="39">
        <f t="shared" si="159"/>
        <v>282</v>
      </c>
      <c r="C310" s="42">
        <f t="shared" si="160"/>
        <v>4.8014388489210598</v>
      </c>
      <c r="D310" s="10">
        <f t="shared" si="161"/>
        <v>9.3985611510789404</v>
      </c>
      <c r="E310" s="40">
        <f t="shared" si="162"/>
        <v>27.602877697842118</v>
      </c>
      <c r="F310" s="40">
        <f t="shared" si="163"/>
        <v>46.4</v>
      </c>
      <c r="G310" s="3">
        <f t="shared" si="164"/>
        <v>376.98561151078741</v>
      </c>
      <c r="H310" s="3">
        <f t="shared" si="165"/>
        <v>155.31826837612553</v>
      </c>
      <c r="I310">
        <f t="shared" si="150"/>
        <v>1.5531826837612554E-4</v>
      </c>
      <c r="J310" s="4">
        <f t="shared" si="166"/>
        <v>642.42338418114991</v>
      </c>
      <c r="K310" s="40">
        <f t="shared" si="167"/>
        <v>4.1361740051429701</v>
      </c>
      <c r="L310" s="40">
        <f t="shared" si="151"/>
        <v>1.8638259948570299</v>
      </c>
      <c r="M310" s="10">
        <f t="shared" si="168"/>
        <v>6.6466277456210001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15.114364096928153</v>
      </c>
      <c r="Q310" s="42">
        <f t="shared" si="170"/>
        <v>0.32980849424121139</v>
      </c>
      <c r="R310" s="4">
        <f t="shared" si="171"/>
        <v>411864.7571250503</v>
      </c>
      <c r="S310">
        <f t="shared" si="152"/>
        <v>4.1186475712505028E-4</v>
      </c>
      <c r="T310" s="41">
        <f t="shared" si="153"/>
        <v>3.7753500991490795E-4</v>
      </c>
      <c r="U310" s="42">
        <f t="shared" si="172"/>
        <v>0.73133177463666676</v>
      </c>
      <c r="V310" s="42">
        <f t="shared" si="173"/>
        <v>1.1704271024748869</v>
      </c>
      <c r="W310" s="42">
        <f t="shared" si="174"/>
        <v>1.1540940884042117</v>
      </c>
      <c r="X310" s="42">
        <f t="shared" si="175"/>
        <v>1.6333014070675222E-2</v>
      </c>
      <c r="Y310" s="42">
        <f t="shared" si="149"/>
        <v>7.8958060595579107E-3</v>
      </c>
      <c r="Z310" s="10">
        <f t="shared" si="176"/>
        <v>20.914102936672112</v>
      </c>
      <c r="AA310">
        <f t="shared" si="154"/>
        <v>6649012.3158694543</v>
      </c>
      <c r="AB310" s="10">
        <f t="shared" si="155"/>
        <v>6.6490123158694541</v>
      </c>
      <c r="AC310" s="10">
        <f t="shared" si="156"/>
        <v>6.5480123158694541</v>
      </c>
      <c r="AD310" s="3">
        <f t="shared" si="157"/>
        <v>949.67546278019643</v>
      </c>
      <c r="AI310" s="94">
        <f t="shared" si="158"/>
        <v>1.1540940884042117</v>
      </c>
    </row>
    <row r="311" spans="2:35">
      <c r="B311" s="39">
        <f t="shared" si="159"/>
        <v>283</v>
      </c>
      <c r="C311" s="42">
        <f t="shared" si="160"/>
        <v>4.818465227817943</v>
      </c>
      <c r="D311" s="10">
        <f t="shared" si="161"/>
        <v>9.3815347721820572</v>
      </c>
      <c r="E311" s="40">
        <f t="shared" si="162"/>
        <v>27.636930455635884</v>
      </c>
      <c r="F311" s="40">
        <f t="shared" si="163"/>
        <v>46.4</v>
      </c>
      <c r="G311" s="3">
        <f t="shared" si="164"/>
        <v>376.81534772181857</v>
      </c>
      <c r="H311" s="3">
        <f t="shared" si="165"/>
        <v>155.31826837612553</v>
      </c>
      <c r="I311">
        <f t="shared" si="150"/>
        <v>1.5531826837612554E-4</v>
      </c>
      <c r="J311" s="4">
        <f t="shared" si="166"/>
        <v>643.90077138248421</v>
      </c>
      <c r="K311" s="40">
        <f t="shared" si="167"/>
        <v>4.1456860040648014</v>
      </c>
      <c r="L311" s="40">
        <f t="shared" si="151"/>
        <v>1.8543139959351986</v>
      </c>
      <c r="M311" s="10">
        <f t="shared" si="168"/>
        <v>6.6490123158694541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15.116093659515375</v>
      </c>
      <c r="Q311" s="42">
        <f t="shared" si="170"/>
        <v>0.33093486850697057</v>
      </c>
      <c r="R311" s="4">
        <f t="shared" si="171"/>
        <v>411122.03816103999</v>
      </c>
      <c r="S311">
        <f t="shared" si="152"/>
        <v>4.1112203816104001E-4</v>
      </c>
      <c r="T311" s="41">
        <f t="shared" si="153"/>
        <v>3.7827772887891821E-4</v>
      </c>
      <c r="U311" s="42">
        <f t="shared" si="172"/>
        <v>0.7300129582810323</v>
      </c>
      <c r="V311" s="42">
        <f t="shared" si="173"/>
        <v>1.1708509291497196</v>
      </c>
      <c r="W311" s="42">
        <f t="shared" si="174"/>
        <v>1.1545145245386934</v>
      </c>
      <c r="X311" s="42">
        <f t="shared" si="175"/>
        <v>1.6336404611026145E-2</v>
      </c>
      <c r="Y311" s="42">
        <f t="shared" si="149"/>
        <v>7.9142069653067998E-3</v>
      </c>
      <c r="Z311" s="10">
        <f t="shared" si="176"/>
        <v>20.92168362319854</v>
      </c>
      <c r="AA311">
        <f t="shared" si="154"/>
        <v>6651385.7587509444</v>
      </c>
      <c r="AB311" s="10">
        <f t="shared" si="155"/>
        <v>6.6513857587509442</v>
      </c>
      <c r="AC311" s="10">
        <f t="shared" si="156"/>
        <v>6.5503857587509442</v>
      </c>
      <c r="AD311" s="3">
        <f t="shared" si="157"/>
        <v>950.01968944901296</v>
      </c>
      <c r="AI311" s="94">
        <f t="shared" si="158"/>
        <v>1.1545145245386934</v>
      </c>
    </row>
    <row r="312" spans="2:35">
      <c r="B312" s="39">
        <f t="shared" si="159"/>
        <v>284</v>
      </c>
      <c r="C312" s="42">
        <f t="shared" si="160"/>
        <v>4.8354916067148261</v>
      </c>
      <c r="D312" s="10">
        <f t="shared" si="161"/>
        <v>9.364508393285174</v>
      </c>
      <c r="E312" s="40">
        <f t="shared" si="162"/>
        <v>27.670983213429651</v>
      </c>
      <c r="F312" s="40">
        <f t="shared" si="163"/>
        <v>46.4</v>
      </c>
      <c r="G312" s="3">
        <f t="shared" si="164"/>
        <v>376.64508393284973</v>
      </c>
      <c r="H312" s="3">
        <f t="shared" si="165"/>
        <v>155.31826837612553</v>
      </c>
      <c r="I312">
        <f t="shared" si="150"/>
        <v>1.5531826837612554E-4</v>
      </c>
      <c r="J312" s="4">
        <f t="shared" si="166"/>
        <v>645.37998006402358</v>
      </c>
      <c r="K312" s="40">
        <f t="shared" si="167"/>
        <v>4.1552097303914248</v>
      </c>
      <c r="L312" s="40">
        <f t="shared" si="151"/>
        <v>1.8447902696085752</v>
      </c>
      <c r="M312" s="10">
        <f t="shared" si="168"/>
        <v>6.6513857587509442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15.117814731856484</v>
      </c>
      <c r="Q312" s="42">
        <f t="shared" si="170"/>
        <v>0.33206111454178966</v>
      </c>
      <c r="R312" s="4">
        <f t="shared" si="171"/>
        <v>410379.13623655029</v>
      </c>
      <c r="S312">
        <f t="shared" si="152"/>
        <v>4.103791362365503E-4</v>
      </c>
      <c r="T312" s="41">
        <f t="shared" si="153"/>
        <v>3.7902063080340792E-4</v>
      </c>
      <c r="U312" s="42">
        <f t="shared" si="172"/>
        <v>0.72869381704979286</v>
      </c>
      <c r="V312" s="42">
        <f t="shared" si="173"/>
        <v>1.1712726974895282</v>
      </c>
      <c r="W312" s="42">
        <f t="shared" si="174"/>
        <v>1.1549329987485237</v>
      </c>
      <c r="X312" s="42">
        <f t="shared" si="175"/>
        <v>1.6339698741004494E-2</v>
      </c>
      <c r="Y312" s="42">
        <f t="shared" si="149"/>
        <v>7.9326094862239953E-3</v>
      </c>
      <c r="Z312" s="10">
        <f t="shared" si="176"/>
        <v>20.929228758364122</v>
      </c>
      <c r="AA312">
        <f t="shared" si="154"/>
        <v>6653748.0708299624</v>
      </c>
      <c r="AB312" s="10">
        <f t="shared" si="155"/>
        <v>6.6537480708299626</v>
      </c>
      <c r="AC312" s="10">
        <f t="shared" si="156"/>
        <v>6.5527480708299626</v>
      </c>
      <c r="AD312" s="3">
        <f t="shared" si="157"/>
        <v>950.3623017882469</v>
      </c>
      <c r="AI312" s="94">
        <f t="shared" si="158"/>
        <v>1.1549329987485237</v>
      </c>
    </row>
    <row r="313" spans="2:35">
      <c r="B313" s="39">
        <f t="shared" si="159"/>
        <v>285</v>
      </c>
      <c r="C313" s="42">
        <f t="shared" si="160"/>
        <v>4.8525179856117093</v>
      </c>
      <c r="D313" s="10">
        <f t="shared" si="161"/>
        <v>9.3474820143882908</v>
      </c>
      <c r="E313" s="40">
        <f t="shared" si="162"/>
        <v>27.705035971223417</v>
      </c>
      <c r="F313" s="40">
        <f t="shared" si="163"/>
        <v>46.4</v>
      </c>
      <c r="G313" s="3">
        <f t="shared" si="164"/>
        <v>376.47482014388089</v>
      </c>
      <c r="H313" s="3">
        <f t="shared" si="165"/>
        <v>155.31826837612553</v>
      </c>
      <c r="I313">
        <f t="shared" si="150"/>
        <v>1.5531826837612554E-4</v>
      </c>
      <c r="J313" s="4">
        <f t="shared" si="166"/>
        <v>646.86101022576736</v>
      </c>
      <c r="K313" s="40">
        <f t="shared" si="167"/>
        <v>4.1647451841228387</v>
      </c>
      <c r="L313" s="40">
        <f t="shared" si="151"/>
        <v>1.8352548158771613</v>
      </c>
      <c r="M313" s="10">
        <f t="shared" si="168"/>
        <v>6.6537480708299626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15.119527317595496</v>
      </c>
      <c r="Q313" s="42">
        <f t="shared" si="170"/>
        <v>0.3331872330069528</v>
      </c>
      <c r="R313" s="4">
        <f t="shared" si="171"/>
        <v>409636.05228197784</v>
      </c>
      <c r="S313">
        <f t="shared" si="152"/>
        <v>4.0963605228197785E-4</v>
      </c>
      <c r="T313" s="41">
        <f t="shared" si="153"/>
        <v>3.7976371475798037E-4</v>
      </c>
      <c r="U313" s="42">
        <f t="shared" si="172"/>
        <v>0.72737435259501682</v>
      </c>
      <c r="V313" s="42">
        <f t="shared" si="173"/>
        <v>1.1716924067885639</v>
      </c>
      <c r="W313" s="42">
        <f t="shared" si="174"/>
        <v>1.1553495104279703</v>
      </c>
      <c r="X313" s="42">
        <f t="shared" si="175"/>
        <v>1.6342896360593606E-2</v>
      </c>
      <c r="Y313" s="42">
        <f t="shared" si="149"/>
        <v>7.9510135235899074E-3</v>
      </c>
      <c r="Z313" s="10">
        <f t="shared" si="176"/>
        <v>20.936738331246335</v>
      </c>
      <c r="AA313">
        <f t="shared" si="154"/>
        <v>6656099.2486867681</v>
      </c>
      <c r="AB313" s="10">
        <f t="shared" si="155"/>
        <v>6.6560992486867683</v>
      </c>
      <c r="AC313" s="10">
        <f t="shared" si="156"/>
        <v>6.5550992486867683</v>
      </c>
      <c r="AD313" s="3">
        <f t="shared" si="157"/>
        <v>950.70329930192429</v>
      </c>
      <c r="AI313" s="94">
        <f t="shared" si="158"/>
        <v>1.1553495104279703</v>
      </c>
    </row>
    <row r="314" spans="2:35">
      <c r="B314" s="39">
        <f t="shared" si="159"/>
        <v>286</v>
      </c>
      <c r="C314" s="42">
        <f t="shared" si="160"/>
        <v>4.8695443645085925</v>
      </c>
      <c r="D314" s="10">
        <f t="shared" si="161"/>
        <v>9.3304556354914077</v>
      </c>
      <c r="E314" s="40">
        <f t="shared" si="162"/>
        <v>27.739088729017183</v>
      </c>
      <c r="F314" s="40">
        <f t="shared" si="163"/>
        <v>46.4</v>
      </c>
      <c r="G314" s="3">
        <f t="shared" si="164"/>
        <v>376.30455635491205</v>
      </c>
      <c r="H314" s="3">
        <f t="shared" si="165"/>
        <v>155.31826837612553</v>
      </c>
      <c r="I314">
        <f t="shared" si="150"/>
        <v>1.5531826837612554E-4</v>
      </c>
      <c r="J314" s="4">
        <f t="shared" si="166"/>
        <v>648.34386186771621</v>
      </c>
      <c r="K314" s="40">
        <f t="shared" si="167"/>
        <v>4.1742923652590456</v>
      </c>
      <c r="L314" s="40">
        <f t="shared" si="151"/>
        <v>1.8257076347409544</v>
      </c>
      <c r="M314" s="10">
        <f t="shared" si="168"/>
        <v>6.6560992486867683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15.121231420355411</v>
      </c>
      <c r="Q314" s="42">
        <f t="shared" si="170"/>
        <v>0.33431322456303486</v>
      </c>
      <c r="R314" s="4">
        <f t="shared" si="171"/>
        <v>408892.78722771874</v>
      </c>
      <c r="S314">
        <f t="shared" si="152"/>
        <v>4.0889278722771872E-4</v>
      </c>
      <c r="T314" s="41">
        <f t="shared" si="153"/>
        <v>3.805069798122395E-4</v>
      </c>
      <c r="U314" s="42">
        <f t="shared" si="172"/>
        <v>0.72605456656877099</v>
      </c>
      <c r="V314" s="42">
        <f t="shared" si="173"/>
        <v>1.1721100563472098</v>
      </c>
      <c r="W314" s="42">
        <f t="shared" si="174"/>
        <v>1.1557640589740805</v>
      </c>
      <c r="X314" s="42">
        <f t="shared" si="175"/>
        <v>1.6345997373129251E-2</v>
      </c>
      <c r="Y314" s="42">
        <f t="shared" si="149"/>
        <v>7.969418978607791E-3</v>
      </c>
      <c r="Z314" s="10">
        <f t="shared" si="176"/>
        <v>20.944212330980857</v>
      </c>
      <c r="AA314">
        <f t="shared" si="154"/>
        <v>6658439.2889198419</v>
      </c>
      <c r="AB314" s="10">
        <f t="shared" si="155"/>
        <v>6.6584392889198423</v>
      </c>
      <c r="AC314" s="10">
        <f t="shared" si="156"/>
        <v>6.5574392889198423</v>
      </c>
      <c r="AD314" s="3">
        <f t="shared" si="157"/>
        <v>951.04268149671384</v>
      </c>
      <c r="AI314" s="94">
        <f t="shared" si="158"/>
        <v>1.1557640589740805</v>
      </c>
    </row>
    <row r="315" spans="2:35">
      <c r="B315" s="39">
        <f t="shared" si="159"/>
        <v>287</v>
      </c>
      <c r="C315" s="42">
        <f t="shared" si="160"/>
        <v>4.8865707434054757</v>
      </c>
      <c r="D315" s="10">
        <f t="shared" si="161"/>
        <v>9.3134292565945245</v>
      </c>
      <c r="E315" s="40">
        <f t="shared" si="162"/>
        <v>27.77314148681095</v>
      </c>
      <c r="F315" s="40">
        <f t="shared" si="163"/>
        <v>46.4</v>
      </c>
      <c r="G315" s="3">
        <f t="shared" si="164"/>
        <v>376.13429256594321</v>
      </c>
      <c r="H315" s="3">
        <f t="shared" si="165"/>
        <v>155.31826837612553</v>
      </c>
      <c r="I315">
        <f t="shared" si="150"/>
        <v>1.5531826837612554E-4</v>
      </c>
      <c r="J315" s="4">
        <f t="shared" si="166"/>
        <v>649.82853498986969</v>
      </c>
      <c r="K315" s="40">
        <f t="shared" si="167"/>
        <v>4.1838512738000428</v>
      </c>
      <c r="L315" s="40">
        <f t="shared" si="151"/>
        <v>1.8161487261999572</v>
      </c>
      <c r="M315" s="10">
        <f t="shared" si="168"/>
        <v>6.6584392889198423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15.12292704374005</v>
      </c>
      <c r="Q315" s="42">
        <f t="shared" si="170"/>
        <v>0.33543908986990556</v>
      </c>
      <c r="R315" s="4">
        <f t="shared" si="171"/>
        <v>408149.34200416954</v>
      </c>
      <c r="S315">
        <f t="shared" si="152"/>
        <v>4.0814934200416952E-4</v>
      </c>
      <c r="T315" s="41">
        <f t="shared" si="153"/>
        <v>3.8125042503578871E-4</v>
      </c>
      <c r="U315" s="42">
        <f t="shared" si="172"/>
        <v>0.72473446062312363</v>
      </c>
      <c r="V315" s="42">
        <f t="shared" si="173"/>
        <v>1.1725256454668982</v>
      </c>
      <c r="W315" s="42">
        <f t="shared" si="174"/>
        <v>1.1561766437871148</v>
      </c>
      <c r="X315" s="42">
        <f t="shared" si="175"/>
        <v>1.634900167978337E-2</v>
      </c>
      <c r="Y315" s="42">
        <f t="shared" si="149"/>
        <v>7.9878257524010291E-3</v>
      </c>
      <c r="Z315" s="10">
        <f t="shared" si="176"/>
        <v>20.951650746753128</v>
      </c>
      <c r="AA315">
        <f t="shared" si="154"/>
        <v>6660768.188143244</v>
      </c>
      <c r="AB315" s="10">
        <f t="shared" si="155"/>
        <v>6.6607681881432441</v>
      </c>
      <c r="AC315" s="10">
        <f t="shared" si="156"/>
        <v>6.5597681881432441</v>
      </c>
      <c r="AD315" s="3">
        <f t="shared" si="157"/>
        <v>951.38044788154377</v>
      </c>
      <c r="AI315" s="94">
        <f t="shared" si="158"/>
        <v>1.1561766437871148</v>
      </c>
    </row>
    <row r="316" spans="2:35">
      <c r="B316" s="39">
        <f t="shared" si="159"/>
        <v>288</v>
      </c>
      <c r="C316" s="42">
        <f t="shared" si="160"/>
        <v>4.9035971223023589</v>
      </c>
      <c r="D316" s="10">
        <f t="shared" si="161"/>
        <v>9.2964028776976413</v>
      </c>
      <c r="E316" s="40">
        <f t="shared" si="162"/>
        <v>27.807194244604716</v>
      </c>
      <c r="F316" s="40">
        <f t="shared" si="163"/>
        <v>46.4</v>
      </c>
      <c r="G316" s="3">
        <f t="shared" si="164"/>
        <v>375.96402877697437</v>
      </c>
      <c r="H316" s="3">
        <f t="shared" si="165"/>
        <v>155.31826837612553</v>
      </c>
      <c r="I316">
        <f t="shared" si="150"/>
        <v>1.5531826837612554E-4</v>
      </c>
      <c r="J316" s="4">
        <f t="shared" si="166"/>
        <v>651.31502959222826</v>
      </c>
      <c r="K316" s="40">
        <f t="shared" si="167"/>
        <v>4.1934219097458341</v>
      </c>
      <c r="L316" s="40">
        <f t="shared" si="151"/>
        <v>1.8065780902541659</v>
      </c>
      <c r="M316" s="10">
        <f t="shared" si="168"/>
        <v>6.6607681881432441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15.124614191332173</v>
      </c>
      <c r="Q316" s="42">
        <f t="shared" si="170"/>
        <v>0.33656482958673356</v>
      </c>
      <c r="R316" s="4">
        <f t="shared" si="171"/>
        <v>407405.71754172642</v>
      </c>
      <c r="S316">
        <f t="shared" si="152"/>
        <v>4.074057175417264E-4</v>
      </c>
      <c r="T316" s="41">
        <f t="shared" si="153"/>
        <v>3.8199404949823182E-4</v>
      </c>
      <c r="U316" s="42">
        <f t="shared" si="172"/>
        <v>0.72341403641014201</v>
      </c>
      <c r="V316" s="42">
        <f t="shared" si="173"/>
        <v>1.1729391734549277</v>
      </c>
      <c r="W316" s="42">
        <f t="shared" si="174"/>
        <v>1.1565872642700801</v>
      </c>
      <c r="X316" s="42">
        <f t="shared" si="175"/>
        <v>1.6351909184847635E-2</v>
      </c>
      <c r="Y316" s="42">
        <f t="shared" si="149"/>
        <v>8.0062337460163769E-3</v>
      </c>
      <c r="Z316" s="10">
        <f t="shared" si="176"/>
        <v>20.959053567805476</v>
      </c>
      <c r="AA316">
        <f t="shared" si="154"/>
        <v>6663085.9429888502</v>
      </c>
      <c r="AB316" s="10">
        <f t="shared" si="155"/>
        <v>6.6630859429888503</v>
      </c>
      <c r="AC316" s="10">
        <f t="shared" si="156"/>
        <v>6.5620859429888503</v>
      </c>
      <c r="AD316" s="3">
        <f t="shared" si="157"/>
        <v>951.71659796792608</v>
      </c>
      <c r="AI316" s="94">
        <f t="shared" si="158"/>
        <v>1.1565872642700801</v>
      </c>
    </row>
    <row r="317" spans="2:35">
      <c r="B317" s="39">
        <f t="shared" si="159"/>
        <v>289</v>
      </c>
      <c r="C317" s="42">
        <f t="shared" si="160"/>
        <v>4.9206235011992421</v>
      </c>
      <c r="D317" s="10">
        <f t="shared" si="161"/>
        <v>9.2793764988007581</v>
      </c>
      <c r="E317" s="40">
        <f t="shared" si="162"/>
        <v>27.841247002398482</v>
      </c>
      <c r="F317" s="40">
        <f t="shared" si="163"/>
        <v>46.4</v>
      </c>
      <c r="G317" s="3">
        <f t="shared" si="164"/>
        <v>375.79376498800553</v>
      </c>
      <c r="H317" s="3">
        <f t="shared" si="165"/>
        <v>155.31826837612553</v>
      </c>
      <c r="I317">
        <f t="shared" si="150"/>
        <v>1.5531826837612554E-4</v>
      </c>
      <c r="J317" s="4">
        <f t="shared" si="166"/>
        <v>652.80334567479144</v>
      </c>
      <c r="K317" s="40">
        <f t="shared" si="167"/>
        <v>4.2030042730964157</v>
      </c>
      <c r="L317" s="40">
        <f t="shared" si="151"/>
        <v>1.7969957269035843</v>
      </c>
      <c r="M317" s="10">
        <f t="shared" si="168"/>
        <v>6.6630859429888503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15.126292866695156</v>
      </c>
      <c r="Q317" s="42">
        <f t="shared" si="170"/>
        <v>0.33769044437199081</v>
      </c>
      <c r="R317" s="4">
        <f t="shared" si="171"/>
        <v>406661.91477078589</v>
      </c>
      <c r="S317">
        <f t="shared" si="152"/>
        <v>4.0666191477078587E-4</v>
      </c>
      <c r="T317" s="41">
        <f t="shared" si="153"/>
        <v>3.8273785226917235E-4</v>
      </c>
      <c r="U317" s="42">
        <f t="shared" si="172"/>
        <v>0.72209329558189361</v>
      </c>
      <c r="V317" s="42">
        <f t="shared" si="173"/>
        <v>1.1733506396209628</v>
      </c>
      <c r="W317" s="42">
        <f t="shared" si="174"/>
        <v>1.1569959198291246</v>
      </c>
      <c r="X317" s="42">
        <f t="shared" si="175"/>
        <v>1.6354719791838113E-2</v>
      </c>
      <c r="Y317" s="42">
        <f t="shared" si="149"/>
        <v>8.0246428604228096E-3</v>
      </c>
      <c r="Z317" s="10">
        <f t="shared" si="176"/>
        <v>20.966420783432806</v>
      </c>
      <c r="AA317">
        <f t="shared" si="154"/>
        <v>6665392.5501049897</v>
      </c>
      <c r="AB317" s="10">
        <f t="shared" si="155"/>
        <v>6.6653925501049898</v>
      </c>
      <c r="AC317" s="10">
        <f t="shared" si="156"/>
        <v>6.5643925501049898</v>
      </c>
      <c r="AD317" s="3">
        <f t="shared" si="157"/>
        <v>952.05113126975925</v>
      </c>
      <c r="AI317" s="94">
        <f t="shared" si="158"/>
        <v>1.1569959198291246</v>
      </c>
    </row>
    <row r="318" spans="2:35">
      <c r="B318" s="39">
        <f t="shared" si="159"/>
        <v>290</v>
      </c>
      <c r="C318" s="42">
        <f t="shared" si="160"/>
        <v>4.9376498800961253</v>
      </c>
      <c r="D318" s="10">
        <f t="shared" si="161"/>
        <v>9.2623501199038749</v>
      </c>
      <c r="E318" s="40">
        <f t="shared" si="162"/>
        <v>27.875299760192249</v>
      </c>
      <c r="F318" s="40">
        <f t="shared" si="163"/>
        <v>46.4</v>
      </c>
      <c r="G318" s="3">
        <f t="shared" si="164"/>
        <v>375.6235011990367</v>
      </c>
      <c r="H318" s="3">
        <f t="shared" si="165"/>
        <v>155.31826837612553</v>
      </c>
      <c r="I318">
        <f t="shared" si="150"/>
        <v>1.5531826837612554E-4</v>
      </c>
      <c r="J318" s="4">
        <f t="shared" si="166"/>
        <v>654.29348323755949</v>
      </c>
      <c r="K318" s="40">
        <f t="shared" si="167"/>
        <v>4.2125983638517894</v>
      </c>
      <c r="L318" s="40">
        <f t="shared" si="151"/>
        <v>1.7874016361482106</v>
      </c>
      <c r="M318" s="10">
        <f t="shared" si="168"/>
        <v>6.6653925501049898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15.127963073372044</v>
      </c>
      <c r="Q318" s="42">
        <f t="shared" si="170"/>
        <v>0.33881593488345646</v>
      </c>
      <c r="R318" s="4">
        <f t="shared" si="171"/>
        <v>405917.93462174432</v>
      </c>
      <c r="S318">
        <f t="shared" si="152"/>
        <v>4.0591793462174431E-4</v>
      </c>
      <c r="T318" s="41">
        <f t="shared" si="153"/>
        <v>3.8348183241821392E-4</v>
      </c>
      <c r="U318" s="42">
        <f t="shared" si="172"/>
        <v>0.72077223979044647</v>
      </c>
      <c r="V318" s="42">
        <f t="shared" si="173"/>
        <v>1.1737600432782138</v>
      </c>
      <c r="W318" s="42">
        <f t="shared" si="174"/>
        <v>1.1574026098732977</v>
      </c>
      <c r="X318" s="42">
        <f t="shared" si="175"/>
        <v>1.6357433404916133E-2</v>
      </c>
      <c r="Y318" s="42">
        <f t="shared" si="149"/>
        <v>8.0430529965119738E-3</v>
      </c>
      <c r="Z318" s="10">
        <f t="shared" si="176"/>
        <v>20.973752382982408</v>
      </c>
      <c r="AA318">
        <f t="shared" si="154"/>
        <v>6667688.0061564008</v>
      </c>
      <c r="AB318" s="10">
        <f t="shared" si="155"/>
        <v>6.6676880061564008</v>
      </c>
      <c r="AC318" s="10">
        <f t="shared" si="156"/>
        <v>6.5666880061564008</v>
      </c>
      <c r="AD318" s="3">
        <f t="shared" si="157"/>
        <v>952.38404730332138</v>
      </c>
      <c r="AI318" s="94">
        <f t="shared" si="158"/>
        <v>1.1574026098732977</v>
      </c>
    </row>
    <row r="319" spans="2:35">
      <c r="B319" s="39">
        <f t="shared" si="159"/>
        <v>291</v>
      </c>
      <c r="C319" s="42">
        <f t="shared" si="160"/>
        <v>4.9546762589930085</v>
      </c>
      <c r="D319" s="10">
        <f t="shared" si="161"/>
        <v>9.2453237410069917</v>
      </c>
      <c r="E319" s="40">
        <f t="shared" si="162"/>
        <v>27.909352517986015</v>
      </c>
      <c r="F319" s="40">
        <f t="shared" si="163"/>
        <v>46.4</v>
      </c>
      <c r="G319" s="3">
        <f t="shared" si="164"/>
        <v>375.45323741006786</v>
      </c>
      <c r="H319" s="3">
        <f t="shared" si="165"/>
        <v>155.31826837612553</v>
      </c>
      <c r="I319">
        <f t="shared" si="150"/>
        <v>1.5531826837612554E-4</v>
      </c>
      <c r="J319" s="4">
        <f t="shared" si="166"/>
        <v>655.78544228053238</v>
      </c>
      <c r="K319" s="40">
        <f t="shared" si="167"/>
        <v>4.2222041820119545</v>
      </c>
      <c r="L319" s="40">
        <f t="shared" si="151"/>
        <v>1.7777958179880455</v>
      </c>
      <c r="M319" s="10">
        <f t="shared" si="168"/>
        <v>6.6676880061564008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15.129624814885572</v>
      </c>
      <c r="Q319" s="42">
        <f t="shared" si="170"/>
        <v>0.33994130177822118</v>
      </c>
      <c r="R319" s="4">
        <f t="shared" si="171"/>
        <v>405173.77802499791</v>
      </c>
      <c r="S319">
        <f t="shared" si="152"/>
        <v>4.0517377802499793E-4</v>
      </c>
      <c r="T319" s="41">
        <f t="shared" si="153"/>
        <v>3.8422598901496029E-4</v>
      </c>
      <c r="U319" s="42">
        <f t="shared" si="172"/>
        <v>0.71945087068786773</v>
      </c>
      <c r="V319" s="42">
        <f t="shared" si="173"/>
        <v>1.1741673837446536</v>
      </c>
      <c r="W319" s="42">
        <f t="shared" si="174"/>
        <v>1.1578073338145418</v>
      </c>
      <c r="X319" s="42">
        <f t="shared" si="175"/>
        <v>1.6360049930111753E-2</v>
      </c>
      <c r="Y319" s="42">
        <f t="shared" si="149"/>
        <v>8.0614640551000191E-3</v>
      </c>
      <c r="Z319" s="10">
        <f t="shared" si="176"/>
        <v>20.981048355857407</v>
      </c>
      <c r="AA319">
        <f t="shared" si="154"/>
        <v>6669972.307825299</v>
      </c>
      <c r="AB319" s="10">
        <f t="shared" si="155"/>
        <v>6.669972307825299</v>
      </c>
      <c r="AC319" s="10">
        <f t="shared" si="156"/>
        <v>6.5689723078252991</v>
      </c>
      <c r="AD319" s="3">
        <f t="shared" si="157"/>
        <v>952.71534558742553</v>
      </c>
      <c r="AI319" s="94">
        <f t="shared" si="158"/>
        <v>1.1578073338145418</v>
      </c>
    </row>
    <row r="320" spans="2:35">
      <c r="B320" s="39">
        <f t="shared" si="159"/>
        <v>292</v>
      </c>
      <c r="C320" s="42">
        <f t="shared" si="160"/>
        <v>4.9717026378898916</v>
      </c>
      <c r="D320" s="10">
        <f t="shared" si="161"/>
        <v>9.2282973621101085</v>
      </c>
      <c r="E320" s="40">
        <f t="shared" si="162"/>
        <v>27.943405275779782</v>
      </c>
      <c r="F320" s="40">
        <f t="shared" si="163"/>
        <v>46.4</v>
      </c>
      <c r="G320" s="3">
        <f t="shared" si="164"/>
        <v>375.28297362109902</v>
      </c>
      <c r="H320" s="3">
        <f t="shared" si="165"/>
        <v>155.31826837612553</v>
      </c>
      <c r="I320">
        <f t="shared" si="150"/>
        <v>1.5531826837612554E-4</v>
      </c>
      <c r="J320" s="4">
        <f t="shared" si="166"/>
        <v>657.27922280371013</v>
      </c>
      <c r="K320" s="40">
        <f t="shared" si="167"/>
        <v>4.2318217275769126</v>
      </c>
      <c r="L320" s="40">
        <f t="shared" si="151"/>
        <v>1.7681782724230874</v>
      </c>
      <c r="M320" s="10">
        <f t="shared" si="168"/>
        <v>6.669972307825299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15.131278094738978</v>
      </c>
      <c r="Q320" s="42">
        <f t="shared" si="170"/>
        <v>0.34106654571269113</v>
      </c>
      <c r="R320" s="4">
        <f t="shared" si="171"/>
        <v>404429.44591094315</v>
      </c>
      <c r="S320">
        <f t="shared" si="152"/>
        <v>4.0442944591094314E-4</v>
      </c>
      <c r="T320" s="41">
        <f t="shared" si="153"/>
        <v>3.8497032112901508E-4</v>
      </c>
      <c r="U320" s="42">
        <f t="shared" si="172"/>
        <v>0.71812918992622532</v>
      </c>
      <c r="V320" s="42">
        <f t="shared" si="173"/>
        <v>1.1745726603405304</v>
      </c>
      <c r="W320" s="42">
        <f t="shared" si="174"/>
        <v>1.1582100910678812</v>
      </c>
      <c r="X320" s="42">
        <f t="shared" si="175"/>
        <v>1.636256927264923E-2</v>
      </c>
      <c r="Y320" s="42">
        <f t="shared" si="149"/>
        <v>8.0798759369264117E-3</v>
      </c>
      <c r="Z320" s="10">
        <f t="shared" si="176"/>
        <v>20.988308691512358</v>
      </c>
      <c r="AA320">
        <f t="shared" si="154"/>
        <v>6672245.4518100023</v>
      </c>
      <c r="AB320" s="10">
        <f t="shared" si="155"/>
        <v>6.6722454518100021</v>
      </c>
      <c r="AC320" s="10">
        <f t="shared" si="156"/>
        <v>6.5712454518100021</v>
      </c>
      <c r="AD320" s="3">
        <f t="shared" si="157"/>
        <v>953.04502564322001</v>
      </c>
      <c r="AI320" s="94">
        <f t="shared" si="158"/>
        <v>1.1582100910678812</v>
      </c>
    </row>
    <row r="321" spans="2:35">
      <c r="B321" s="39">
        <f t="shared" si="159"/>
        <v>293</v>
      </c>
      <c r="C321" s="42">
        <f t="shared" si="160"/>
        <v>4.9887290167867748</v>
      </c>
      <c r="D321" s="10">
        <f t="shared" si="161"/>
        <v>9.2112709832132253</v>
      </c>
      <c r="E321" s="40">
        <f t="shared" si="162"/>
        <v>27.977458033573548</v>
      </c>
      <c r="F321" s="40">
        <f t="shared" si="163"/>
        <v>46.4</v>
      </c>
      <c r="G321" s="3">
        <f t="shared" si="164"/>
        <v>375.11270983213018</v>
      </c>
      <c r="H321" s="3">
        <f t="shared" si="165"/>
        <v>155.31826837612553</v>
      </c>
      <c r="I321">
        <f t="shared" si="150"/>
        <v>1.5531826837612554E-4</v>
      </c>
      <c r="J321" s="4">
        <f t="shared" si="166"/>
        <v>658.77482480709273</v>
      </c>
      <c r="K321" s="40">
        <f t="shared" si="167"/>
        <v>4.2414510005466628</v>
      </c>
      <c r="L321" s="40">
        <f t="shared" si="151"/>
        <v>1.7585489994533372</v>
      </c>
      <c r="M321" s="10">
        <f t="shared" si="168"/>
        <v>6.6722454518100021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15.132922916415051</v>
      </c>
      <c r="Q321" s="42">
        <f t="shared" si="170"/>
        <v>0.34219166734259215</v>
      </c>
      <c r="R321" s="4">
        <f t="shared" si="171"/>
        <v>403684.93920997641</v>
      </c>
      <c r="S321">
        <f t="shared" si="152"/>
        <v>4.0368493920997641E-4</v>
      </c>
      <c r="T321" s="41">
        <f t="shared" si="153"/>
        <v>3.8571482782998181E-4</v>
      </c>
      <c r="U321" s="42">
        <f t="shared" si="172"/>
        <v>0.71680719915758662</v>
      </c>
      <c r="V321" s="42">
        <f t="shared" si="173"/>
        <v>1.174975872390787</v>
      </c>
      <c r="W321" s="42">
        <f t="shared" si="174"/>
        <v>1.1586108810511786</v>
      </c>
      <c r="X321" s="42">
        <f t="shared" si="175"/>
        <v>1.6364991339608448E-2</v>
      </c>
      <c r="Y321" s="42">
        <f t="shared" si="149"/>
        <v>8.0982885426557488E-3</v>
      </c>
      <c r="Z321" s="10">
        <f t="shared" si="176"/>
        <v>20.995533379456628</v>
      </c>
      <c r="AA321">
        <f t="shared" si="154"/>
        <v>6674507.4348259913</v>
      </c>
      <c r="AB321" s="10">
        <f t="shared" si="155"/>
        <v>6.6745074348259914</v>
      </c>
      <c r="AC321" s="10">
        <f t="shared" si="156"/>
        <v>6.5735074348259914</v>
      </c>
      <c r="AD321" s="3">
        <f t="shared" si="157"/>
        <v>953.37308699434243</v>
      </c>
      <c r="AI321" s="94">
        <f t="shared" si="158"/>
        <v>1.1586108810511786</v>
      </c>
    </row>
    <row r="322" spans="2:35">
      <c r="B322" s="39">
        <f t="shared" si="159"/>
        <v>294</v>
      </c>
      <c r="C322" s="42">
        <f t="shared" si="160"/>
        <v>5.005755395683658</v>
      </c>
      <c r="D322" s="10">
        <f t="shared" si="161"/>
        <v>9.1942446043163422</v>
      </c>
      <c r="E322" s="40">
        <f t="shared" si="162"/>
        <v>28.011510791367314</v>
      </c>
      <c r="F322" s="40">
        <f t="shared" si="163"/>
        <v>46.4</v>
      </c>
      <c r="G322" s="3">
        <f t="shared" si="164"/>
        <v>374.94244604316134</v>
      </c>
      <c r="H322" s="3">
        <f t="shared" si="165"/>
        <v>155.31826837612553</v>
      </c>
      <c r="I322">
        <f t="shared" si="150"/>
        <v>1.5531826837612554E-4</v>
      </c>
      <c r="J322" s="4">
        <f t="shared" si="166"/>
        <v>660.27224829067995</v>
      </c>
      <c r="K322" s="40">
        <f t="shared" si="167"/>
        <v>4.2510920009212034</v>
      </c>
      <c r="L322" s="40">
        <f t="shared" si="151"/>
        <v>1.7489079990787966</v>
      </c>
      <c r="M322" s="10">
        <f t="shared" si="168"/>
        <v>6.6745074348259914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15.134559283376959</v>
      </c>
      <c r="Q322" s="42">
        <f t="shared" si="170"/>
        <v>0.34331666732297372</v>
      </c>
      <c r="R322" s="4">
        <f t="shared" si="171"/>
        <v>402940.25885249407</v>
      </c>
      <c r="S322">
        <f t="shared" si="152"/>
        <v>4.0294025885249409E-4</v>
      </c>
      <c r="T322" s="41">
        <f t="shared" si="153"/>
        <v>3.8645950818746414E-4</v>
      </c>
      <c r="U322" s="42">
        <f t="shared" si="172"/>
        <v>0.71548490003401966</v>
      </c>
      <c r="V322" s="42">
        <f t="shared" si="173"/>
        <v>1.1753770192231237</v>
      </c>
      <c r="W322" s="42">
        <f t="shared" si="174"/>
        <v>1.1590097031853228</v>
      </c>
      <c r="X322" s="42">
        <f t="shared" si="175"/>
        <v>1.6367316037800839E-2</v>
      </c>
      <c r="Y322" s="42">
        <f t="shared" si="149"/>
        <v>8.1167017728771742E-3</v>
      </c>
      <c r="Z322" s="10">
        <f t="shared" si="176"/>
        <v>21.002722409251518</v>
      </c>
      <c r="AA322">
        <f t="shared" si="154"/>
        <v>6676758.2536050044</v>
      </c>
      <c r="AB322" s="10">
        <f t="shared" si="155"/>
        <v>6.6767582536050041</v>
      </c>
      <c r="AC322" s="10">
        <f t="shared" si="156"/>
        <v>6.5757582536050041</v>
      </c>
      <c r="AD322" s="3">
        <f t="shared" si="157"/>
        <v>953.69952916678812</v>
      </c>
      <c r="AI322" s="94">
        <f t="shared" si="158"/>
        <v>1.1590097031853228</v>
      </c>
    </row>
    <row r="323" spans="2:35">
      <c r="B323" s="39">
        <f t="shared" si="159"/>
        <v>295</v>
      </c>
      <c r="C323" s="42">
        <f t="shared" si="160"/>
        <v>5.0227817745805412</v>
      </c>
      <c r="D323" s="10">
        <f t="shared" si="161"/>
        <v>9.177218225419459</v>
      </c>
      <c r="E323" s="40">
        <f t="shared" si="162"/>
        <v>28.045563549161081</v>
      </c>
      <c r="F323" s="40">
        <f t="shared" si="163"/>
        <v>46.4</v>
      </c>
      <c r="G323" s="3">
        <f t="shared" si="164"/>
        <v>374.7721822541925</v>
      </c>
      <c r="H323" s="3">
        <f t="shared" si="165"/>
        <v>155.31826837612553</v>
      </c>
      <c r="I323">
        <f t="shared" si="150"/>
        <v>1.5531826837612554E-4</v>
      </c>
      <c r="J323" s="4">
        <f t="shared" si="166"/>
        <v>661.77149325447203</v>
      </c>
      <c r="K323" s="40">
        <f t="shared" si="167"/>
        <v>4.2607447287005362</v>
      </c>
      <c r="L323" s="40">
        <f t="shared" si="151"/>
        <v>1.7392552712994638</v>
      </c>
      <c r="M323" s="10">
        <f t="shared" si="168"/>
        <v>6.6767582536050041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15.13618719906761</v>
      </c>
      <c r="Q323" s="42">
        <f t="shared" si="170"/>
        <v>0.34444154630821328</v>
      </c>
      <c r="R323" s="4">
        <f t="shared" si="171"/>
        <v>402195.40576889238</v>
      </c>
      <c r="S323">
        <f t="shared" si="152"/>
        <v>4.0219540576889238E-4</v>
      </c>
      <c r="T323" s="41">
        <f t="shared" si="153"/>
        <v>3.8720436127106584E-4</v>
      </c>
      <c r="U323" s="42">
        <f t="shared" si="172"/>
        <v>0.71416229420759147</v>
      </c>
      <c r="V323" s="42">
        <f t="shared" si="173"/>
        <v>1.1757761001700289</v>
      </c>
      <c r="W323" s="42">
        <f t="shared" si="174"/>
        <v>1.1594065568940701</v>
      </c>
      <c r="X323" s="42">
        <f t="shared" si="175"/>
        <v>1.6369543275958742E-2</v>
      </c>
      <c r="Y323" s="42">
        <f t="shared" si="149"/>
        <v>8.1351155281062688E-3</v>
      </c>
      <c r="Z323" s="10">
        <f t="shared" si="176"/>
        <v>21.009875770513879</v>
      </c>
      <c r="AA323">
        <f t="shared" si="154"/>
        <v>6678997.9048961764</v>
      </c>
      <c r="AB323" s="10">
        <f t="shared" si="155"/>
        <v>6.6789979048961765</v>
      </c>
      <c r="AC323" s="10">
        <f t="shared" si="156"/>
        <v>6.5779979048961765</v>
      </c>
      <c r="AD323" s="3">
        <f t="shared" si="157"/>
        <v>954.02435168907562</v>
      </c>
      <c r="AI323" s="94">
        <f t="shared" si="158"/>
        <v>1.1594065568940701</v>
      </c>
    </row>
    <row r="324" spans="2:35">
      <c r="B324" s="39">
        <f t="shared" si="159"/>
        <v>296</v>
      </c>
      <c r="C324" s="42">
        <f t="shared" si="160"/>
        <v>5.0398081534774244</v>
      </c>
      <c r="D324" s="10">
        <f t="shared" si="161"/>
        <v>9.1601918465225758</v>
      </c>
      <c r="E324" s="40">
        <f t="shared" si="162"/>
        <v>28.079616306954847</v>
      </c>
      <c r="F324" s="40">
        <f t="shared" si="163"/>
        <v>46.4</v>
      </c>
      <c r="G324" s="3">
        <f t="shared" si="164"/>
        <v>374.60191846522366</v>
      </c>
      <c r="H324" s="3">
        <f t="shared" si="165"/>
        <v>155.31826837612553</v>
      </c>
      <c r="I324">
        <f t="shared" si="150"/>
        <v>1.5531826837612554E-4</v>
      </c>
      <c r="J324" s="4">
        <f t="shared" si="166"/>
        <v>663.27255969846897</v>
      </c>
      <c r="K324" s="40">
        <f t="shared" si="167"/>
        <v>4.2704091838846612</v>
      </c>
      <c r="L324" s="40">
        <f t="shared" si="151"/>
        <v>1.7295908161153388</v>
      </c>
      <c r="M324" s="10">
        <f t="shared" si="168"/>
        <v>6.6789979048961765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15.137806666910558</v>
      </c>
      <c r="Q324" s="42">
        <f t="shared" si="170"/>
        <v>0.34556630495202001</v>
      </c>
      <c r="R324" s="4">
        <f t="shared" si="171"/>
        <v>401450.38088956784</v>
      </c>
      <c r="S324">
        <f t="shared" si="152"/>
        <v>4.0145038088956785E-4</v>
      </c>
      <c r="T324" s="41">
        <f t="shared" si="153"/>
        <v>3.8794938615039037E-4</v>
      </c>
      <c r="U324" s="42">
        <f t="shared" si="172"/>
        <v>0.71283938333037011</v>
      </c>
      <c r="V324" s="42">
        <f t="shared" si="173"/>
        <v>1.1761731145661471</v>
      </c>
      <c r="W324" s="42">
        <f t="shared" si="174"/>
        <v>1.1598014416042428</v>
      </c>
      <c r="X324" s="42">
        <f t="shared" si="175"/>
        <v>1.6371672961904338E-2</v>
      </c>
      <c r="Y324" s="42">
        <f t="shared" si="149"/>
        <v>8.1535297087837483E-3</v>
      </c>
      <c r="Z324" s="10">
        <f t="shared" si="176"/>
        <v>21.016993452911393</v>
      </c>
      <c r="AA324">
        <f t="shared" si="154"/>
        <v>6681226.3854645509</v>
      </c>
      <c r="AB324" s="10">
        <f t="shared" si="155"/>
        <v>6.6812263854645506</v>
      </c>
      <c r="AC324" s="10">
        <f t="shared" si="156"/>
        <v>6.5802263854645506</v>
      </c>
      <c r="AD324" s="3">
        <f t="shared" si="157"/>
        <v>954.34755409203058</v>
      </c>
      <c r="AI324" s="94">
        <f t="shared" si="158"/>
        <v>1.1598014416042428</v>
      </c>
    </row>
    <row r="325" spans="2:35">
      <c r="B325" s="39">
        <f t="shared" si="159"/>
        <v>297</v>
      </c>
      <c r="C325" s="42">
        <f t="shared" si="160"/>
        <v>5.0568345323743076</v>
      </c>
      <c r="D325" s="10">
        <f t="shared" si="161"/>
        <v>9.1431654676256926</v>
      </c>
      <c r="E325" s="40">
        <f t="shared" si="162"/>
        <v>28.113669064748613</v>
      </c>
      <c r="F325" s="40">
        <f t="shared" si="163"/>
        <v>46.4</v>
      </c>
      <c r="G325" s="3">
        <f t="shared" si="164"/>
        <v>374.43165467625482</v>
      </c>
      <c r="H325" s="3">
        <f t="shared" si="165"/>
        <v>155.31826837612553</v>
      </c>
      <c r="I325">
        <f t="shared" si="150"/>
        <v>1.5531826837612554E-4</v>
      </c>
      <c r="J325" s="4">
        <f t="shared" si="166"/>
        <v>664.77544762267075</v>
      </c>
      <c r="K325" s="40">
        <f t="shared" si="167"/>
        <v>4.2800853664735774</v>
      </c>
      <c r="L325" s="40">
        <f t="shared" si="151"/>
        <v>1.7199146335264226</v>
      </c>
      <c r="M325" s="10">
        <f t="shared" si="168"/>
        <v>6.6812263854645506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15.139417690308937</v>
      </c>
      <c r="Q325" s="42">
        <f t="shared" si="170"/>
        <v>0.34669094390743915</v>
      </c>
      <c r="R325" s="4">
        <f t="shared" si="171"/>
        <v>400705.1851449167</v>
      </c>
      <c r="S325">
        <f t="shared" si="152"/>
        <v>4.0070518514491671E-4</v>
      </c>
      <c r="T325" s="41">
        <f t="shared" si="153"/>
        <v>3.8869458189504151E-4</v>
      </c>
      <c r="U325" s="42">
        <f t="shared" si="172"/>
        <v>0.71151616905442272</v>
      </c>
      <c r="V325" s="42">
        <f t="shared" si="173"/>
        <v>1.1765680617511971</v>
      </c>
      <c r="W325" s="42">
        <f t="shared" si="174"/>
        <v>1.1601943567454689</v>
      </c>
      <c r="X325" s="42">
        <f t="shared" si="175"/>
        <v>1.6373705005728212E-2</v>
      </c>
      <c r="Y325" s="42">
        <f t="shared" si="149"/>
        <v>8.1719442152777318E-3</v>
      </c>
      <c r="Z325" s="10">
        <f t="shared" si="176"/>
        <v>21.024075446167107</v>
      </c>
      <c r="AA325">
        <f t="shared" si="154"/>
        <v>6683443.6920925099</v>
      </c>
      <c r="AB325" s="10">
        <f t="shared" si="155"/>
        <v>6.68344369209251</v>
      </c>
      <c r="AC325" s="10">
        <f t="shared" si="156"/>
        <v>6.58244369209251</v>
      </c>
      <c r="AD325" s="3">
        <f t="shared" si="157"/>
        <v>954.66913590899344</v>
      </c>
      <c r="AI325" s="94">
        <f t="shared" si="158"/>
        <v>1.1601943567454689</v>
      </c>
    </row>
    <row r="326" spans="2:35">
      <c r="B326" s="39">
        <f t="shared" si="159"/>
        <v>298</v>
      </c>
      <c r="C326" s="42">
        <f t="shared" si="160"/>
        <v>5.0738609112711908</v>
      </c>
      <c r="D326" s="10">
        <f t="shared" si="161"/>
        <v>9.1261390887288094</v>
      </c>
      <c r="E326" s="40">
        <f t="shared" si="162"/>
        <v>28.14772182254238</v>
      </c>
      <c r="F326" s="40">
        <f t="shared" si="163"/>
        <v>46.4</v>
      </c>
      <c r="G326" s="3">
        <f t="shared" si="164"/>
        <v>374.26139088728598</v>
      </c>
      <c r="H326" s="3">
        <f t="shared" si="165"/>
        <v>155.31826837612553</v>
      </c>
      <c r="I326">
        <f t="shared" si="150"/>
        <v>1.5531826837612554E-4</v>
      </c>
      <c r="J326" s="4">
        <f t="shared" si="166"/>
        <v>666.28015702707739</v>
      </c>
      <c r="K326" s="40">
        <f t="shared" si="167"/>
        <v>4.2897732764672867</v>
      </c>
      <c r="L326" s="40">
        <f t="shared" si="151"/>
        <v>1.7102267235327133</v>
      </c>
      <c r="M326" s="10">
        <f t="shared" si="168"/>
        <v>6.68344369209251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15.141020272646559</v>
      </c>
      <c r="Q326" s="42">
        <f t="shared" si="170"/>
        <v>0.34781546382685585</v>
      </c>
      <c r="R326" s="4">
        <f t="shared" si="171"/>
        <v>399959.81946533534</v>
      </c>
      <c r="S326">
        <f t="shared" si="152"/>
        <v>3.9995981946533535E-4</v>
      </c>
      <c r="T326" s="41">
        <f t="shared" si="153"/>
        <v>3.8943994757462288E-4</v>
      </c>
      <c r="U326" s="42">
        <f t="shared" si="172"/>
        <v>0.71019265303181744</v>
      </c>
      <c r="V326" s="42">
        <f t="shared" si="173"/>
        <v>1.1769609410670083</v>
      </c>
      <c r="W326" s="42">
        <f t="shared" si="174"/>
        <v>1.1605853017504335</v>
      </c>
      <c r="X326" s="42">
        <f t="shared" si="175"/>
        <v>1.6375639316574819E-2</v>
      </c>
      <c r="Y326" s="42">
        <f t="shared" si="149"/>
        <v>8.1903589478824028E-3</v>
      </c>
      <c r="Z326" s="10">
        <f t="shared" si="176"/>
        <v>21.031121740054672</v>
      </c>
      <c r="AA326">
        <f t="shared" si="154"/>
        <v>6685649.821578281</v>
      </c>
      <c r="AB326" s="10">
        <f t="shared" si="155"/>
        <v>6.6856498215782807</v>
      </c>
      <c r="AC326" s="10">
        <f t="shared" si="156"/>
        <v>6.5846498215782807</v>
      </c>
      <c r="AD326" s="3">
        <f t="shared" si="157"/>
        <v>954.98909667560281</v>
      </c>
      <c r="AI326" s="94">
        <f t="shared" si="158"/>
        <v>1.1605853017504335</v>
      </c>
    </row>
    <row r="327" spans="2:35">
      <c r="B327" s="39">
        <f t="shared" si="159"/>
        <v>299</v>
      </c>
      <c r="C327" s="42">
        <f t="shared" si="160"/>
        <v>5.090887290168074</v>
      </c>
      <c r="D327" s="10">
        <f t="shared" si="161"/>
        <v>9.1091127098319262</v>
      </c>
      <c r="E327" s="40">
        <f t="shared" si="162"/>
        <v>28.181774580336146</v>
      </c>
      <c r="F327" s="40">
        <f t="shared" si="163"/>
        <v>46.4</v>
      </c>
      <c r="G327" s="3">
        <f t="shared" si="164"/>
        <v>374.09112709831714</v>
      </c>
      <c r="H327" s="3">
        <f t="shared" si="165"/>
        <v>155.31826837612553</v>
      </c>
      <c r="I327">
        <f t="shared" si="150"/>
        <v>1.5531826837612554E-4</v>
      </c>
      <c r="J327" s="4">
        <f t="shared" si="166"/>
        <v>667.78668791168866</v>
      </c>
      <c r="K327" s="40">
        <f t="shared" si="167"/>
        <v>4.2994729138657863</v>
      </c>
      <c r="L327" s="40">
        <f t="shared" si="151"/>
        <v>1.7005270861342137</v>
      </c>
      <c r="M327" s="10">
        <f t="shared" si="168"/>
        <v>6.6856498215782807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15.142614417286866</v>
      </c>
      <c r="Q327" s="42">
        <f t="shared" si="170"/>
        <v>0.34893986536199934</v>
      </c>
      <c r="R327" s="4">
        <f t="shared" si="171"/>
        <v>399214.28478122025</v>
      </c>
      <c r="S327">
        <f t="shared" si="152"/>
        <v>3.9921428478122026E-4</v>
      </c>
      <c r="T327" s="41">
        <f t="shared" si="153"/>
        <v>3.9018548225873797E-4</v>
      </c>
      <c r="U327" s="42">
        <f t="shared" si="172"/>
        <v>0.70886883691462155</v>
      </c>
      <c r="V327" s="42">
        <f t="shared" si="173"/>
        <v>1.1773517518605738</v>
      </c>
      <c r="W327" s="42">
        <f t="shared" si="174"/>
        <v>1.1609742760546147</v>
      </c>
      <c r="X327" s="42">
        <f t="shared" si="175"/>
        <v>1.6377475805959163E-2</v>
      </c>
      <c r="Y327" s="42">
        <f t="shared" si="149"/>
        <v>8.2087738068203978E-3</v>
      </c>
      <c r="Z327" s="10">
        <f t="shared" si="176"/>
        <v>21.038132324403179</v>
      </c>
      <c r="AA327">
        <f t="shared" si="154"/>
        <v>6687844.7707374413</v>
      </c>
      <c r="AB327" s="10">
        <f t="shared" si="155"/>
        <v>6.6878447707374411</v>
      </c>
      <c r="AC327" s="10">
        <f t="shared" si="156"/>
        <v>6.5868447707374411</v>
      </c>
      <c r="AD327" s="3">
        <f t="shared" si="157"/>
        <v>955.30743593001318</v>
      </c>
      <c r="AI327" s="94">
        <f t="shared" si="158"/>
        <v>1.1609742760546147</v>
      </c>
    </row>
    <row r="328" spans="2:35">
      <c r="B328" s="39">
        <f t="shared" si="159"/>
        <v>300</v>
      </c>
      <c r="C328" s="42">
        <f t="shared" si="160"/>
        <v>5.1079136690649571</v>
      </c>
      <c r="D328" s="10">
        <f t="shared" si="161"/>
        <v>9.092086330935043</v>
      </c>
      <c r="E328" s="40">
        <f t="shared" si="162"/>
        <v>28.215827338129913</v>
      </c>
      <c r="F328" s="40">
        <f t="shared" si="163"/>
        <v>46.4</v>
      </c>
      <c r="G328" s="3">
        <f t="shared" si="164"/>
        <v>373.92086330934831</v>
      </c>
      <c r="H328" s="3">
        <f t="shared" si="165"/>
        <v>155.31826837612553</v>
      </c>
      <c r="I328">
        <f t="shared" si="150"/>
        <v>1.5531826837612554E-4</v>
      </c>
      <c r="J328" s="4">
        <f t="shared" si="166"/>
        <v>669.29504027650478</v>
      </c>
      <c r="K328" s="40">
        <f t="shared" si="167"/>
        <v>4.3091842786690782</v>
      </c>
      <c r="L328" s="40">
        <f t="shared" si="151"/>
        <v>1.6908157213309218</v>
      </c>
      <c r="M328" s="10">
        <f t="shared" si="168"/>
        <v>6.6878447707374411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15.144200127574074</v>
      </c>
      <c r="Q328" s="42">
        <f t="shared" si="170"/>
        <v>0.35006414916394685</v>
      </c>
      <c r="R328" s="4">
        <f t="shared" si="171"/>
        <v>398468.58202296769</v>
      </c>
      <c r="S328">
        <f t="shared" si="152"/>
        <v>3.9846858202296771E-4</v>
      </c>
      <c r="T328" s="41">
        <f t="shared" si="153"/>
        <v>3.9093118501699051E-4</v>
      </c>
      <c r="U328" s="42">
        <f t="shared" si="172"/>
        <v>0.70754472235490273</v>
      </c>
      <c r="V328" s="42">
        <f t="shared" si="173"/>
        <v>1.177740493481406</v>
      </c>
      <c r="W328" s="42">
        <f t="shared" si="174"/>
        <v>1.1613612790965506</v>
      </c>
      <c r="X328" s="42">
        <f t="shared" si="175"/>
        <v>1.6379214384855345E-2</v>
      </c>
      <c r="Y328" s="42">
        <f t="shared" si="149"/>
        <v>8.2271886922419164E-3</v>
      </c>
      <c r="Z328" s="10">
        <f t="shared" si="176"/>
        <v>21.045107189093521</v>
      </c>
      <c r="AA328">
        <f t="shared" si="154"/>
        <v>6690028.5364017962</v>
      </c>
      <c r="AB328" s="10">
        <f t="shared" si="155"/>
        <v>6.6900285364017957</v>
      </c>
      <c r="AC328" s="10">
        <f t="shared" si="156"/>
        <v>6.5890285364017958</v>
      </c>
      <c r="AD328" s="3">
        <f t="shared" si="157"/>
        <v>955.62415321273329</v>
      </c>
      <c r="AI328" s="94">
        <f t="shared" si="158"/>
        <v>1.1613612790965506</v>
      </c>
    </row>
    <row r="329" spans="2:35">
      <c r="B329" s="39">
        <f t="shared" si="159"/>
        <v>301</v>
      </c>
      <c r="C329" s="42">
        <f t="shared" si="160"/>
        <v>5.1249400479618403</v>
      </c>
      <c r="D329" s="10">
        <f t="shared" si="161"/>
        <v>9.0750599520381598</v>
      </c>
      <c r="E329" s="40">
        <f t="shared" si="162"/>
        <v>28.249880095923679</v>
      </c>
      <c r="F329" s="40">
        <f t="shared" si="163"/>
        <v>46.4</v>
      </c>
      <c r="G329" s="3">
        <f t="shared" si="164"/>
        <v>373.75059952037947</v>
      </c>
      <c r="H329" s="3">
        <f t="shared" si="165"/>
        <v>155.31826837612553</v>
      </c>
      <c r="I329">
        <f t="shared" si="150"/>
        <v>1.5531826837612554E-4</v>
      </c>
      <c r="J329" s="4">
        <f t="shared" si="166"/>
        <v>670.80521412152575</v>
      </c>
      <c r="K329" s="40">
        <f t="shared" si="167"/>
        <v>4.3189073708771621</v>
      </c>
      <c r="L329" s="40">
        <f t="shared" si="151"/>
        <v>1.6810926291228379</v>
      </c>
      <c r="M329" s="10">
        <f t="shared" si="168"/>
        <v>6.6900285364017957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15.145777406832396</v>
      </c>
      <c r="Q329" s="42">
        <f t="shared" si="170"/>
        <v>0.35118831588312777</v>
      </c>
      <c r="R329" s="4">
        <f t="shared" si="171"/>
        <v>397722.71212097403</v>
      </c>
      <c r="S329">
        <f t="shared" si="152"/>
        <v>3.9772271212097404E-4</v>
      </c>
      <c r="T329" s="41">
        <f t="shared" si="153"/>
        <v>3.9167705491898418E-4</v>
      </c>
      <c r="U329" s="42">
        <f t="shared" si="172"/>
        <v>0.70622031100472882</v>
      </c>
      <c r="V329" s="42">
        <f t="shared" si="173"/>
        <v>1.1781271652828298</v>
      </c>
      <c r="W329" s="42">
        <f t="shared" si="174"/>
        <v>1.16174631031764</v>
      </c>
      <c r="X329" s="42">
        <f t="shared" si="175"/>
        <v>1.6380854965189817E-2</v>
      </c>
      <c r="Y329" s="42">
        <f t="shared" si="149"/>
        <v>8.2456035042255127E-3</v>
      </c>
      <c r="Z329" s="10">
        <f t="shared" si="176"/>
        <v>21.052046324059145</v>
      </c>
      <c r="AA329">
        <f t="shared" si="154"/>
        <v>6692201.1154195992</v>
      </c>
      <c r="AB329" s="10">
        <f t="shared" si="155"/>
        <v>6.6922011154195991</v>
      </c>
      <c r="AC329" s="10">
        <f t="shared" si="156"/>
        <v>6.5912011154195991</v>
      </c>
      <c r="AD329" s="3">
        <f t="shared" si="157"/>
        <v>955.93924806665689</v>
      </c>
      <c r="AI329" s="94">
        <f t="shared" si="158"/>
        <v>1.16174631031764</v>
      </c>
    </row>
    <row r="330" spans="2:35">
      <c r="B330" s="39">
        <f t="shared" si="159"/>
        <v>302</v>
      </c>
      <c r="C330" s="42">
        <f t="shared" si="160"/>
        <v>5.1419664268587235</v>
      </c>
      <c r="D330" s="10">
        <f t="shared" si="161"/>
        <v>9.0580335731412767</v>
      </c>
      <c r="E330" s="40">
        <f t="shared" si="162"/>
        <v>28.283932853717445</v>
      </c>
      <c r="F330" s="40">
        <f t="shared" si="163"/>
        <v>46.4</v>
      </c>
      <c r="G330" s="3">
        <f t="shared" si="164"/>
        <v>373.58033573141063</v>
      </c>
      <c r="H330" s="3">
        <f t="shared" si="165"/>
        <v>155.31826837612553</v>
      </c>
      <c r="I330">
        <f t="shared" si="150"/>
        <v>1.5531826837612554E-4</v>
      </c>
      <c r="J330" s="4">
        <f t="shared" si="166"/>
        <v>672.31720944675158</v>
      </c>
      <c r="K330" s="40">
        <f t="shared" si="167"/>
        <v>4.3286421904900374</v>
      </c>
      <c r="L330" s="40">
        <f t="shared" si="151"/>
        <v>1.6713578095099626</v>
      </c>
      <c r="M330" s="10">
        <f t="shared" si="168"/>
        <v>6.6922011154195991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15.147346258366248</v>
      </c>
      <c r="Q330" s="42">
        <f t="shared" si="170"/>
        <v>0.35231236616932748</v>
      </c>
      <c r="R330" s="4">
        <f t="shared" si="171"/>
        <v>396976.67600563559</v>
      </c>
      <c r="S330">
        <f t="shared" si="152"/>
        <v>3.9697667600563559E-4</v>
      </c>
      <c r="T330" s="41">
        <f t="shared" si="153"/>
        <v>3.9242309103432264E-4</v>
      </c>
      <c r="U330" s="42">
        <f t="shared" si="172"/>
        <v>0.70489560451616684</v>
      </c>
      <c r="V330" s="42">
        <f t="shared" si="173"/>
        <v>1.1785117666226965</v>
      </c>
      <c r="W330" s="42">
        <f t="shared" si="174"/>
        <v>1.1621293691621815</v>
      </c>
      <c r="X330" s="42">
        <f t="shared" si="175"/>
        <v>1.6382397460515064E-2</v>
      </c>
      <c r="Y330" s="42">
        <f t="shared" si="149"/>
        <v>8.264018142779642E-3</v>
      </c>
      <c r="Z330" s="10">
        <f t="shared" si="176"/>
        <v>21.058949719288673</v>
      </c>
      <c r="AA330">
        <f t="shared" si="154"/>
        <v>6694362.50465638</v>
      </c>
      <c r="AB330" s="10">
        <f t="shared" si="155"/>
        <v>6.6943625046563797</v>
      </c>
      <c r="AC330" s="10">
        <f t="shared" si="156"/>
        <v>6.5933625046563797</v>
      </c>
      <c r="AD330" s="3">
        <f t="shared" si="157"/>
        <v>956.25272003718351</v>
      </c>
      <c r="AI330" s="94">
        <f t="shared" si="158"/>
        <v>1.1621293691621815</v>
      </c>
    </row>
    <row r="331" spans="2:35">
      <c r="B331" s="39">
        <f t="shared" si="159"/>
        <v>303</v>
      </c>
      <c r="C331" s="42">
        <f t="shared" si="160"/>
        <v>5.1589928057556067</v>
      </c>
      <c r="D331" s="10">
        <f t="shared" si="161"/>
        <v>9.0410071942443935</v>
      </c>
      <c r="E331" s="40">
        <f t="shared" si="162"/>
        <v>28.317985611511212</v>
      </c>
      <c r="F331" s="40">
        <f t="shared" si="163"/>
        <v>46.4</v>
      </c>
      <c r="G331" s="3">
        <f t="shared" si="164"/>
        <v>373.41007194244179</v>
      </c>
      <c r="H331" s="3">
        <f t="shared" si="165"/>
        <v>155.31826837612553</v>
      </c>
      <c r="I331">
        <f t="shared" si="150"/>
        <v>1.5531826837612554E-4</v>
      </c>
      <c r="J331" s="4">
        <f t="shared" si="166"/>
        <v>673.83102625218248</v>
      </c>
      <c r="K331" s="40">
        <f t="shared" si="167"/>
        <v>4.3383887375077075</v>
      </c>
      <c r="L331" s="40">
        <f t="shared" si="151"/>
        <v>1.6616112624922925</v>
      </c>
      <c r="M331" s="10">
        <f t="shared" si="168"/>
        <v>6.6943625046563797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15.148906685460886</v>
      </c>
      <c r="Q331" s="42">
        <f t="shared" si="170"/>
        <v>0.35343630067169157</v>
      </c>
      <c r="R331" s="4">
        <f t="shared" si="171"/>
        <v>396230.47460734873</v>
      </c>
      <c r="S331">
        <f t="shared" si="152"/>
        <v>3.9623047460734872E-4</v>
      </c>
      <c r="T331" s="41">
        <f t="shared" si="153"/>
        <v>3.931692924326095E-4</v>
      </c>
      <c r="U331" s="42">
        <f t="shared" si="172"/>
        <v>0.70357060454128484</v>
      </c>
      <c r="V331" s="42">
        <f t="shared" si="173"/>
        <v>1.1788942968607086</v>
      </c>
      <c r="W331" s="42">
        <f t="shared" si="174"/>
        <v>1.1625104550775205</v>
      </c>
      <c r="X331" s="42">
        <f t="shared" si="175"/>
        <v>1.638384178318808E-2</v>
      </c>
      <c r="Y331" s="42">
        <f t="shared" si="149"/>
        <v>8.2824325078410411E-3</v>
      </c>
      <c r="Z331" s="10">
        <f t="shared" si="176"/>
        <v>21.065817364820465</v>
      </c>
      <c r="AA331">
        <f t="shared" si="154"/>
        <v>6696512.7009932427</v>
      </c>
      <c r="AB331" s="10">
        <f t="shared" si="155"/>
        <v>6.6965127009932424</v>
      </c>
      <c r="AC331" s="10">
        <f t="shared" si="156"/>
        <v>6.5955127009932424</v>
      </c>
      <c r="AD331" s="3">
        <f t="shared" si="157"/>
        <v>956.56456867197141</v>
      </c>
      <c r="AI331" s="94">
        <f t="shared" si="158"/>
        <v>1.1625104550775205</v>
      </c>
    </row>
    <row r="332" spans="2:35">
      <c r="B332" s="39">
        <f t="shared" si="159"/>
        <v>304</v>
      </c>
      <c r="C332" s="42">
        <f t="shared" si="160"/>
        <v>5.1760191846524899</v>
      </c>
      <c r="D332" s="10">
        <f t="shared" si="161"/>
        <v>9.0239808153475103</v>
      </c>
      <c r="E332" s="40">
        <f t="shared" si="162"/>
        <v>28.352038369304978</v>
      </c>
      <c r="F332" s="40">
        <f t="shared" si="163"/>
        <v>46.4</v>
      </c>
      <c r="G332" s="3">
        <f t="shared" si="164"/>
        <v>373.23980815347295</v>
      </c>
      <c r="H332" s="3">
        <f t="shared" si="165"/>
        <v>155.31826837612553</v>
      </c>
      <c r="I332">
        <f t="shared" si="150"/>
        <v>1.5531826837612554E-4</v>
      </c>
      <c r="J332" s="4">
        <f t="shared" si="166"/>
        <v>675.34666453781779</v>
      </c>
      <c r="K332" s="40">
        <f t="shared" si="167"/>
        <v>4.3481470119301662</v>
      </c>
      <c r="L332" s="40">
        <f t="shared" si="151"/>
        <v>1.6518529880698338</v>
      </c>
      <c r="M332" s="10">
        <f t="shared" si="168"/>
        <v>6.6965127009932424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15.150458691381219</v>
      </c>
      <c r="Q332" s="42">
        <f t="shared" si="170"/>
        <v>0.35456012003872955</v>
      </c>
      <c r="R332" s="4">
        <f t="shared" si="171"/>
        <v>395484.10885650996</v>
      </c>
      <c r="S332">
        <f t="shared" si="152"/>
        <v>3.9548410885650994E-4</v>
      </c>
      <c r="T332" s="41">
        <f t="shared" si="153"/>
        <v>3.9391565818344828E-4</v>
      </c>
      <c r="U332" s="42">
        <f t="shared" si="172"/>
        <v>0.70224531273215052</v>
      </c>
      <c r="V332" s="42">
        <f t="shared" si="173"/>
        <v>1.1792747553615801</v>
      </c>
      <c r="W332" s="42">
        <f t="shared" si="174"/>
        <v>1.1628895675137483</v>
      </c>
      <c r="X332" s="42">
        <f t="shared" si="175"/>
        <v>1.6385187847831828E-2</v>
      </c>
      <c r="Y332" s="42">
        <f t="shared" si="149"/>
        <v>8.3008464992769902E-3</v>
      </c>
      <c r="Z332" s="10">
        <f t="shared" si="176"/>
        <v>21.072649250747094</v>
      </c>
      <c r="AA332">
        <f t="shared" si="154"/>
        <v>6698651.7013282636</v>
      </c>
      <c r="AB332" s="10">
        <f t="shared" si="155"/>
        <v>6.6986517013282638</v>
      </c>
      <c r="AC332" s="10">
        <f t="shared" si="156"/>
        <v>6.5976517013282638</v>
      </c>
      <c r="AD332" s="3">
        <f t="shared" si="157"/>
        <v>956.87479352114053</v>
      </c>
      <c r="AI332" s="94">
        <f t="shared" si="158"/>
        <v>1.1628895675137483</v>
      </c>
    </row>
    <row r="333" spans="2:35">
      <c r="B333" s="39">
        <f t="shared" si="159"/>
        <v>305</v>
      </c>
      <c r="C333" s="42">
        <f t="shared" si="160"/>
        <v>5.1930455635493731</v>
      </c>
      <c r="D333" s="10">
        <f t="shared" si="161"/>
        <v>9.0069544364506271</v>
      </c>
      <c r="E333" s="40">
        <f t="shared" si="162"/>
        <v>28.386091127098744</v>
      </c>
      <c r="F333" s="40">
        <f t="shared" si="163"/>
        <v>46.4</v>
      </c>
      <c r="G333" s="3">
        <f t="shared" si="164"/>
        <v>373.06954436450411</v>
      </c>
      <c r="H333" s="3">
        <f t="shared" si="165"/>
        <v>155.31826837612553</v>
      </c>
      <c r="I333">
        <f t="shared" si="150"/>
        <v>1.5531826837612554E-4</v>
      </c>
      <c r="J333" s="4">
        <f t="shared" si="166"/>
        <v>676.86412430365795</v>
      </c>
      <c r="K333" s="40">
        <f t="shared" si="167"/>
        <v>4.3579170137574161</v>
      </c>
      <c r="L333" s="40">
        <f t="shared" si="151"/>
        <v>1.6420829862425839</v>
      </c>
      <c r="M333" s="10">
        <f t="shared" si="168"/>
        <v>6.6986517013282638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15.152002279372866</v>
      </c>
      <c r="Q333" s="42">
        <f t="shared" si="170"/>
        <v>0.35568382491831912</v>
      </c>
      <c r="R333" s="4">
        <f t="shared" si="171"/>
        <v>394737.57968351559</v>
      </c>
      <c r="S333">
        <f t="shared" si="152"/>
        <v>3.9473757968351558E-4</v>
      </c>
      <c r="T333" s="41">
        <f t="shared" si="153"/>
        <v>3.9466218735644264E-4</v>
      </c>
      <c r="U333" s="42">
        <f t="shared" si="172"/>
        <v>0.70091973074083136</v>
      </c>
      <c r="V333" s="42">
        <f t="shared" si="173"/>
        <v>1.1796531414932734</v>
      </c>
      <c r="W333" s="42">
        <f t="shared" si="174"/>
        <v>1.1632667059239479</v>
      </c>
      <c r="X333" s="42">
        <f t="shared" si="175"/>
        <v>1.6386435569325508E-2</v>
      </c>
      <c r="Y333" s="42">
        <f t="shared" si="149"/>
        <v>8.3192600168853215E-3</v>
      </c>
      <c r="Z333" s="10">
        <f t="shared" si="176"/>
        <v>21.079445367214031</v>
      </c>
      <c r="AA333">
        <f t="shared" si="154"/>
        <v>6700779.5025760792</v>
      </c>
      <c r="AB333" s="10">
        <f t="shared" si="155"/>
        <v>6.7007795025760792</v>
      </c>
      <c r="AC333" s="10">
        <f t="shared" si="156"/>
        <v>6.5997795025760793</v>
      </c>
      <c r="AD333" s="3">
        <f t="shared" si="157"/>
        <v>957.1833941372123</v>
      </c>
      <c r="AI333" s="94">
        <f t="shared" si="158"/>
        <v>1.1632667059239479</v>
      </c>
    </row>
    <row r="334" spans="2:35">
      <c r="B334" s="39">
        <f t="shared" si="159"/>
        <v>306</v>
      </c>
      <c r="C334" s="42">
        <f t="shared" si="160"/>
        <v>5.2100719424462563</v>
      </c>
      <c r="D334" s="10">
        <f t="shared" si="161"/>
        <v>8.9899280575537439</v>
      </c>
      <c r="E334" s="40">
        <f t="shared" si="162"/>
        <v>28.420143884892511</v>
      </c>
      <c r="F334" s="40">
        <f t="shared" si="163"/>
        <v>46.4</v>
      </c>
      <c r="G334" s="3">
        <f t="shared" si="164"/>
        <v>372.89928057553527</v>
      </c>
      <c r="H334" s="3">
        <f t="shared" si="165"/>
        <v>155.31826837612553</v>
      </c>
      <c r="I334">
        <f t="shared" si="150"/>
        <v>1.5531826837612554E-4</v>
      </c>
      <c r="J334" s="4">
        <f t="shared" si="166"/>
        <v>678.38340554970318</v>
      </c>
      <c r="K334" s="40">
        <f t="shared" si="167"/>
        <v>4.3676987429894609</v>
      </c>
      <c r="L334" s="40">
        <f t="shared" si="151"/>
        <v>1.6323012570105391</v>
      </c>
      <c r="M334" s="10">
        <f t="shared" si="168"/>
        <v>6.7007795025760792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15.153537452661901</v>
      </c>
      <c r="Q334" s="42">
        <f t="shared" si="170"/>
        <v>0.35680741595770987</v>
      </c>
      <c r="R334" s="4">
        <f t="shared" si="171"/>
        <v>393990.88801876182</v>
      </c>
      <c r="S334">
        <f t="shared" si="152"/>
        <v>3.9399088801876181E-4</v>
      </c>
      <c r="T334" s="41">
        <f t="shared" si="153"/>
        <v>3.9540887902119641E-4</v>
      </c>
      <c r="U334" s="42">
        <f t="shared" si="172"/>
        <v>0.69959386021939463</v>
      </c>
      <c r="V334" s="42">
        <f t="shared" si="173"/>
        <v>1.1800294546276102</v>
      </c>
      <c r="W334" s="42">
        <f t="shared" si="174"/>
        <v>1.1636418697641229</v>
      </c>
      <c r="X334" s="42">
        <f t="shared" si="175"/>
        <v>1.6387584863487348E-2</v>
      </c>
      <c r="Y334" s="42">
        <f t="shared" si="149"/>
        <v>8.3376729603951913E-3</v>
      </c>
      <c r="Z334" s="10">
        <f t="shared" si="176"/>
        <v>21.086205704420308</v>
      </c>
      <c r="AA334">
        <f t="shared" si="154"/>
        <v>6702896.1016680971</v>
      </c>
      <c r="AB334" s="10">
        <f t="shared" si="155"/>
        <v>6.702896101668097</v>
      </c>
      <c r="AC334" s="10">
        <f t="shared" si="156"/>
        <v>6.601896101668097</v>
      </c>
      <c r="AD334" s="3">
        <f t="shared" si="157"/>
        <v>957.49037007514096</v>
      </c>
      <c r="AI334" s="94">
        <f t="shared" si="158"/>
        <v>1.1636418697641229</v>
      </c>
    </row>
    <row r="335" spans="2:35">
      <c r="B335" s="39">
        <f t="shared" si="159"/>
        <v>307</v>
      </c>
      <c r="C335" s="42">
        <f t="shared" si="160"/>
        <v>5.2270983213431395</v>
      </c>
      <c r="D335" s="10">
        <f t="shared" si="161"/>
        <v>8.9729016786568607</v>
      </c>
      <c r="E335" s="40">
        <f t="shared" si="162"/>
        <v>28.454196642686277</v>
      </c>
      <c r="F335" s="40">
        <f t="shared" si="163"/>
        <v>46.4</v>
      </c>
      <c r="G335" s="3">
        <f t="shared" si="164"/>
        <v>372.72901678656643</v>
      </c>
      <c r="H335" s="3">
        <f t="shared" si="165"/>
        <v>155.31826837612553</v>
      </c>
      <c r="I335">
        <f t="shared" si="150"/>
        <v>1.5531826837612554E-4</v>
      </c>
      <c r="J335" s="4">
        <f t="shared" si="166"/>
        <v>679.90450827595305</v>
      </c>
      <c r="K335" s="40">
        <f t="shared" si="167"/>
        <v>4.3774921996262952</v>
      </c>
      <c r="L335" s="40">
        <f t="shared" si="151"/>
        <v>1.6225078003737048</v>
      </c>
      <c r="M335" s="10">
        <f t="shared" si="168"/>
        <v>6.702896101668097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15.155064214455031</v>
      </c>
      <c r="Q335" s="42">
        <f t="shared" si="170"/>
        <v>0.35793089380352744</v>
      </c>
      <c r="R335" s="4">
        <f t="shared" si="171"/>
        <v>393244.03479264519</v>
      </c>
      <c r="S335">
        <f t="shared" si="152"/>
        <v>3.9324403479264517E-4</v>
      </c>
      <c r="T335" s="41">
        <f t="shared" si="153"/>
        <v>3.9615573224731305E-4</v>
      </c>
      <c r="U335" s="42">
        <f t="shared" si="172"/>
        <v>0.69826770281990835</v>
      </c>
      <c r="V335" s="42">
        <f t="shared" si="173"/>
        <v>1.1804036941389024</v>
      </c>
      <c r="W335" s="42">
        <f t="shared" si="174"/>
        <v>1.1640150584932336</v>
      </c>
      <c r="X335" s="42">
        <f t="shared" si="175"/>
        <v>1.6388635645668836E-2</v>
      </c>
      <c r="Y335" s="42">
        <f t="shared" si="149"/>
        <v>8.3560852294662768E-3</v>
      </c>
      <c r="Z335" s="10">
        <f t="shared" si="176"/>
        <v>21.092930252615201</v>
      </c>
      <c r="AA335">
        <f t="shared" si="154"/>
        <v>6705001.4955514558</v>
      </c>
      <c r="AB335" s="10">
        <f t="shared" si="155"/>
        <v>6.7050014955514561</v>
      </c>
      <c r="AC335" s="10">
        <f t="shared" si="156"/>
        <v>6.6040014955514561</v>
      </c>
      <c r="AD335" s="3">
        <f t="shared" si="157"/>
        <v>957.79572089216185</v>
      </c>
      <c r="AI335" s="94">
        <f t="shared" si="158"/>
        <v>1.1640150584932336</v>
      </c>
    </row>
    <row r="336" spans="2:35">
      <c r="B336" s="39">
        <f t="shared" si="159"/>
        <v>308</v>
      </c>
      <c r="C336" s="42">
        <f t="shared" si="160"/>
        <v>5.2441247002400226</v>
      </c>
      <c r="D336" s="10">
        <f t="shared" si="161"/>
        <v>8.9558752997599775</v>
      </c>
      <c r="E336" s="40">
        <f t="shared" si="162"/>
        <v>28.488249400480044</v>
      </c>
      <c r="F336" s="40">
        <f t="shared" si="163"/>
        <v>46.4</v>
      </c>
      <c r="G336" s="3">
        <f t="shared" si="164"/>
        <v>372.55875299759759</v>
      </c>
      <c r="H336" s="3">
        <f t="shared" si="165"/>
        <v>155.31826837612553</v>
      </c>
      <c r="I336">
        <f t="shared" si="150"/>
        <v>1.5531826837612554E-4</v>
      </c>
      <c r="J336" s="4">
        <f t="shared" si="166"/>
        <v>681.42743248240777</v>
      </c>
      <c r="K336" s="40">
        <f t="shared" si="167"/>
        <v>4.3872973836679225</v>
      </c>
      <c r="L336" s="40">
        <f t="shared" si="151"/>
        <v>1.6127026163320775</v>
      </c>
      <c r="M336" s="10">
        <f t="shared" si="168"/>
        <v>6.7050014955514561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15.156582567938909</v>
      </c>
      <c r="Q336" s="42">
        <f t="shared" si="170"/>
        <v>0.35905425910177741</v>
      </c>
      <c r="R336" s="4">
        <f t="shared" si="171"/>
        <v>392497.02093556197</v>
      </c>
      <c r="S336">
        <f t="shared" si="152"/>
        <v>3.9249702093556199E-4</v>
      </c>
      <c r="T336" s="41">
        <f t="shared" si="153"/>
        <v>3.9690274610439623E-4</v>
      </c>
      <c r="U336" s="42">
        <f t="shared" si="172"/>
        <v>0.69694126019444003</v>
      </c>
      <c r="V336" s="42">
        <f t="shared" si="173"/>
        <v>1.1807758594063062</v>
      </c>
      <c r="W336" s="42">
        <f t="shared" si="174"/>
        <v>1.1643862715730136</v>
      </c>
      <c r="X336" s="42">
        <f t="shared" si="175"/>
        <v>1.6389587833292696E-2</v>
      </c>
      <c r="Y336" s="42">
        <f t="shared" si="149"/>
        <v>8.3744967236908177E-3</v>
      </c>
      <c r="Z336" s="10">
        <f t="shared" si="176"/>
        <v>21.099619002102084</v>
      </c>
      <c r="AA336">
        <f t="shared" si="154"/>
        <v>6707095.6811902327</v>
      </c>
      <c r="AB336" s="10">
        <f t="shared" si="155"/>
        <v>6.7070956811902329</v>
      </c>
      <c r="AC336" s="10">
        <f t="shared" si="156"/>
        <v>6.6060956811902329</v>
      </c>
      <c r="AD336" s="3">
        <f t="shared" si="157"/>
        <v>958.099446147967</v>
      </c>
      <c r="AI336" s="94">
        <f t="shared" si="158"/>
        <v>1.1643862715730136</v>
      </c>
    </row>
    <row r="337" spans="2:35">
      <c r="B337" s="39">
        <f t="shared" si="159"/>
        <v>309</v>
      </c>
      <c r="C337" s="42">
        <f t="shared" si="160"/>
        <v>5.2611510791369058</v>
      </c>
      <c r="D337" s="10">
        <f t="shared" si="161"/>
        <v>8.9388489208630943</v>
      </c>
      <c r="E337" s="40">
        <f t="shared" si="162"/>
        <v>28.52230215827381</v>
      </c>
      <c r="F337" s="40">
        <f t="shared" si="163"/>
        <v>46.4</v>
      </c>
      <c r="G337" s="3">
        <f t="shared" si="164"/>
        <v>372.38848920862876</v>
      </c>
      <c r="H337" s="3">
        <f t="shared" si="165"/>
        <v>155.31826837612553</v>
      </c>
      <c r="I337">
        <f t="shared" si="150"/>
        <v>1.5531826837612554E-4</v>
      </c>
      <c r="J337" s="4">
        <f t="shared" si="166"/>
        <v>682.95217816906734</v>
      </c>
      <c r="K337" s="40">
        <f t="shared" si="167"/>
        <v>4.3971142951143412</v>
      </c>
      <c r="L337" s="40">
        <f t="shared" si="151"/>
        <v>1.6028857048856588</v>
      </c>
      <c r="M337" s="10">
        <f t="shared" si="168"/>
        <v>6.7070956811902329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15.158092516281032</v>
      </c>
      <c r="Q337" s="42">
        <f t="shared" si="170"/>
        <v>0.36017751249784918</v>
      </c>
      <c r="R337" s="4">
        <f t="shared" si="171"/>
        <v>391749.84737790859</v>
      </c>
      <c r="S337">
        <f t="shared" si="152"/>
        <v>3.9174984737790861E-4</v>
      </c>
      <c r="T337" s="41">
        <f t="shared" si="153"/>
        <v>3.9764991966204961E-4</v>
      </c>
      <c r="U337" s="42">
        <f t="shared" si="172"/>
        <v>0.69561453399505724</v>
      </c>
      <c r="V337" s="42">
        <f t="shared" si="173"/>
        <v>1.1811459498120307</v>
      </c>
      <c r="W337" s="42">
        <f t="shared" si="174"/>
        <v>1.164755508468184</v>
      </c>
      <c r="X337" s="42">
        <f t="shared" si="175"/>
        <v>1.6390441343846707E-2</v>
      </c>
      <c r="Y337" s="42">
        <f t="shared" si="149"/>
        <v>8.3929073425934083E-3</v>
      </c>
      <c r="Z337" s="10">
        <f t="shared" si="176"/>
        <v>21.106271943236607</v>
      </c>
      <c r="AA337">
        <f t="shared" si="154"/>
        <v>6709178.6555648698</v>
      </c>
      <c r="AB337" s="10">
        <f t="shared" si="155"/>
        <v>6.7091786555648696</v>
      </c>
      <c r="AC337" s="10">
        <f t="shared" si="156"/>
        <v>6.6081786555648696</v>
      </c>
      <c r="AD337" s="3">
        <f t="shared" si="157"/>
        <v>958.4015454046222</v>
      </c>
      <c r="AI337" s="94">
        <f t="shared" si="158"/>
        <v>1.164755508468184</v>
      </c>
    </row>
    <row r="338" spans="2:35">
      <c r="B338" s="39">
        <f t="shared" si="159"/>
        <v>310</v>
      </c>
      <c r="C338" s="42">
        <f t="shared" si="160"/>
        <v>5.278177458033789</v>
      </c>
      <c r="D338" s="10">
        <f t="shared" si="161"/>
        <v>8.9218225419662112</v>
      </c>
      <c r="E338" s="40">
        <f t="shared" si="162"/>
        <v>28.556354916067576</v>
      </c>
      <c r="F338" s="40">
        <f t="shared" si="163"/>
        <v>46.4</v>
      </c>
      <c r="G338" s="3">
        <f t="shared" si="164"/>
        <v>372.21822541965992</v>
      </c>
      <c r="H338" s="3">
        <f t="shared" si="165"/>
        <v>155.31826837612553</v>
      </c>
      <c r="I338">
        <f t="shared" si="150"/>
        <v>1.5531826837612554E-4</v>
      </c>
      <c r="J338" s="4">
        <f t="shared" si="166"/>
        <v>684.47874533593154</v>
      </c>
      <c r="K338" s="40">
        <f t="shared" si="167"/>
        <v>4.406942933965551</v>
      </c>
      <c r="L338" s="40">
        <f t="shared" si="151"/>
        <v>1.593057066034449</v>
      </c>
      <c r="M338" s="10">
        <f t="shared" si="168"/>
        <v>6.7091786555648696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15.15959406262937</v>
      </c>
      <c r="Q338" s="42">
        <f t="shared" si="170"/>
        <v>0.36130065463652</v>
      </c>
      <c r="R338" s="4">
        <f t="shared" si="171"/>
        <v>391002.51505008148</v>
      </c>
      <c r="S338">
        <f t="shared" si="152"/>
        <v>3.9100251505008146E-4</v>
      </c>
      <c r="T338" s="41">
        <f t="shared" si="153"/>
        <v>3.9839725198987676E-4</v>
      </c>
      <c r="U338" s="42">
        <f t="shared" si="172"/>
        <v>0.69428752587382758</v>
      </c>
      <c r="V338" s="42">
        <f t="shared" si="173"/>
        <v>1.1815139647419002</v>
      </c>
      <c r="W338" s="42">
        <f t="shared" si="174"/>
        <v>1.1651227686463501</v>
      </c>
      <c r="X338" s="42">
        <f t="shared" si="175"/>
        <v>1.6391196095550065E-2</v>
      </c>
      <c r="Y338" s="42">
        <f t="shared" si="149"/>
        <v>8.4113169856315367E-3</v>
      </c>
      <c r="Z338" s="10">
        <f t="shared" si="176"/>
        <v>21.112889066426764</v>
      </c>
      <c r="AA338">
        <f t="shared" si="154"/>
        <v>6711250.4156721979</v>
      </c>
      <c r="AB338" s="10">
        <f t="shared" si="155"/>
        <v>6.7112504156721977</v>
      </c>
      <c r="AC338" s="10">
        <f t="shared" si="156"/>
        <v>6.6102504156721977</v>
      </c>
      <c r="AD338" s="3">
        <f t="shared" si="157"/>
        <v>958.70201822656963</v>
      </c>
      <c r="AI338" s="94">
        <f t="shared" si="158"/>
        <v>1.1651227686463501</v>
      </c>
    </row>
    <row r="339" spans="2:35">
      <c r="B339" s="39">
        <f t="shared" si="159"/>
        <v>311</v>
      </c>
      <c r="C339" s="42">
        <f t="shared" si="160"/>
        <v>5.2952038369306722</v>
      </c>
      <c r="D339" s="10">
        <f t="shared" si="161"/>
        <v>8.904796163069328</v>
      </c>
      <c r="E339" s="40">
        <f t="shared" si="162"/>
        <v>28.590407673861343</v>
      </c>
      <c r="F339" s="40">
        <f t="shared" si="163"/>
        <v>46.4</v>
      </c>
      <c r="G339" s="3">
        <f t="shared" si="164"/>
        <v>372.04796163069108</v>
      </c>
      <c r="H339" s="3">
        <f t="shared" si="165"/>
        <v>155.31826837612553</v>
      </c>
      <c r="I339">
        <f t="shared" si="150"/>
        <v>1.5531826837612554E-4</v>
      </c>
      <c r="J339" s="4">
        <f t="shared" si="166"/>
        <v>686.00713398300059</v>
      </c>
      <c r="K339" s="40">
        <f t="shared" si="167"/>
        <v>4.4167833002215531</v>
      </c>
      <c r="L339" s="40">
        <f t="shared" si="151"/>
        <v>1.5832166997784469</v>
      </c>
      <c r="M339" s="10">
        <f t="shared" si="168"/>
        <v>6.7112504156721977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15.161087210112424</v>
      </c>
      <c r="Q339" s="42">
        <f t="shared" si="170"/>
        <v>0.3624236861619588</v>
      </c>
      <c r="R339" s="4">
        <f t="shared" si="171"/>
        <v>390255.02488247684</v>
      </c>
      <c r="S339">
        <f t="shared" si="152"/>
        <v>3.9025502488247683E-4</v>
      </c>
      <c r="T339" s="41">
        <f t="shared" si="153"/>
        <v>3.991447421574814E-4</v>
      </c>
      <c r="U339" s="42">
        <f t="shared" si="172"/>
        <v>0.69296023748281876</v>
      </c>
      <c r="V339" s="42">
        <f t="shared" si="173"/>
        <v>1.1818799035852616</v>
      </c>
      <c r="W339" s="42">
        <f t="shared" si="174"/>
        <v>1.1654880515780075</v>
      </c>
      <c r="X339" s="42">
        <f t="shared" si="175"/>
        <v>1.6391852007254126E-2</v>
      </c>
      <c r="Y339" s="42">
        <f t="shared" si="149"/>
        <v>8.4297255521960102E-3</v>
      </c>
      <c r="Z339" s="10">
        <f t="shared" si="176"/>
        <v>21.11947036213266</v>
      </c>
      <c r="AA339">
        <f t="shared" si="154"/>
        <v>6713310.9585253671</v>
      </c>
      <c r="AB339" s="10">
        <f t="shared" si="155"/>
        <v>6.7133109585253674</v>
      </c>
      <c r="AC339" s="10">
        <f t="shared" si="156"/>
        <v>6.6123109585253674</v>
      </c>
      <c r="AD339" s="3">
        <f t="shared" si="157"/>
        <v>959.00086418061892</v>
      </c>
      <c r="AI339" s="94">
        <f t="shared" si="158"/>
        <v>1.1654880515780075</v>
      </c>
    </row>
    <row r="340" spans="2:35">
      <c r="B340" s="39">
        <f t="shared" si="159"/>
        <v>312</v>
      </c>
      <c r="C340" s="42">
        <f t="shared" si="160"/>
        <v>5.3122302158275554</v>
      </c>
      <c r="D340" s="10">
        <f t="shared" si="161"/>
        <v>8.8877697841724448</v>
      </c>
      <c r="E340" s="40">
        <f t="shared" si="162"/>
        <v>28.624460431655109</v>
      </c>
      <c r="F340" s="40">
        <f t="shared" si="163"/>
        <v>46.4</v>
      </c>
      <c r="G340" s="3">
        <f t="shared" si="164"/>
        <v>371.87769784172224</v>
      </c>
      <c r="H340" s="3">
        <f t="shared" si="165"/>
        <v>155.31826837612553</v>
      </c>
      <c r="I340">
        <f t="shared" si="150"/>
        <v>1.5531826837612554E-4</v>
      </c>
      <c r="J340" s="4">
        <f t="shared" si="166"/>
        <v>687.53734411027472</v>
      </c>
      <c r="K340" s="40">
        <f t="shared" si="167"/>
        <v>4.4266353938823482</v>
      </c>
      <c r="L340" s="40">
        <f t="shared" si="151"/>
        <v>1.5733646061176518</v>
      </c>
      <c r="M340" s="10">
        <f t="shared" si="168"/>
        <v>6.7133109585253674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15.162571961839216</v>
      </c>
      <c r="Q340" s="42">
        <f t="shared" si="170"/>
        <v>0.36354660771773012</v>
      </c>
      <c r="R340" s="4">
        <f t="shared" si="171"/>
        <v>389507.37780549104</v>
      </c>
      <c r="S340">
        <f t="shared" si="152"/>
        <v>3.8950737780549103E-4</v>
      </c>
      <c r="T340" s="41">
        <f t="shared" si="153"/>
        <v>3.9989238923446719E-4</v>
      </c>
      <c r="U340" s="42">
        <f t="shared" si="172"/>
        <v>0.69163267047409815</v>
      </c>
      <c r="V340" s="42">
        <f t="shared" si="173"/>
        <v>1.1822437657354656</v>
      </c>
      <c r="W340" s="42">
        <f t="shared" si="174"/>
        <v>1.1658513567365292</v>
      </c>
      <c r="X340" s="42">
        <f t="shared" si="175"/>
        <v>1.6392408998936459E-2</v>
      </c>
      <c r="Y340" s="42">
        <f t="shared" si="149"/>
        <v>8.4481329416119348E-3</v>
      </c>
      <c r="Z340" s="10">
        <f t="shared" si="176"/>
        <v>21.126015820867693</v>
      </c>
      <c r="AA340">
        <f t="shared" si="154"/>
        <v>6715360.281154207</v>
      </c>
      <c r="AB340" s="10">
        <f t="shared" si="155"/>
        <v>6.715360281154207</v>
      </c>
      <c r="AC340" s="10">
        <f t="shared" si="156"/>
        <v>6.614360281154207</v>
      </c>
      <c r="AD340" s="3">
        <f t="shared" si="157"/>
        <v>959.29808283599812</v>
      </c>
      <c r="AI340" s="94">
        <f t="shared" si="158"/>
        <v>1.1658513567365292</v>
      </c>
    </row>
    <row r="341" spans="2:35">
      <c r="B341" s="39">
        <f t="shared" si="159"/>
        <v>313</v>
      </c>
      <c r="C341" s="42">
        <f t="shared" si="160"/>
        <v>5.3292565947244386</v>
      </c>
      <c r="D341" s="10">
        <f t="shared" si="161"/>
        <v>8.8707434052755616</v>
      </c>
      <c r="E341" s="40">
        <f t="shared" si="162"/>
        <v>28.658513189448875</v>
      </c>
      <c r="F341" s="40">
        <f t="shared" si="163"/>
        <v>46.4</v>
      </c>
      <c r="G341" s="3">
        <f t="shared" si="164"/>
        <v>371.7074340527534</v>
      </c>
      <c r="H341" s="3">
        <f t="shared" si="165"/>
        <v>155.31826837612553</v>
      </c>
      <c r="I341">
        <f t="shared" si="150"/>
        <v>1.5531826837612554E-4</v>
      </c>
      <c r="J341" s="4">
        <f t="shared" si="166"/>
        <v>689.06937571775347</v>
      </c>
      <c r="K341" s="40">
        <f t="shared" si="167"/>
        <v>4.4364992149479345</v>
      </c>
      <c r="L341" s="40">
        <f t="shared" si="151"/>
        <v>1.5635007850520655</v>
      </c>
      <c r="M341" s="10">
        <f t="shared" si="168"/>
        <v>6.715360281154207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15.164048320899598</v>
      </c>
      <c r="Q341" s="42">
        <f t="shared" si="170"/>
        <v>0.36466941994679808</v>
      </c>
      <c r="R341" s="4">
        <f t="shared" si="171"/>
        <v>388759.57474952057</v>
      </c>
      <c r="S341">
        <f t="shared" si="152"/>
        <v>3.8875957474952057E-4</v>
      </c>
      <c r="T341" s="41">
        <f t="shared" si="153"/>
        <v>4.0064019229043765E-4</v>
      </c>
      <c r="U341" s="42">
        <f t="shared" si="172"/>
        <v>0.69030482649973368</v>
      </c>
      <c r="V341" s="42">
        <f t="shared" si="173"/>
        <v>1.1826055505885513</v>
      </c>
      <c r="W341" s="42">
        <f t="shared" si="174"/>
        <v>1.1662126835982287</v>
      </c>
      <c r="X341" s="42">
        <f t="shared" si="175"/>
        <v>1.6392866990322608E-2</v>
      </c>
      <c r="Y341" s="42">
        <f t="shared" si="149"/>
        <v>8.466539053138154E-3</v>
      </c>
      <c r="Z341" s="10">
        <f t="shared" si="176"/>
        <v>21.132525433195863</v>
      </c>
      <c r="AA341">
        <f t="shared" si="154"/>
        <v>6717398.3806043947</v>
      </c>
      <c r="AB341" s="10">
        <f t="shared" si="155"/>
        <v>6.7173983806043944</v>
      </c>
      <c r="AC341" s="10">
        <f t="shared" si="156"/>
        <v>6.6163983806043944</v>
      </c>
      <c r="AD341" s="3">
        <f t="shared" si="157"/>
        <v>959.59367376423415</v>
      </c>
      <c r="AI341" s="94">
        <f t="shared" si="158"/>
        <v>1.1662126835982287</v>
      </c>
    </row>
    <row r="342" spans="2:35">
      <c r="B342" s="39">
        <f t="shared" si="159"/>
        <v>314</v>
      </c>
      <c r="C342" s="42">
        <f t="shared" si="160"/>
        <v>5.3462829736213218</v>
      </c>
      <c r="D342" s="10">
        <f t="shared" si="161"/>
        <v>8.8537170263786784</v>
      </c>
      <c r="E342" s="40">
        <f t="shared" si="162"/>
        <v>28.692565947242642</v>
      </c>
      <c r="F342" s="40">
        <f t="shared" si="163"/>
        <v>46.4</v>
      </c>
      <c r="G342" s="3">
        <f t="shared" si="164"/>
        <v>371.53717026378456</v>
      </c>
      <c r="H342" s="3">
        <f t="shared" si="165"/>
        <v>155.31826837612553</v>
      </c>
      <c r="I342">
        <f t="shared" si="150"/>
        <v>1.5531826837612554E-4</v>
      </c>
      <c r="J342" s="4">
        <f t="shared" si="166"/>
        <v>690.60322880543731</v>
      </c>
      <c r="K342" s="40">
        <f t="shared" si="167"/>
        <v>4.4463747634183139</v>
      </c>
      <c r="L342" s="40">
        <f t="shared" si="151"/>
        <v>1.5536252365816861</v>
      </c>
      <c r="M342" s="10">
        <f t="shared" si="168"/>
        <v>6.7173983806043944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15.165516290363669</v>
      </c>
      <c r="Q342" s="42">
        <f t="shared" si="170"/>
        <v>0.36579212349153012</v>
      </c>
      <c r="R342" s="4">
        <f t="shared" si="171"/>
        <v>388011.61664496158</v>
      </c>
      <c r="S342">
        <f t="shared" si="152"/>
        <v>3.8801161664496161E-4</v>
      </c>
      <c r="T342" s="41">
        <f t="shared" si="153"/>
        <v>4.0138815039499661E-4</v>
      </c>
      <c r="U342" s="42">
        <f t="shared" si="172"/>
        <v>0.68897670721179249</v>
      </c>
      <c r="V342" s="42">
        <f t="shared" si="173"/>
        <v>1.1829652575455036</v>
      </c>
      <c r="W342" s="42">
        <f t="shared" si="174"/>
        <v>1.1665720316422135</v>
      </c>
      <c r="X342" s="42">
        <f t="shared" si="175"/>
        <v>1.6393225903290176E-2</v>
      </c>
      <c r="Y342" s="42">
        <f t="shared" si="149"/>
        <v>8.4849437859693712E-3</v>
      </c>
      <c r="Z342" s="10">
        <f t="shared" si="176"/>
        <v>21.138999189735767</v>
      </c>
      <c r="AA342">
        <f t="shared" si="154"/>
        <v>6719425.2539386991</v>
      </c>
      <c r="AB342" s="10">
        <f t="shared" si="155"/>
        <v>6.7194252539386987</v>
      </c>
      <c r="AC342" s="10">
        <f t="shared" si="156"/>
        <v>6.6184252539386987</v>
      </c>
      <c r="AD342" s="3">
        <f t="shared" si="157"/>
        <v>959.88763653933268</v>
      </c>
      <c r="AI342" s="94">
        <f t="shared" si="158"/>
        <v>1.1665720316422135</v>
      </c>
    </row>
    <row r="343" spans="2:35">
      <c r="B343" s="39">
        <f t="shared" si="159"/>
        <v>315</v>
      </c>
      <c r="C343" s="42">
        <f t="shared" si="160"/>
        <v>5.363309352518205</v>
      </c>
      <c r="D343" s="10">
        <f t="shared" si="161"/>
        <v>8.8366906474817952</v>
      </c>
      <c r="E343" s="40">
        <f t="shared" si="162"/>
        <v>28.726618705036408</v>
      </c>
      <c r="F343" s="40">
        <f t="shared" si="163"/>
        <v>46.4</v>
      </c>
      <c r="G343" s="3">
        <f t="shared" si="164"/>
        <v>371.36690647481572</v>
      </c>
      <c r="H343" s="3">
        <f t="shared" si="165"/>
        <v>155.31826837612553</v>
      </c>
      <c r="I343">
        <f t="shared" si="150"/>
        <v>1.5531826837612554E-4</v>
      </c>
      <c r="J343" s="4">
        <f t="shared" si="166"/>
        <v>692.13890337332555</v>
      </c>
      <c r="K343" s="40">
        <f t="shared" si="167"/>
        <v>4.456262039293482</v>
      </c>
      <c r="L343" s="40">
        <f t="shared" si="151"/>
        <v>1.543737960706518</v>
      </c>
      <c r="M343" s="10">
        <f t="shared" si="168"/>
        <v>6.7194252539386987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15.166975873282739</v>
      </c>
      <c r="Q343" s="42">
        <f t="shared" si="170"/>
        <v>0.36691471899370109</v>
      </c>
      <c r="R343" s="4">
        <f t="shared" si="171"/>
        <v>387263.5044222108</v>
      </c>
      <c r="S343">
        <f t="shared" si="152"/>
        <v>3.8726350442221081E-4</v>
      </c>
      <c r="T343" s="41">
        <f t="shared" si="153"/>
        <v>4.0213626261774741E-4</v>
      </c>
      <c r="U343" s="42">
        <f t="shared" si="172"/>
        <v>0.68764831426234285</v>
      </c>
      <c r="V343" s="42">
        <f t="shared" si="173"/>
        <v>1.1833228860089646</v>
      </c>
      <c r="W343" s="42">
        <f t="shared" si="174"/>
        <v>1.166929400350605</v>
      </c>
      <c r="X343" s="42">
        <f t="shared" si="175"/>
        <v>1.639348565835963E-2</v>
      </c>
      <c r="Y343" s="42">
        <f t="shared" si="149"/>
        <v>8.5033470392343498E-3</v>
      </c>
      <c r="Z343" s="10">
        <f t="shared" si="176"/>
        <v>21.145437081154871</v>
      </c>
      <c r="AA343">
        <f t="shared" si="154"/>
        <v>6721440.8982351897</v>
      </c>
      <c r="AB343" s="10">
        <f t="shared" si="155"/>
        <v>6.7214408982351896</v>
      </c>
      <c r="AC343" s="10">
        <f t="shared" si="156"/>
        <v>6.6204408982351897</v>
      </c>
      <c r="AD343" s="3">
        <f t="shared" si="157"/>
        <v>960.17997073751849</v>
      </c>
      <c r="AI343" s="94">
        <f t="shared" si="158"/>
        <v>1.166929400350605</v>
      </c>
    </row>
    <row r="344" spans="2:35">
      <c r="B344" s="39">
        <f t="shared" si="159"/>
        <v>316</v>
      </c>
      <c r="C344" s="42">
        <f t="shared" si="160"/>
        <v>5.3803357314150881</v>
      </c>
      <c r="D344" s="10">
        <f t="shared" si="161"/>
        <v>8.819664268584912</v>
      </c>
      <c r="E344" s="40">
        <f t="shared" si="162"/>
        <v>28.760671462830175</v>
      </c>
      <c r="F344" s="40">
        <f t="shared" si="163"/>
        <v>46.4</v>
      </c>
      <c r="G344" s="3">
        <f t="shared" si="164"/>
        <v>371.19664268584688</v>
      </c>
      <c r="H344" s="3">
        <f t="shared" si="165"/>
        <v>155.31826837612553</v>
      </c>
      <c r="I344">
        <f t="shared" si="150"/>
        <v>1.5531826837612554E-4</v>
      </c>
      <c r="J344" s="4">
        <f t="shared" si="166"/>
        <v>693.67639942141886</v>
      </c>
      <c r="K344" s="40">
        <f t="shared" si="167"/>
        <v>4.4661610425734448</v>
      </c>
      <c r="L344" s="40">
        <f t="shared" si="151"/>
        <v>1.5338389574265552</v>
      </c>
      <c r="M344" s="10">
        <f t="shared" si="168"/>
        <v>6.7214408982351896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15.168427072688054</v>
      </c>
      <c r="Q344" s="42">
        <f t="shared" si="170"/>
        <v>0.368037207094497</v>
      </c>
      <c r="R344" s="4">
        <f t="shared" si="171"/>
        <v>386515.23901166429</v>
      </c>
      <c r="S344">
        <f t="shared" si="152"/>
        <v>3.8651523901166428E-4</v>
      </c>
      <c r="T344" s="41">
        <f t="shared" si="153"/>
        <v>4.0288452802829394E-4</v>
      </c>
      <c r="U344" s="42">
        <f t="shared" si="172"/>
        <v>0.68631964930345191</v>
      </c>
      <c r="V344" s="42">
        <f t="shared" si="173"/>
        <v>1.1836784353872896</v>
      </c>
      <c r="W344" s="42">
        <f t="shared" si="174"/>
        <v>1.1672847892082225</v>
      </c>
      <c r="X344" s="42">
        <f t="shared" si="175"/>
        <v>1.6393646179067023E-2</v>
      </c>
      <c r="Y344" s="42">
        <f t="shared" si="149"/>
        <v>8.521748711999011E-3</v>
      </c>
      <c r="Z344" s="10">
        <f t="shared" si="176"/>
        <v>21.151839098175898</v>
      </c>
      <c r="AA344">
        <f t="shared" si="154"/>
        <v>6723445.3105892381</v>
      </c>
      <c r="AB344" s="10">
        <f t="shared" si="155"/>
        <v>6.7234453105892378</v>
      </c>
      <c r="AC344" s="10">
        <f t="shared" si="156"/>
        <v>6.6224453105892378</v>
      </c>
      <c r="AD344" s="3">
        <f t="shared" si="157"/>
        <v>960.47067593752547</v>
      </c>
      <c r="AI344" s="94">
        <f t="shared" si="158"/>
        <v>1.1672847892082225</v>
      </c>
    </row>
    <row r="345" spans="2:35">
      <c r="B345" s="39">
        <f t="shared" si="159"/>
        <v>317</v>
      </c>
      <c r="C345" s="42">
        <f t="shared" si="160"/>
        <v>5.3973621103119713</v>
      </c>
      <c r="D345" s="10">
        <f t="shared" si="161"/>
        <v>8.8026378896880288</v>
      </c>
      <c r="E345" s="40">
        <f t="shared" si="162"/>
        <v>28.794724220623941</v>
      </c>
      <c r="F345" s="40">
        <f t="shared" si="163"/>
        <v>46.4</v>
      </c>
      <c r="G345" s="3">
        <f t="shared" si="164"/>
        <v>371.02637889687804</v>
      </c>
      <c r="H345" s="3">
        <f t="shared" si="165"/>
        <v>155.31826837612553</v>
      </c>
      <c r="I345">
        <f t="shared" si="150"/>
        <v>1.5531826837612554E-4</v>
      </c>
      <c r="J345" s="4">
        <f t="shared" si="166"/>
        <v>695.21571694971681</v>
      </c>
      <c r="K345" s="40">
        <f t="shared" si="167"/>
        <v>4.4760717732581972</v>
      </c>
      <c r="L345" s="40">
        <f t="shared" si="151"/>
        <v>1.5239282267418028</v>
      </c>
      <c r="M345" s="10">
        <f t="shared" si="168"/>
        <v>6.7234453105892378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15.169869891592286</v>
      </c>
      <c r="Q345" s="42">
        <f t="shared" si="170"/>
        <v>0.3691595884345189</v>
      </c>
      <c r="R345" s="4">
        <f t="shared" si="171"/>
        <v>385766.8213437185</v>
      </c>
      <c r="S345">
        <f t="shared" si="152"/>
        <v>3.8576682134371852E-4</v>
      </c>
      <c r="T345" s="41">
        <f t="shared" si="153"/>
        <v>4.036329456962397E-4</v>
      </c>
      <c r="U345" s="42">
        <f t="shared" si="172"/>
        <v>0.68499071398718725</v>
      </c>
      <c r="V345" s="42">
        <f t="shared" si="173"/>
        <v>1.1840319050909385</v>
      </c>
      <c r="W345" s="42">
        <f t="shared" si="174"/>
        <v>1.1676381977029353</v>
      </c>
      <c r="X345" s="42">
        <f t="shared" si="175"/>
        <v>1.6393707388003165E-2</v>
      </c>
      <c r="Y345" s="42">
        <f t="shared" si="149"/>
        <v>8.5401487032650842E-3</v>
      </c>
      <c r="Z345" s="10">
        <f t="shared" si="176"/>
        <v>21.158205231572218</v>
      </c>
      <c r="AA345">
        <f t="shared" si="154"/>
        <v>6725438.4881120687</v>
      </c>
      <c r="AB345" s="10">
        <f t="shared" si="155"/>
        <v>6.7254384881120686</v>
      </c>
      <c r="AC345" s="10">
        <f t="shared" si="156"/>
        <v>6.6244384881120686</v>
      </c>
      <c r="AD345" s="3">
        <f t="shared" si="157"/>
        <v>960.75975172038704</v>
      </c>
      <c r="AI345" s="94">
        <f t="shared" si="158"/>
        <v>1.1676381977029353</v>
      </c>
    </row>
    <row r="346" spans="2:35">
      <c r="B346" s="39">
        <f t="shared" si="159"/>
        <v>318</v>
      </c>
      <c r="C346" s="42">
        <f t="shared" si="160"/>
        <v>5.4143884892088545</v>
      </c>
      <c r="D346" s="10">
        <f t="shared" si="161"/>
        <v>8.7856115107911457</v>
      </c>
      <c r="E346" s="40">
        <f t="shared" si="162"/>
        <v>28.828776978417707</v>
      </c>
      <c r="F346" s="40">
        <f t="shared" si="163"/>
        <v>46.4</v>
      </c>
      <c r="G346" s="3">
        <f t="shared" si="164"/>
        <v>370.8561151079092</v>
      </c>
      <c r="H346" s="3">
        <f t="shared" si="165"/>
        <v>155.31826837612553</v>
      </c>
      <c r="I346">
        <f t="shared" si="150"/>
        <v>1.5531826837612554E-4</v>
      </c>
      <c r="J346" s="4">
        <f t="shared" si="166"/>
        <v>696.7568559582196</v>
      </c>
      <c r="K346" s="40">
        <f t="shared" si="167"/>
        <v>4.4859942313477426</v>
      </c>
      <c r="L346" s="40">
        <f t="shared" si="151"/>
        <v>1.5140057686522574</v>
      </c>
      <c r="M346" s="10">
        <f t="shared" si="168"/>
        <v>6.7254384881120686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15.171304332988539</v>
      </c>
      <c r="Q346" s="42">
        <f t="shared" si="170"/>
        <v>0.37028186365378668</v>
      </c>
      <c r="R346" s="4">
        <f t="shared" si="171"/>
        <v>385018.25234876986</v>
      </c>
      <c r="S346">
        <f t="shared" si="152"/>
        <v>3.8501825234876986E-4</v>
      </c>
      <c r="T346" s="41">
        <f t="shared" si="153"/>
        <v>4.0438151469118837E-4</v>
      </c>
      <c r="U346" s="42">
        <f t="shared" si="172"/>
        <v>0.6836615099656167</v>
      </c>
      <c r="V346" s="42">
        <f t="shared" si="173"/>
        <v>1.1843832945342807</v>
      </c>
      <c r="W346" s="42">
        <f t="shared" si="174"/>
        <v>1.1679896253254087</v>
      </c>
      <c r="X346" s="42">
        <f t="shared" si="175"/>
        <v>1.6393669208871975E-2</v>
      </c>
      <c r="Y346" s="42">
        <f t="shared" si="149"/>
        <v>8.5585469119710753E-3</v>
      </c>
      <c r="Z346" s="10">
        <f t="shared" si="176"/>
        <v>21.164535472168975</v>
      </c>
      <c r="AA346">
        <f t="shared" si="154"/>
        <v>6727420.4279311234</v>
      </c>
      <c r="AB346" s="10">
        <f t="shared" si="155"/>
        <v>6.7274204279311238</v>
      </c>
      <c r="AC346" s="10">
        <f t="shared" si="156"/>
        <v>6.6264204279311238</v>
      </c>
      <c r="AD346" s="3">
        <f t="shared" si="157"/>
        <v>961.04719766948858</v>
      </c>
      <c r="AI346" s="94">
        <f t="shared" si="158"/>
        <v>1.1679896253254087</v>
      </c>
    </row>
    <row r="347" spans="2:35">
      <c r="B347" s="39">
        <f t="shared" si="159"/>
        <v>319</v>
      </c>
      <c r="C347" s="42">
        <f t="shared" si="160"/>
        <v>5.4314148681057377</v>
      </c>
      <c r="D347" s="10">
        <f t="shared" si="161"/>
        <v>8.7685851318942625</v>
      </c>
      <c r="E347" s="40">
        <f t="shared" si="162"/>
        <v>28.862829736211474</v>
      </c>
      <c r="F347" s="40">
        <f t="shared" si="163"/>
        <v>46.4</v>
      </c>
      <c r="G347" s="3">
        <f t="shared" si="164"/>
        <v>370.68585131894037</v>
      </c>
      <c r="H347" s="3">
        <f t="shared" si="165"/>
        <v>155.31826837612553</v>
      </c>
      <c r="I347">
        <f t="shared" si="150"/>
        <v>1.5531826837612554E-4</v>
      </c>
      <c r="J347" s="4">
        <f t="shared" si="166"/>
        <v>698.29981644692725</v>
      </c>
      <c r="K347" s="40">
        <f t="shared" si="167"/>
        <v>4.4959284168420792</v>
      </c>
      <c r="L347" s="40">
        <f t="shared" si="151"/>
        <v>1.5040715831579208</v>
      </c>
      <c r="M347" s="10">
        <f t="shared" si="168"/>
        <v>6.7274204279311238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15.172730399850623</v>
      </c>
      <c r="Q347" s="42">
        <f t="shared" si="170"/>
        <v>0.37140403339174305</v>
      </c>
      <c r="R347" s="4">
        <f t="shared" si="171"/>
        <v>384269.53295721463</v>
      </c>
      <c r="S347">
        <f t="shared" si="152"/>
        <v>3.8426953295721462E-4</v>
      </c>
      <c r="T347" s="41">
        <f t="shared" si="153"/>
        <v>4.0513023408274361E-4</v>
      </c>
      <c r="U347" s="42">
        <f t="shared" si="172"/>
        <v>0.68233203889080773</v>
      </c>
      <c r="V347" s="42">
        <f t="shared" si="173"/>
        <v>1.184732603135529</v>
      </c>
      <c r="W347" s="42">
        <f t="shared" si="174"/>
        <v>1.1683390715691666</v>
      </c>
      <c r="X347" s="42">
        <f t="shared" si="175"/>
        <v>1.6393531566362363E-2</v>
      </c>
      <c r="Y347" s="42">
        <f t="shared" si="149"/>
        <v>8.5769432369930797E-3</v>
      </c>
      <c r="Z347" s="10">
        <f t="shared" si="176"/>
        <v>21.170829810843813</v>
      </c>
      <c r="AA347">
        <f t="shared" si="154"/>
        <v>6729391.1271902733</v>
      </c>
      <c r="AB347" s="10">
        <f t="shared" si="155"/>
        <v>6.7293911271902731</v>
      </c>
      <c r="AC347" s="10">
        <f t="shared" si="156"/>
        <v>6.6283911271902731</v>
      </c>
      <c r="AD347" s="3">
        <f t="shared" si="157"/>
        <v>961.333013370598</v>
      </c>
      <c r="AI347" s="94">
        <f t="shared" si="158"/>
        <v>1.1683390715691666</v>
      </c>
    </row>
    <row r="348" spans="2:35">
      <c r="B348" s="39">
        <f t="shared" si="159"/>
        <v>320</v>
      </c>
      <c r="C348" s="42">
        <f t="shared" si="160"/>
        <v>5.4484412470026209</v>
      </c>
      <c r="D348" s="10">
        <f t="shared" si="161"/>
        <v>8.7515587529973793</v>
      </c>
      <c r="E348" s="40">
        <f t="shared" si="162"/>
        <v>28.89688249400524</v>
      </c>
      <c r="F348" s="40">
        <f t="shared" si="163"/>
        <v>46.4</v>
      </c>
      <c r="G348" s="3">
        <f t="shared" si="164"/>
        <v>370.51558752997153</v>
      </c>
      <c r="H348" s="3">
        <f t="shared" si="165"/>
        <v>155.31826837612553</v>
      </c>
      <c r="I348">
        <f t="shared" si="150"/>
        <v>1.5531826837612554E-4</v>
      </c>
      <c r="J348" s="4">
        <f t="shared" si="166"/>
        <v>699.84459841583976</v>
      </c>
      <c r="K348" s="40">
        <f t="shared" si="167"/>
        <v>4.5058743297412081</v>
      </c>
      <c r="L348" s="40">
        <f t="shared" si="151"/>
        <v>1.4941256702587919</v>
      </c>
      <c r="M348" s="10">
        <f t="shared" si="168"/>
        <v>6.7293911271902731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15.174148095133269</v>
      </c>
      <c r="Q348" s="42">
        <f t="shared" si="170"/>
        <v>0.3725260982872573</v>
      </c>
      <c r="R348" s="4">
        <f t="shared" si="171"/>
        <v>383520.66409944918</v>
      </c>
      <c r="S348">
        <f t="shared" si="152"/>
        <v>3.8352066409944919E-4</v>
      </c>
      <c r="T348" s="41">
        <f t="shared" si="153"/>
        <v>4.0587910294050903E-4</v>
      </c>
      <c r="U348" s="42">
        <f t="shared" si="172"/>
        <v>0.68100230241482795</v>
      </c>
      <c r="V348" s="42">
        <f t="shared" si="173"/>
        <v>1.1850798303161882</v>
      </c>
      <c r="W348" s="42">
        <f t="shared" si="174"/>
        <v>1.1686865359306298</v>
      </c>
      <c r="X348" s="42">
        <f t="shared" si="175"/>
        <v>1.6393294385558477E-2</v>
      </c>
      <c r="Y348" s="42">
        <f t="shared" si="149"/>
        <v>8.5953375771449462E-3</v>
      </c>
      <c r="Z348" s="10">
        <f t="shared" si="176"/>
        <v>21.177088238526022</v>
      </c>
      <c r="AA348">
        <f t="shared" si="154"/>
        <v>6731350.5830495646</v>
      </c>
      <c r="AB348" s="10">
        <f t="shared" si="155"/>
        <v>6.731350583049565</v>
      </c>
      <c r="AC348" s="10">
        <f t="shared" si="156"/>
        <v>6.630350583049565</v>
      </c>
      <c r="AD348" s="3">
        <f t="shared" si="157"/>
        <v>961.61719841182958</v>
      </c>
      <c r="AI348" s="94">
        <f t="shared" si="158"/>
        <v>1.1686865359306298</v>
      </c>
    </row>
    <row r="349" spans="2:35">
      <c r="B349" s="39">
        <f t="shared" si="159"/>
        <v>321</v>
      </c>
      <c r="C349" s="42">
        <f t="shared" si="160"/>
        <v>5.4654676258995041</v>
      </c>
      <c r="D349" s="10">
        <f t="shared" si="161"/>
        <v>8.7345323741004961</v>
      </c>
      <c r="E349" s="40">
        <f t="shared" si="162"/>
        <v>28.930935251799006</v>
      </c>
      <c r="F349" s="40">
        <f t="shared" si="163"/>
        <v>46.4</v>
      </c>
      <c r="G349" s="3">
        <f t="shared" si="164"/>
        <v>370.34532374100269</v>
      </c>
      <c r="H349" s="3">
        <f t="shared" si="165"/>
        <v>155.31826837612553</v>
      </c>
      <c r="I349">
        <f t="shared" si="150"/>
        <v>1.5531826837612554E-4</v>
      </c>
      <c r="J349" s="4">
        <f t="shared" si="166"/>
        <v>701.39120186495711</v>
      </c>
      <c r="K349" s="40">
        <f t="shared" si="167"/>
        <v>4.5158319700451299</v>
      </c>
      <c r="L349" s="40">
        <f t="shared" si="151"/>
        <v>1.4841680299548701</v>
      </c>
      <c r="M349" s="10">
        <f t="shared" si="168"/>
        <v>6.731350583049565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15.175557421771977</v>
      </c>
      <c r="Q349" s="42">
        <f t="shared" si="170"/>
        <v>0.37364805897862907</v>
      </c>
      <c r="R349" s="4">
        <f t="shared" si="171"/>
        <v>382771.64670586988</v>
      </c>
      <c r="S349">
        <f t="shared" si="152"/>
        <v>3.8277164670586986E-4</v>
      </c>
      <c r="T349" s="41">
        <f t="shared" si="153"/>
        <v>4.0662812033408837E-4</v>
      </c>
      <c r="U349" s="42">
        <f t="shared" si="172"/>
        <v>0.67967230218974495</v>
      </c>
      <c r="V349" s="42">
        <f t="shared" si="173"/>
        <v>1.1854249755014807</v>
      </c>
      <c r="W349" s="42">
        <f t="shared" si="174"/>
        <v>1.1690320179090707</v>
      </c>
      <c r="X349" s="42">
        <f t="shared" si="175"/>
        <v>1.6392957592409996E-2</v>
      </c>
      <c r="Y349" s="42">
        <f t="shared" si="149"/>
        <v>8.6137298311789543E-3</v>
      </c>
      <c r="Z349" s="10">
        <f t="shared" si="176"/>
        <v>21.183310746196934</v>
      </c>
      <c r="AA349">
        <f t="shared" si="154"/>
        <v>6733298.7926853355</v>
      </c>
      <c r="AB349" s="10">
        <f t="shared" si="155"/>
        <v>6.7332987926853356</v>
      </c>
      <c r="AC349" s="10">
        <f t="shared" si="156"/>
        <v>6.6322987926853356</v>
      </c>
      <c r="AD349" s="3">
        <f t="shared" si="157"/>
        <v>961.89975238365992</v>
      </c>
      <c r="AI349" s="94">
        <f t="shared" si="158"/>
        <v>1.1690320179090707</v>
      </c>
    </row>
    <row r="350" spans="2:35">
      <c r="B350" s="39">
        <f t="shared" si="159"/>
        <v>322</v>
      </c>
      <c r="C350" s="42">
        <f t="shared" si="160"/>
        <v>5.4824940047963873</v>
      </c>
      <c r="D350" s="10">
        <f t="shared" si="161"/>
        <v>8.7175059952036129</v>
      </c>
      <c r="E350" s="40">
        <f t="shared" si="162"/>
        <v>28.964988009592773</v>
      </c>
      <c r="F350" s="40">
        <f t="shared" si="163"/>
        <v>46.4</v>
      </c>
      <c r="G350" s="3">
        <f t="shared" si="164"/>
        <v>370.17505995203385</v>
      </c>
      <c r="H350" s="3">
        <f t="shared" si="165"/>
        <v>155.31826837612553</v>
      </c>
      <c r="I350">
        <f t="shared" si="150"/>
        <v>1.5531826837612554E-4</v>
      </c>
      <c r="J350" s="4">
        <f t="shared" si="166"/>
        <v>702.93962679427909</v>
      </c>
      <c r="K350" s="40">
        <f t="shared" si="167"/>
        <v>4.5258013377538413</v>
      </c>
      <c r="L350" s="40">
        <f t="shared" si="151"/>
        <v>1.4741986622461587</v>
      </c>
      <c r="M350" s="10">
        <f t="shared" si="168"/>
        <v>6.7332987926853356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15.176958382683123</v>
      </c>
      <c r="Q350" s="42">
        <f t="shared" si="170"/>
        <v>0.37476991610359228</v>
      </c>
      <c r="R350" s="4">
        <f t="shared" si="171"/>
        <v>382022.48170687322</v>
      </c>
      <c r="S350">
        <f t="shared" si="152"/>
        <v>3.8202248170687321E-4</v>
      </c>
      <c r="T350" s="41">
        <f t="shared" si="153"/>
        <v>4.0737728533308501E-4</v>
      </c>
      <c r="U350" s="42">
        <f t="shared" si="172"/>
        <v>0.67834203986762653</v>
      </c>
      <c r="V350" s="42">
        <f t="shared" si="173"/>
        <v>1.1857680381198612</v>
      </c>
      <c r="W350" s="42">
        <f t="shared" si="174"/>
        <v>1.1693755170066353</v>
      </c>
      <c r="X350" s="42">
        <f t="shared" si="175"/>
        <v>1.6392521113225866E-2</v>
      </c>
      <c r="Y350" s="42">
        <f t="shared" ref="Y350:Y413" si="179">IF((X350*(Q350-Q349)+Y349)&lt;0,0,X350*(Q350-Q349)+Y349)</f>
        <v>8.6321198977859365E-3</v>
      </c>
      <c r="Z350" s="10">
        <f t="shared" si="176"/>
        <v>21.189497324888972</v>
      </c>
      <c r="AA350">
        <f t="shared" si="154"/>
        <v>6735235.7532899193</v>
      </c>
      <c r="AB350" s="10">
        <f t="shared" si="155"/>
        <v>6.7352357532899196</v>
      </c>
      <c r="AC350" s="10">
        <f t="shared" si="156"/>
        <v>6.6342357532899197</v>
      </c>
      <c r="AD350" s="3">
        <f t="shared" si="157"/>
        <v>962.18067487888607</v>
      </c>
      <c r="AI350" s="94">
        <f t="shared" si="158"/>
        <v>1.1693755170066353</v>
      </c>
    </row>
    <row r="351" spans="2:35">
      <c r="B351" s="39">
        <f t="shared" si="159"/>
        <v>323</v>
      </c>
      <c r="C351" s="42">
        <f t="shared" si="160"/>
        <v>5.4995203836932705</v>
      </c>
      <c r="D351" s="10">
        <f t="shared" si="161"/>
        <v>8.7004796163067297</v>
      </c>
      <c r="E351" s="40">
        <f t="shared" si="162"/>
        <v>28.999040767386539</v>
      </c>
      <c r="F351" s="40">
        <f t="shared" si="163"/>
        <v>46.4</v>
      </c>
      <c r="G351" s="3">
        <f t="shared" si="164"/>
        <v>370.00479616306501</v>
      </c>
      <c r="H351" s="3">
        <f t="shared" si="165"/>
        <v>155.31826837612553</v>
      </c>
      <c r="I351">
        <f t="shared" si="150"/>
        <v>1.5531826837612554E-4</v>
      </c>
      <c r="J351" s="4">
        <f t="shared" si="166"/>
        <v>704.48987320380616</v>
      </c>
      <c r="K351" s="40">
        <f t="shared" si="167"/>
        <v>4.5357824328673466</v>
      </c>
      <c r="L351" s="40">
        <f t="shared" si="151"/>
        <v>1.4642175671326534</v>
      </c>
      <c r="M351" s="10">
        <f t="shared" si="168"/>
        <v>6.7352357532899196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15.178350980763812</v>
      </c>
      <c r="Q351" s="42">
        <f t="shared" si="170"/>
        <v>0.37589167029931891</v>
      </c>
      <c r="R351" s="4">
        <f t="shared" si="171"/>
        <v>381273.17003285536</v>
      </c>
      <c r="S351">
        <f t="shared" si="152"/>
        <v>3.8127317003285537E-4</v>
      </c>
      <c r="T351" s="41">
        <f t="shared" si="153"/>
        <v>4.0812659700710285E-4</v>
      </c>
      <c r="U351" s="42">
        <f t="shared" si="172"/>
        <v>0.67701151710053997</v>
      </c>
      <c r="V351" s="42">
        <f t="shared" si="173"/>
        <v>1.1861090176040723</v>
      </c>
      <c r="W351" s="42">
        <f t="shared" si="174"/>
        <v>1.1697170327282893</v>
      </c>
      <c r="X351" s="42">
        <f t="shared" si="175"/>
        <v>1.6391984875782972E-2</v>
      </c>
      <c r="Y351" s="42">
        <f t="shared" si="179"/>
        <v>8.6505076755966342E-3</v>
      </c>
      <c r="Z351" s="10">
        <f t="shared" si="176"/>
        <v>21.195647965687677</v>
      </c>
      <c r="AA351">
        <f t="shared" si="154"/>
        <v>6737161.462072284</v>
      </c>
      <c r="AB351" s="10">
        <f t="shared" si="155"/>
        <v>6.7371614620722839</v>
      </c>
      <c r="AC351" s="10">
        <f t="shared" si="156"/>
        <v>6.636161462072284</v>
      </c>
      <c r="AD351" s="3">
        <f t="shared" si="157"/>
        <v>962.45996549271706</v>
      </c>
      <c r="AI351" s="94">
        <f t="shared" si="158"/>
        <v>1.1697170327282893</v>
      </c>
    </row>
    <row r="352" spans="2:35">
      <c r="B352" s="39">
        <f t="shared" si="159"/>
        <v>324</v>
      </c>
      <c r="C352" s="42">
        <f t="shared" si="160"/>
        <v>5.5165467625901536</v>
      </c>
      <c r="D352" s="10">
        <f t="shared" si="161"/>
        <v>8.6834532374098465</v>
      </c>
      <c r="E352" s="40">
        <f t="shared" si="162"/>
        <v>29.033093525180306</v>
      </c>
      <c r="F352" s="40">
        <f t="shared" si="163"/>
        <v>46.4</v>
      </c>
      <c r="G352" s="3">
        <f t="shared" si="164"/>
        <v>369.83453237409617</v>
      </c>
      <c r="H352" s="3">
        <f t="shared" si="165"/>
        <v>155.31826837612553</v>
      </c>
      <c r="I352">
        <f t="shared" si="150"/>
        <v>1.5531826837612554E-4</v>
      </c>
      <c r="J352" s="4">
        <f t="shared" si="166"/>
        <v>706.04194109353784</v>
      </c>
      <c r="K352" s="40">
        <f t="shared" si="167"/>
        <v>4.5457752553856432</v>
      </c>
      <c r="L352" s="40">
        <f t="shared" si="151"/>
        <v>1.4542247446143568</v>
      </c>
      <c r="M352" s="10">
        <f t="shared" si="168"/>
        <v>6.7371614620722839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15.179735218892342</v>
      </c>
      <c r="Q352" s="42">
        <f t="shared" si="170"/>
        <v>0.37701332220242278</v>
      </c>
      <c r="R352" s="4">
        <f t="shared" si="171"/>
        <v>380523.71261421283</v>
      </c>
      <c r="S352">
        <f t="shared" si="152"/>
        <v>3.8052371261421283E-4</v>
      </c>
      <c r="T352" s="41">
        <f t="shared" si="153"/>
        <v>4.088760544257454E-4</v>
      </c>
      <c r="U352" s="42">
        <f t="shared" si="172"/>
        <v>0.67568073554055308</v>
      </c>
      <c r="V352" s="42">
        <f t="shared" si="173"/>
        <v>1.1864479133894503</v>
      </c>
      <c r="W352" s="42">
        <f t="shared" si="174"/>
        <v>1.1700565645819303</v>
      </c>
      <c r="X352" s="42">
        <f t="shared" si="175"/>
        <v>1.6391348807520023E-2</v>
      </c>
      <c r="Y352" s="42">
        <f t="shared" si="179"/>
        <v>8.6688930631810285E-3</v>
      </c>
      <c r="Z352" s="10">
        <f t="shared" si="176"/>
        <v>21.201762659728846</v>
      </c>
      <c r="AA352">
        <f t="shared" si="154"/>
        <v>6739075.9162571263</v>
      </c>
      <c r="AB352" s="10">
        <f t="shared" si="155"/>
        <v>6.7390759162571259</v>
      </c>
      <c r="AC352" s="10">
        <f t="shared" si="156"/>
        <v>6.6380759162571259</v>
      </c>
      <c r="AD352" s="3">
        <f t="shared" si="157"/>
        <v>962.7376238226434</v>
      </c>
      <c r="AI352" s="94">
        <f t="shared" si="158"/>
        <v>1.1700565645819303</v>
      </c>
    </row>
    <row r="353" spans="2:35">
      <c r="B353" s="39">
        <f t="shared" si="159"/>
        <v>325</v>
      </c>
      <c r="C353" s="42">
        <f t="shared" si="160"/>
        <v>5.5335731414870368</v>
      </c>
      <c r="D353" s="10">
        <f t="shared" si="161"/>
        <v>8.6664268585129633</v>
      </c>
      <c r="E353" s="40">
        <f t="shared" si="162"/>
        <v>29.067146282974072</v>
      </c>
      <c r="F353" s="40">
        <f t="shared" si="163"/>
        <v>46.4</v>
      </c>
      <c r="G353" s="3">
        <f t="shared" si="164"/>
        <v>369.66426858512733</v>
      </c>
      <c r="H353" s="3">
        <f t="shared" si="165"/>
        <v>155.31826837612553</v>
      </c>
      <c r="I353">
        <f t="shared" si="150"/>
        <v>1.5531826837612554E-4</v>
      </c>
      <c r="J353" s="4">
        <f t="shared" si="166"/>
        <v>707.59583046347439</v>
      </c>
      <c r="K353" s="40">
        <f t="shared" si="167"/>
        <v>4.5557798053087311</v>
      </c>
      <c r="L353" s="40">
        <f t="shared" si="151"/>
        <v>1.4442201946912689</v>
      </c>
      <c r="M353" s="10">
        <f t="shared" si="168"/>
        <v>6.7390759162571259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15.181111099927614</v>
      </c>
      <c r="Q353" s="42">
        <f t="shared" si="170"/>
        <v>0.37813487244896332</v>
      </c>
      <c r="R353" s="4">
        <f t="shared" si="171"/>
        <v>379774.11038134189</v>
      </c>
      <c r="S353">
        <f t="shared" si="152"/>
        <v>3.7977411038134191E-4</v>
      </c>
      <c r="T353" s="41">
        <f t="shared" si="153"/>
        <v>4.0962565665861631E-4</v>
      </c>
      <c r="U353" s="42">
        <f t="shared" si="172"/>
        <v>0.67434969683973356</v>
      </c>
      <c r="V353" s="42">
        <f t="shared" si="173"/>
        <v>1.1867847249154981</v>
      </c>
      <c r="W353" s="42">
        <f t="shared" si="174"/>
        <v>1.1703941120782304</v>
      </c>
      <c r="X353" s="42">
        <f t="shared" si="175"/>
        <v>1.6390612837267726E-2</v>
      </c>
      <c r="Y353" s="42">
        <f t="shared" si="179"/>
        <v>8.687275959049617E-3</v>
      </c>
      <c r="Z353" s="10">
        <f t="shared" si="176"/>
        <v>21.207841398200376</v>
      </c>
      <c r="AA353">
        <f t="shared" si="154"/>
        <v>6740979.1130854618</v>
      </c>
      <c r="AB353" s="10">
        <f t="shared" si="155"/>
        <v>6.7409791130854622</v>
      </c>
      <c r="AC353" s="10">
        <f t="shared" si="156"/>
        <v>6.6399791130854622</v>
      </c>
      <c r="AD353" s="3">
        <f t="shared" si="157"/>
        <v>963.01364946852243</v>
      </c>
      <c r="AI353" s="94">
        <f t="shared" si="158"/>
        <v>1.1703941120782304</v>
      </c>
    </row>
    <row r="354" spans="2:35">
      <c r="B354" s="39">
        <f t="shared" si="159"/>
        <v>326</v>
      </c>
      <c r="C354" s="42">
        <f t="shared" si="160"/>
        <v>5.55059952038392</v>
      </c>
      <c r="D354" s="10">
        <f t="shared" si="161"/>
        <v>8.6494004796160802</v>
      </c>
      <c r="E354" s="40">
        <f t="shared" si="162"/>
        <v>29.101199040767838</v>
      </c>
      <c r="F354" s="40">
        <f t="shared" si="163"/>
        <v>46.4</v>
      </c>
      <c r="G354" s="3">
        <f t="shared" si="164"/>
        <v>369.49400479615849</v>
      </c>
      <c r="H354" s="3">
        <f t="shared" si="165"/>
        <v>155.31826837612553</v>
      </c>
      <c r="I354">
        <f t="shared" si="150"/>
        <v>1.5531826837612554E-4</v>
      </c>
      <c r="J354" s="4">
        <f t="shared" si="166"/>
        <v>709.15154131361578</v>
      </c>
      <c r="K354" s="40">
        <f t="shared" si="167"/>
        <v>4.5657960826366111</v>
      </c>
      <c r="L354" s="40">
        <f t="shared" si="151"/>
        <v>1.4342039173633889</v>
      </c>
      <c r="M354" s="10">
        <f t="shared" si="168"/>
        <v>6.7409791130854622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15.182478626709585</v>
      </c>
      <c r="Q354" s="42">
        <f t="shared" si="170"/>
        <v>0.37925632167444945</v>
      </c>
      <c r="R354" s="4">
        <f t="shared" si="171"/>
        <v>379024.36426463898</v>
      </c>
      <c r="S354">
        <f t="shared" si="152"/>
        <v>3.7902436426463896E-4</v>
      </c>
      <c r="T354" s="41">
        <f t="shared" si="153"/>
        <v>4.1037540277531927E-4</v>
      </c>
      <c r="U354" s="42">
        <f t="shared" si="172"/>
        <v>0.67301840265014889</v>
      </c>
      <c r="V354" s="42">
        <f t="shared" si="173"/>
        <v>1.1871194516252612</v>
      </c>
      <c r="W354" s="42">
        <f t="shared" si="174"/>
        <v>1.1707296747307387</v>
      </c>
      <c r="X354" s="42">
        <f t="shared" si="175"/>
        <v>1.6389776894522479E-2</v>
      </c>
      <c r="Y354" s="42">
        <f t="shared" si="179"/>
        <v>8.7056562616538696E-3</v>
      </c>
      <c r="Z354" s="10">
        <f t="shared" si="176"/>
        <v>21.213884172342123</v>
      </c>
      <c r="AA354">
        <f t="shared" si="154"/>
        <v>6742871.0498145651</v>
      </c>
      <c r="AB354" s="10">
        <f t="shared" si="155"/>
        <v>6.742871049814565</v>
      </c>
      <c r="AC354" s="10">
        <f t="shared" si="156"/>
        <v>6.641871049814565</v>
      </c>
      <c r="AD354" s="3">
        <f t="shared" si="157"/>
        <v>963.28804203256925</v>
      </c>
      <c r="AI354" s="94">
        <f t="shared" si="158"/>
        <v>1.1707296747307387</v>
      </c>
    </row>
    <row r="355" spans="2:35">
      <c r="B355" s="39">
        <f t="shared" si="159"/>
        <v>327</v>
      </c>
      <c r="C355" s="42">
        <f t="shared" si="160"/>
        <v>5.5676258992808032</v>
      </c>
      <c r="D355" s="10">
        <f t="shared" si="161"/>
        <v>8.632374100719197</v>
      </c>
      <c r="E355" s="40">
        <f t="shared" si="162"/>
        <v>29.135251798561605</v>
      </c>
      <c r="F355" s="40">
        <f t="shared" si="163"/>
        <v>46.4</v>
      </c>
      <c r="G355" s="3">
        <f t="shared" si="164"/>
        <v>369.32374100718965</v>
      </c>
      <c r="H355" s="3">
        <f t="shared" si="165"/>
        <v>155.31826837612553</v>
      </c>
      <c r="I355">
        <f t="shared" si="150"/>
        <v>1.5531826837612554E-4</v>
      </c>
      <c r="J355" s="4">
        <f t="shared" si="166"/>
        <v>710.70907364396203</v>
      </c>
      <c r="K355" s="40">
        <f t="shared" si="167"/>
        <v>4.5758240873692833</v>
      </c>
      <c r="L355" s="40">
        <f t="shared" si="151"/>
        <v>1.4241759126307167</v>
      </c>
      <c r="M355" s="10">
        <f t="shared" si="168"/>
        <v>6.742871049814565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15.183837802059246</v>
      </c>
      <c r="Q355" s="42">
        <f t="shared" si="170"/>
        <v>0.38037767051384325</v>
      </c>
      <c r="R355" s="4">
        <f t="shared" si="171"/>
        <v>378274.47519450035</v>
      </c>
      <c r="S355">
        <f t="shared" si="152"/>
        <v>3.7827447519450034E-4</v>
      </c>
      <c r="T355" s="41">
        <f t="shared" si="153"/>
        <v>4.1112529184545788E-4</v>
      </c>
      <c r="U355" s="42">
        <f t="shared" si="172"/>
        <v>0.67168685462386646</v>
      </c>
      <c r="V355" s="42">
        <f t="shared" si="173"/>
        <v>1.1874520929653536</v>
      </c>
      <c r="W355" s="42">
        <f t="shared" si="174"/>
        <v>1.1710632520558706</v>
      </c>
      <c r="X355" s="42">
        <f t="shared" si="175"/>
        <v>1.6388840909483005E-2</v>
      </c>
      <c r="Y355" s="42">
        <f t="shared" si="179"/>
        <v>8.7240338693867284E-3</v>
      </c>
      <c r="Z355" s="10">
        <f t="shared" si="176"/>
        <v>21.219890973445864</v>
      </c>
      <c r="AA355">
        <f t="shared" si="154"/>
        <v>6744751.7237179773</v>
      </c>
      <c r="AB355" s="10">
        <f t="shared" si="155"/>
        <v>6.744751723717977</v>
      </c>
      <c r="AC355" s="10">
        <f t="shared" si="156"/>
        <v>6.6437517237179771</v>
      </c>
      <c r="AD355" s="3">
        <f t="shared" si="157"/>
        <v>963.56080111935853</v>
      </c>
      <c r="AI355" s="94">
        <f t="shared" si="158"/>
        <v>1.1710632520558706</v>
      </c>
    </row>
    <row r="356" spans="2:35">
      <c r="B356" s="39">
        <f t="shared" si="159"/>
        <v>328</v>
      </c>
      <c r="C356" s="42">
        <f t="shared" si="160"/>
        <v>5.5846522781776864</v>
      </c>
      <c r="D356" s="10">
        <f t="shared" si="161"/>
        <v>8.6153477218223138</v>
      </c>
      <c r="E356" s="40">
        <f t="shared" si="162"/>
        <v>29.169304556355371</v>
      </c>
      <c r="F356" s="40">
        <f t="shared" si="163"/>
        <v>46.4</v>
      </c>
      <c r="G356" s="3">
        <f t="shared" si="164"/>
        <v>369.15347721822081</v>
      </c>
      <c r="H356" s="3">
        <f t="shared" si="165"/>
        <v>155.31826837612553</v>
      </c>
      <c r="I356">
        <f t="shared" si="150"/>
        <v>1.5531826837612554E-4</v>
      </c>
      <c r="J356" s="4">
        <f t="shared" si="166"/>
        <v>712.26842745451302</v>
      </c>
      <c r="K356" s="40">
        <f t="shared" si="167"/>
        <v>4.5858638195067467</v>
      </c>
      <c r="L356" s="40">
        <f t="shared" si="151"/>
        <v>1.4141361804932533</v>
      </c>
      <c r="M356" s="10">
        <f t="shared" si="168"/>
        <v>6.744751723717977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15.185188628778697</v>
      </c>
      <c r="Q356" s="42">
        <f t="shared" si="170"/>
        <v>0.38149891960156385</v>
      </c>
      <c r="R356" s="4">
        <f t="shared" si="171"/>
        <v>377524.4441013225</v>
      </c>
      <c r="S356">
        <f t="shared" si="152"/>
        <v>3.7752444410132252E-4</v>
      </c>
      <c r="T356" s="41">
        <f t="shared" si="153"/>
        <v>4.1187532293863571E-4</v>
      </c>
      <c r="U356" s="42">
        <f t="shared" si="172"/>
        <v>0.6703550544129544</v>
      </c>
      <c r="V356" s="42">
        <f t="shared" si="173"/>
        <v>1.1877826483850187</v>
      </c>
      <c r="W356" s="42">
        <f t="shared" si="174"/>
        <v>1.1713948435729096</v>
      </c>
      <c r="X356" s="42">
        <f t="shared" si="175"/>
        <v>1.6387804812109108E-2</v>
      </c>
      <c r="Y356" s="42">
        <f t="shared" si="179"/>
        <v>8.7424086805820492E-3</v>
      </c>
      <c r="Z356" s="10">
        <f t="shared" si="176"/>
        <v>21.225861792852687</v>
      </c>
      <c r="AA356">
        <f t="shared" si="154"/>
        <v>6746621.1320846714</v>
      </c>
      <c r="AB356" s="10">
        <f t="shared" si="155"/>
        <v>6.7466211320846714</v>
      </c>
      <c r="AC356" s="10">
        <f t="shared" si="156"/>
        <v>6.6456211320846714</v>
      </c>
      <c r="AD356" s="3">
        <f t="shared" si="157"/>
        <v>963.83192633570286</v>
      </c>
      <c r="AI356" s="94">
        <f t="shared" si="158"/>
        <v>1.1713948435729096</v>
      </c>
    </row>
    <row r="357" spans="2:35">
      <c r="B357" s="39">
        <f t="shared" si="159"/>
        <v>329</v>
      </c>
      <c r="C357" s="42">
        <f t="shared" si="160"/>
        <v>5.6016786570745696</v>
      </c>
      <c r="D357" s="10">
        <f t="shared" si="161"/>
        <v>8.5983213429254306</v>
      </c>
      <c r="E357" s="40">
        <f t="shared" si="162"/>
        <v>29.203357314149137</v>
      </c>
      <c r="F357" s="40">
        <f t="shared" si="163"/>
        <v>46.4</v>
      </c>
      <c r="G357" s="3">
        <f t="shared" si="164"/>
        <v>368.98321342925198</v>
      </c>
      <c r="H357" s="3">
        <f t="shared" si="165"/>
        <v>155.31826837612553</v>
      </c>
      <c r="I357">
        <f t="shared" si="150"/>
        <v>1.5531826837612554E-4</v>
      </c>
      <c r="J357" s="4">
        <f t="shared" si="166"/>
        <v>713.82960274526886</v>
      </c>
      <c r="K357" s="40">
        <f t="shared" si="167"/>
        <v>4.5959152790490023</v>
      </c>
      <c r="L357" s="40">
        <f t="shared" si="151"/>
        <v>1.4040847209509977</v>
      </c>
      <c r="M357" s="10">
        <f t="shared" si="168"/>
        <v>6.7466211320846714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15.186531109650547</v>
      </c>
      <c r="Q357" s="42">
        <f t="shared" si="170"/>
        <v>0.38262006957149103</v>
      </c>
      <c r="R357" s="4">
        <f t="shared" si="171"/>
        <v>376774.27191550174</v>
      </c>
      <c r="S357">
        <f t="shared" si="152"/>
        <v>3.7677427191550175E-4</v>
      </c>
      <c r="T357" s="41">
        <f t="shared" si="153"/>
        <v>4.1262549512445648E-4</v>
      </c>
      <c r="U357" s="42">
        <f t="shared" si="172"/>
        <v>0.66902300366947987</v>
      </c>
      <c r="V357" s="42">
        <f t="shared" si="173"/>
        <v>1.1881111173387884</v>
      </c>
      <c r="W357" s="42">
        <f t="shared" si="174"/>
        <v>1.1717244488038605</v>
      </c>
      <c r="X357" s="42">
        <f t="shared" si="175"/>
        <v>1.6386668534927873E-2</v>
      </c>
      <c r="Y357" s="42">
        <f t="shared" si="179"/>
        <v>8.7607805935171895E-3</v>
      </c>
      <c r="Z357" s="10">
        <f t="shared" si="176"/>
        <v>21.231796621958019</v>
      </c>
      <c r="AA357">
        <f t="shared" si="154"/>
        <v>6748479.2722206349</v>
      </c>
      <c r="AB357" s="10">
        <f t="shared" si="155"/>
        <v>6.748479272220635</v>
      </c>
      <c r="AC357" s="10">
        <f t="shared" si="156"/>
        <v>6.6474792722206351</v>
      </c>
      <c r="AD357" s="3">
        <f t="shared" si="157"/>
        <v>964.10141729088252</v>
      </c>
      <c r="AI357" s="94">
        <f t="shared" si="158"/>
        <v>1.1717244488038605</v>
      </c>
    </row>
    <row r="358" spans="2:35">
      <c r="B358" s="39">
        <f t="shared" si="159"/>
        <v>330</v>
      </c>
      <c r="C358" s="42">
        <f t="shared" si="160"/>
        <v>5.6187050359714528</v>
      </c>
      <c r="D358" s="10">
        <f t="shared" si="161"/>
        <v>8.5812949640285474</v>
      </c>
      <c r="E358" s="40">
        <f t="shared" si="162"/>
        <v>29.237410071942904</v>
      </c>
      <c r="F358" s="40">
        <f t="shared" si="163"/>
        <v>46.4</v>
      </c>
      <c r="G358" s="3">
        <f t="shared" si="164"/>
        <v>368.81294964028314</v>
      </c>
      <c r="H358" s="3">
        <f t="shared" si="165"/>
        <v>155.31826837612553</v>
      </c>
      <c r="I358">
        <f t="shared" si="150"/>
        <v>1.5531826837612554E-4</v>
      </c>
      <c r="J358" s="4">
        <f t="shared" si="166"/>
        <v>715.39259951622932</v>
      </c>
      <c r="K358" s="40">
        <f t="shared" si="167"/>
        <v>4.6059784659960492</v>
      </c>
      <c r="L358" s="40">
        <f t="shared" si="151"/>
        <v>1.3940215340039508</v>
      </c>
      <c r="M358" s="10">
        <f t="shared" si="168"/>
        <v>6.748479272220635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15.187865247439106</v>
      </c>
      <c r="Q358" s="42">
        <f t="shared" si="170"/>
        <v>0.38374112105696917</v>
      </c>
      <c r="R358" s="4">
        <f t="shared" si="171"/>
        <v>376023.9595674345</v>
      </c>
      <c r="S358">
        <f t="shared" si="152"/>
        <v>3.7602395956743448E-4</v>
      </c>
      <c r="T358" s="41">
        <f t="shared" si="153"/>
        <v>4.1337580747252375E-4</v>
      </c>
      <c r="U358" s="42">
        <f t="shared" si="172"/>
        <v>0.66769070404551079</v>
      </c>
      <c r="V358" s="42">
        <f t="shared" si="173"/>
        <v>1.1884374992829507</v>
      </c>
      <c r="W358" s="42">
        <f t="shared" si="174"/>
        <v>1.172052067273728</v>
      </c>
      <c r="X358" s="42">
        <f t="shared" si="175"/>
        <v>1.6385432009222711E-2</v>
      </c>
      <c r="Y358" s="42">
        <f t="shared" si="179"/>
        <v>8.7791495064113295E-3</v>
      </c>
      <c r="Z358" s="10">
        <f t="shared" si="176"/>
        <v>21.23769545220631</v>
      </c>
      <c r="AA358">
        <f t="shared" si="154"/>
        <v>6750326.1414472042</v>
      </c>
      <c r="AB358" s="10">
        <f t="shared" si="155"/>
        <v>6.7503261414472044</v>
      </c>
      <c r="AC358" s="10">
        <f t="shared" si="156"/>
        <v>6.6493261414472045</v>
      </c>
      <c r="AD358" s="3">
        <f t="shared" si="157"/>
        <v>964.36927359640379</v>
      </c>
      <c r="AI358" s="94">
        <f t="shared" si="158"/>
        <v>1.172052067273728</v>
      </c>
    </row>
    <row r="359" spans="2:35">
      <c r="B359" s="39">
        <f t="shared" si="159"/>
        <v>331</v>
      </c>
      <c r="C359" s="42">
        <f t="shared" si="160"/>
        <v>5.635731414868336</v>
      </c>
      <c r="D359" s="10">
        <f t="shared" si="161"/>
        <v>8.5642685851316642</v>
      </c>
      <c r="E359" s="40">
        <f t="shared" si="162"/>
        <v>29.27146282973667</v>
      </c>
      <c r="F359" s="40">
        <f t="shared" si="163"/>
        <v>46.4</v>
      </c>
      <c r="G359" s="3">
        <f t="shared" si="164"/>
        <v>368.6426858513143</v>
      </c>
      <c r="H359" s="3">
        <f t="shared" si="165"/>
        <v>155.31826837612553</v>
      </c>
      <c r="I359">
        <f t="shared" ref="I359:I422" si="180">H359/1000^2</f>
        <v>1.5531826837612554E-4</v>
      </c>
      <c r="J359" s="4">
        <f t="shared" si="166"/>
        <v>716.95741776739476</v>
      </c>
      <c r="K359" s="40">
        <f t="shared" si="167"/>
        <v>4.6160533803478883</v>
      </c>
      <c r="L359" s="40">
        <f t="shared" ref="L359:L422" si="181">IF((gstar-K359)&lt;0,0,gstar-K359)</f>
        <v>1.3839466196521117</v>
      </c>
      <c r="M359" s="10">
        <f t="shared" si="168"/>
        <v>6.7503261414472044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15.189191044889222</v>
      </c>
      <c r="Q359" s="42">
        <f t="shared" si="170"/>
        <v>0.3848620746908108</v>
      </c>
      <c r="R359" s="4">
        <f t="shared" si="171"/>
        <v>375273.50798751699</v>
      </c>
      <c r="S359">
        <f t="shared" ref="S359:S422" si="182">R359/1000^3</f>
        <v>3.7527350798751698E-4</v>
      </c>
      <c r="T359" s="41">
        <f t="shared" ref="T359:T422" si="183">(vc/1000^3-S359)</f>
        <v>4.1412625905244124E-4</v>
      </c>
      <c r="U359" s="42">
        <f t="shared" si="172"/>
        <v>0.66635815719311442</v>
      </c>
      <c r="V359" s="42">
        <f t="shared" si="173"/>
        <v>1.1887617936788228</v>
      </c>
      <c r="W359" s="42">
        <f t="shared" si="174"/>
        <v>1.1723776985102228</v>
      </c>
      <c r="X359" s="42">
        <f t="shared" si="175"/>
        <v>1.6384095168600066E-2</v>
      </c>
      <c r="Y359" s="42">
        <f t="shared" si="179"/>
        <v>8.797515317427779E-3</v>
      </c>
      <c r="Z359" s="10">
        <f t="shared" si="176"/>
        <v>21.243558275095374</v>
      </c>
      <c r="AA359">
        <f t="shared" ref="AA359:AA422" si="184">Z359*rat*to+patm*1000000</f>
        <v>6752161.7371024229</v>
      </c>
      <c r="AB359" s="10">
        <f t="shared" ref="AB359:AB422" si="185">AA359/1000000</f>
        <v>6.7521617371024227</v>
      </c>
      <c r="AC359" s="10">
        <f t="shared" ref="AC359:AC422" si="186">AB359-patm</f>
        <v>6.6511617371024228</v>
      </c>
      <c r="AD359" s="3">
        <f t="shared" ref="AD359:AD422" si="187">AC359*1000000/6895</f>
        <v>964.63549486619615</v>
      </c>
      <c r="AI359" s="94">
        <f t="shared" ref="AI359:AI422" si="188">($M359-patm)*1000000*$I359/SQRT(rat*to)*SQRT(k)*(2/(k+1))^((k+1)/2/(k-1))</f>
        <v>1.1723776985102228</v>
      </c>
    </row>
    <row r="360" spans="2:35">
      <c r="B360" s="39">
        <f t="shared" ref="B360:B423" si="189">1+B359</f>
        <v>332</v>
      </c>
      <c r="C360" s="42">
        <f t="shared" ref="C360:C423" si="190">xincp+C359</f>
        <v>5.6527577937652191</v>
      </c>
      <c r="D360" s="10">
        <f t="shared" ref="D360:D423" si="191">(F360-E360)/2</f>
        <v>8.547242206234781</v>
      </c>
      <c r="E360" s="40">
        <f t="shared" ref="E360:E423" si="192">E359+ci*2*xincp</f>
        <v>29.305515587530437</v>
      </c>
      <c r="F360" s="40">
        <f t="shared" ref="F360:F423" si="193">F359-osi*2*xincp</f>
        <v>46.4</v>
      </c>
      <c r="G360" s="3">
        <f t="shared" ref="G360:G423" si="194">G359-ei*n*2*xincp</f>
        <v>368.47242206234546</v>
      </c>
      <c r="H360" s="3">
        <f t="shared" ref="H360:H423" si="195">PI()/4*(dto+erate*(two-D360)/two)^2</f>
        <v>155.31826837612553</v>
      </c>
      <c r="I360">
        <f t="shared" si="180"/>
        <v>1.5531826837612554E-4</v>
      </c>
      <c r="J360" s="4">
        <f t="shared" ref="J360:J423" si="196">PI()/4*dc^2-PI()/4*(F360^2-E360^2)</f>
        <v>718.52405749876493</v>
      </c>
      <c r="K360" s="40">
        <f t="shared" ref="K360:K423" si="197">J360/H360</f>
        <v>4.6261400221045186</v>
      </c>
      <c r="L360" s="40">
        <f t="shared" si="181"/>
        <v>1.3738599778954814</v>
      </c>
      <c r="M360" s="10">
        <f t="shared" ref="M360:M423" si="198">AB359</f>
        <v>6.7521617371024227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15.190508504727292</v>
      </c>
      <c r="Q360" s="42">
        <f t="shared" ref="Q360:Q423" si="200">xincp/P360+Q359</f>
        <v>0.38598293110530046</v>
      </c>
      <c r="R360" s="4">
        <f t="shared" ref="R360:R423" si="201">PI()/4*(F360^2-E360^2)*G360</f>
        <v>374522.91810614569</v>
      </c>
      <c r="S360">
        <f t="shared" si="182"/>
        <v>3.745229181061457E-4</v>
      </c>
      <c r="T360" s="41">
        <f t="shared" si="183"/>
        <v>4.1487684893381252E-4</v>
      </c>
      <c r="U360" s="42">
        <f t="shared" ref="U360:U423" si="202">rhopgrain*R360/1000^2</f>
        <v>0.66502536476435858</v>
      </c>
      <c r="V360" s="42">
        <f t="shared" ref="V360:V423" si="203">(U359-U360)/(Q360-Q359)</f>
        <v>1.1890839999900105</v>
      </c>
      <c r="W360" s="42">
        <f t="shared" ref="W360:W423" si="204">IF(V360&lt;AI360,IF(AB359&gt;pbd,AI360,0),AI360)</f>
        <v>1.1727013420440007</v>
      </c>
      <c r="X360" s="42">
        <f t="shared" ref="X360:X423" si="205">V360-W360</f>
        <v>1.6382657946009793E-2</v>
      </c>
      <c r="Y360" s="42">
        <f t="shared" si="179"/>
        <v>8.8158779246729543E-3</v>
      </c>
      <c r="Z360" s="10">
        <f t="shared" ref="Z360:Z423" si="206">Y360/T360</f>
        <v>21.249385082172655</v>
      </c>
      <c r="AA360">
        <f t="shared" si="184"/>
        <v>6753986.0565398736</v>
      </c>
      <c r="AB360" s="10">
        <f t="shared" si="185"/>
        <v>6.7539860565398735</v>
      </c>
      <c r="AC360" s="10">
        <f t="shared" si="186"/>
        <v>6.6529860565398735</v>
      </c>
      <c r="AD360" s="3">
        <f t="shared" si="187"/>
        <v>964.90008071644286</v>
      </c>
      <c r="AI360" s="94">
        <f t="shared" si="188"/>
        <v>1.1727013420440007</v>
      </c>
    </row>
    <row r="361" spans="2:35">
      <c r="B361" s="39">
        <f t="shared" si="189"/>
        <v>333</v>
      </c>
      <c r="C361" s="42">
        <f t="shared" si="190"/>
        <v>5.6697841726621023</v>
      </c>
      <c r="D361" s="10">
        <f t="shared" si="191"/>
        <v>8.5302158273378978</v>
      </c>
      <c r="E361" s="40">
        <f t="shared" si="192"/>
        <v>29.339568345324203</v>
      </c>
      <c r="F361" s="40">
        <f t="shared" si="193"/>
        <v>46.4</v>
      </c>
      <c r="G361" s="3">
        <f t="shared" si="194"/>
        <v>368.30215827337662</v>
      </c>
      <c r="H361" s="3">
        <f t="shared" si="195"/>
        <v>155.31826837612553</v>
      </c>
      <c r="I361">
        <f t="shared" si="180"/>
        <v>1.5531826837612554E-4</v>
      </c>
      <c r="J361" s="4">
        <f t="shared" si="196"/>
        <v>720.09251871034007</v>
      </c>
      <c r="K361" s="40">
        <f t="shared" si="197"/>
        <v>4.6362383912659419</v>
      </c>
      <c r="L361" s="40">
        <f t="shared" si="181"/>
        <v>1.3637616087340581</v>
      </c>
      <c r="M361" s="10">
        <f t="shared" si="198"/>
        <v>6.7539860565398735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15.191817629660441</v>
      </c>
      <c r="Q361" s="42">
        <f t="shared" si="200"/>
        <v>0.38710369093219837</v>
      </c>
      <c r="R361" s="4">
        <f t="shared" si="201"/>
        <v>373772.19085371686</v>
      </c>
      <c r="S361">
        <f t="shared" si="182"/>
        <v>3.7377219085371686E-4</v>
      </c>
      <c r="T361" s="41">
        <f t="shared" si="183"/>
        <v>4.1562757618624136E-4</v>
      </c>
      <c r="U361" s="42">
        <f t="shared" si="202"/>
        <v>0.66369232841131087</v>
      </c>
      <c r="V361" s="42">
        <f t="shared" si="203"/>
        <v>1.1894041176844732</v>
      </c>
      <c r="W361" s="42">
        <f t="shared" si="204"/>
        <v>1.1730229974084583</v>
      </c>
      <c r="X361" s="42">
        <f t="shared" si="205"/>
        <v>1.6381120276014904E-2</v>
      </c>
      <c r="Y361" s="42">
        <f t="shared" si="179"/>
        <v>8.8342372261978937E-3</v>
      </c>
      <c r="Z361" s="10">
        <f t="shared" si="206"/>
        <v>21.25517586503765</v>
      </c>
      <c r="AA361">
        <f t="shared" si="184"/>
        <v>6755799.0971294381</v>
      </c>
      <c r="AB361" s="10">
        <f t="shared" si="185"/>
        <v>6.7557990971294384</v>
      </c>
      <c r="AC361" s="10">
        <f t="shared" si="186"/>
        <v>6.6547990971294384</v>
      </c>
      <c r="AD361" s="3">
        <f t="shared" si="187"/>
        <v>965.16303076569079</v>
      </c>
      <c r="AI361" s="94">
        <f t="shared" si="188"/>
        <v>1.1730229974084583</v>
      </c>
    </row>
    <row r="362" spans="2:35">
      <c r="B362" s="39">
        <f t="shared" si="189"/>
        <v>334</v>
      </c>
      <c r="C362" s="42">
        <f t="shared" si="190"/>
        <v>5.6868105515589855</v>
      </c>
      <c r="D362" s="10">
        <f t="shared" si="191"/>
        <v>8.5131894484410147</v>
      </c>
      <c r="E362" s="40">
        <f t="shared" si="192"/>
        <v>29.373621103117969</v>
      </c>
      <c r="F362" s="40">
        <f t="shared" si="193"/>
        <v>46.4</v>
      </c>
      <c r="G362" s="3">
        <f t="shared" si="194"/>
        <v>368.13189448440778</v>
      </c>
      <c r="H362" s="3">
        <f t="shared" si="195"/>
        <v>155.31826837612553</v>
      </c>
      <c r="I362">
        <f t="shared" si="180"/>
        <v>1.5531826837612554E-4</v>
      </c>
      <c r="J362" s="4">
        <f t="shared" si="196"/>
        <v>721.66280140211995</v>
      </c>
      <c r="K362" s="40">
        <f t="shared" si="197"/>
        <v>4.6463484878321566</v>
      </c>
      <c r="L362" s="40">
        <f t="shared" si="181"/>
        <v>1.3536515121678434</v>
      </c>
      <c r="M362" s="10">
        <f t="shared" si="198"/>
        <v>6.7557990971294384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15.193118422377134</v>
      </c>
      <c r="Q362" s="42">
        <f t="shared" si="200"/>
        <v>0.38822435480274425</v>
      </c>
      <c r="R362" s="4">
        <f t="shared" si="201"/>
        <v>373021.327160627</v>
      </c>
      <c r="S362">
        <f t="shared" si="182"/>
        <v>3.73021327160627E-4</v>
      </c>
      <c r="T362" s="41">
        <f t="shared" si="183"/>
        <v>4.1637843987933122E-4</v>
      </c>
      <c r="U362" s="42">
        <f t="shared" si="202"/>
        <v>0.66235904978603888</v>
      </c>
      <c r="V362" s="42">
        <f t="shared" si="203"/>
        <v>1.1897221462333298</v>
      </c>
      <c r="W362" s="42">
        <f t="shared" si="204"/>
        <v>1.1733426641398659</v>
      </c>
      <c r="X362" s="42">
        <f t="shared" si="205"/>
        <v>1.637948209346396E-2</v>
      </c>
      <c r="Y362" s="42">
        <f t="shared" si="179"/>
        <v>8.8525931199982914E-3</v>
      </c>
      <c r="Z362" s="10">
        <f t="shared" si="206"/>
        <v>21.260930615340751</v>
      </c>
      <c r="AA362">
        <f t="shared" si="184"/>
        <v>6757600.8562569302</v>
      </c>
      <c r="AB362" s="10">
        <f t="shared" si="185"/>
        <v>6.7576008562569303</v>
      </c>
      <c r="AC362" s="10">
        <f t="shared" si="186"/>
        <v>6.6566008562569303</v>
      </c>
      <c r="AD362" s="3">
        <f t="shared" si="187"/>
        <v>965.42434463479765</v>
      </c>
      <c r="AI362" s="94">
        <f t="shared" si="188"/>
        <v>1.1733426641398659</v>
      </c>
    </row>
    <row r="363" spans="2:35">
      <c r="B363" s="39">
        <f t="shared" si="189"/>
        <v>335</v>
      </c>
      <c r="C363" s="42">
        <f t="shared" si="190"/>
        <v>5.7038369304558687</v>
      </c>
      <c r="D363" s="10">
        <f t="shared" si="191"/>
        <v>8.4961630695441315</v>
      </c>
      <c r="E363" s="40">
        <f t="shared" si="192"/>
        <v>29.407673860911736</v>
      </c>
      <c r="F363" s="40">
        <f t="shared" si="193"/>
        <v>46.4</v>
      </c>
      <c r="G363" s="3">
        <f t="shared" si="194"/>
        <v>367.96163069543894</v>
      </c>
      <c r="H363" s="3">
        <f t="shared" si="195"/>
        <v>155.31826837612553</v>
      </c>
      <c r="I363">
        <f t="shared" si="180"/>
        <v>1.5531826837612554E-4</v>
      </c>
      <c r="J363" s="4">
        <f t="shared" si="196"/>
        <v>723.23490557410469</v>
      </c>
      <c r="K363" s="40">
        <f t="shared" si="197"/>
        <v>4.6564703118031634</v>
      </c>
      <c r="L363" s="40">
        <f t="shared" si="181"/>
        <v>1.3435296881968366</v>
      </c>
      <c r="M363" s="10">
        <f t="shared" si="198"/>
        <v>6.7576008562569303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15.194410885546914</v>
      </c>
      <c r="Q363" s="42">
        <f t="shared" si="200"/>
        <v>0.38934492334766091</v>
      </c>
      <c r="R363" s="4">
        <f t="shared" si="201"/>
        <v>372270.32795727235</v>
      </c>
      <c r="S363">
        <f t="shared" si="182"/>
        <v>3.7227032795727235E-4</v>
      </c>
      <c r="T363" s="41">
        <f t="shared" si="183"/>
        <v>4.1712943908268587E-4</v>
      </c>
      <c r="U363" s="42">
        <f t="shared" si="202"/>
        <v>0.6610255305406102</v>
      </c>
      <c r="V363" s="42">
        <f t="shared" si="203"/>
        <v>1.1900380851113979</v>
      </c>
      <c r="W363" s="42">
        <f t="shared" si="204"/>
        <v>1.1736603417773024</v>
      </c>
      <c r="X363" s="42">
        <f t="shared" si="205"/>
        <v>1.6377743334095474E-2</v>
      </c>
      <c r="Y363" s="42">
        <f t="shared" si="179"/>
        <v>8.8709455040151975E-3</v>
      </c>
      <c r="Z363" s="10">
        <f t="shared" si="206"/>
        <v>21.266649324783682</v>
      </c>
      <c r="AA363">
        <f t="shared" si="184"/>
        <v>6759391.3313242365</v>
      </c>
      <c r="AB363" s="10">
        <f t="shared" si="185"/>
        <v>6.7593913313242364</v>
      </c>
      <c r="AC363" s="10">
        <f t="shared" si="186"/>
        <v>6.6583913313242364</v>
      </c>
      <c r="AD363" s="3">
        <f t="shared" si="187"/>
        <v>965.68402194695238</v>
      </c>
      <c r="AI363" s="94">
        <f t="shared" si="188"/>
        <v>1.1736603417773024</v>
      </c>
    </row>
    <row r="364" spans="2:35">
      <c r="B364" s="39">
        <f t="shared" si="189"/>
        <v>336</v>
      </c>
      <c r="C364" s="42">
        <f t="shared" si="190"/>
        <v>5.7208633093527519</v>
      </c>
      <c r="D364" s="10">
        <f t="shared" si="191"/>
        <v>8.4791366906472483</v>
      </c>
      <c r="E364" s="40">
        <f t="shared" si="192"/>
        <v>29.441726618705502</v>
      </c>
      <c r="F364" s="40">
        <f t="shared" si="193"/>
        <v>46.4</v>
      </c>
      <c r="G364" s="3">
        <f t="shared" si="194"/>
        <v>367.7913669064701</v>
      </c>
      <c r="H364" s="3">
        <f t="shared" si="195"/>
        <v>155.31826837612553</v>
      </c>
      <c r="I364">
        <f t="shared" si="180"/>
        <v>1.5531826837612554E-4</v>
      </c>
      <c r="J364" s="4">
        <f t="shared" si="196"/>
        <v>724.80883122629427</v>
      </c>
      <c r="K364" s="40">
        <f t="shared" si="197"/>
        <v>4.6666038631789624</v>
      </c>
      <c r="L364" s="40">
        <f t="shared" si="181"/>
        <v>1.3333961368210376</v>
      </c>
      <c r="M364" s="10">
        <f t="shared" si="198"/>
        <v>6.7593913313242364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15.19569502182056</v>
      </c>
      <c r="Q364" s="42">
        <f t="shared" si="200"/>
        <v>0.390465397197158</v>
      </c>
      <c r="R364" s="4">
        <f t="shared" si="201"/>
        <v>371519.19417404931</v>
      </c>
      <c r="S364">
        <f t="shared" si="182"/>
        <v>3.7151919417404929E-4</v>
      </c>
      <c r="T364" s="41">
        <f t="shared" si="183"/>
        <v>4.1788057286590893E-4</v>
      </c>
      <c r="U364" s="42">
        <f t="shared" si="202"/>
        <v>0.65969177232709231</v>
      </c>
      <c r="V364" s="42">
        <f t="shared" si="203"/>
        <v>1.1903519337970474</v>
      </c>
      <c r="W364" s="42">
        <f t="shared" si="204"/>
        <v>1.1739760298626807</v>
      </c>
      <c r="X364" s="42">
        <f t="shared" si="205"/>
        <v>1.637590393436672E-2</v>
      </c>
      <c r="Y364" s="42">
        <f t="shared" si="179"/>
        <v>8.8892942761355318E-3</v>
      </c>
      <c r="Z364" s="10">
        <f t="shared" si="206"/>
        <v>21.272331985119493</v>
      </c>
      <c r="AA364">
        <f t="shared" si="184"/>
        <v>6761170.5197493136</v>
      </c>
      <c r="AB364" s="10">
        <f t="shared" si="185"/>
        <v>6.7611705197493137</v>
      </c>
      <c r="AC364" s="10">
        <f t="shared" si="186"/>
        <v>6.6601705197493137</v>
      </c>
      <c r="AD364" s="3">
        <f t="shared" si="187"/>
        <v>965.94206232767419</v>
      </c>
      <c r="AI364" s="94">
        <f t="shared" si="188"/>
        <v>1.1739760298626807</v>
      </c>
    </row>
    <row r="365" spans="2:35">
      <c r="B365" s="39">
        <f t="shared" si="189"/>
        <v>337</v>
      </c>
      <c r="C365" s="42">
        <f t="shared" si="190"/>
        <v>5.7378896882496351</v>
      </c>
      <c r="D365" s="10">
        <f t="shared" si="191"/>
        <v>8.4621103117503651</v>
      </c>
      <c r="E365" s="40">
        <f t="shared" si="192"/>
        <v>29.475779376499268</v>
      </c>
      <c r="F365" s="40">
        <f t="shared" si="193"/>
        <v>46.4</v>
      </c>
      <c r="G365" s="3">
        <f t="shared" si="194"/>
        <v>367.62110311750126</v>
      </c>
      <c r="H365" s="3">
        <f t="shared" si="195"/>
        <v>155.31826837612553</v>
      </c>
      <c r="I365">
        <f t="shared" si="180"/>
        <v>1.5531826837612554E-4</v>
      </c>
      <c r="J365" s="4">
        <f t="shared" si="196"/>
        <v>726.38457835868849</v>
      </c>
      <c r="K365" s="40">
        <f t="shared" si="197"/>
        <v>4.6767491419595517</v>
      </c>
      <c r="L365" s="40">
        <f t="shared" si="181"/>
        <v>1.3232508580404483</v>
      </c>
      <c r="M365" s="10">
        <f t="shared" si="198"/>
        <v>6.7611705197493137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15.196970833830102</v>
      </c>
      <c r="Q365" s="42">
        <f t="shared" si="200"/>
        <v>0.39158577698093572</v>
      </c>
      <c r="R365" s="4">
        <f t="shared" si="201"/>
        <v>370767.9267413544</v>
      </c>
      <c r="S365">
        <f t="shared" si="182"/>
        <v>3.7076792674135437E-4</v>
      </c>
      <c r="T365" s="41">
        <f t="shared" si="183"/>
        <v>4.1863184029860385E-4</v>
      </c>
      <c r="U365" s="42">
        <f t="shared" si="202"/>
        <v>0.65835777679755336</v>
      </c>
      <c r="V365" s="42">
        <f t="shared" si="203"/>
        <v>1.1906636917715152</v>
      </c>
      <c r="W365" s="42">
        <f t="shared" si="204"/>
        <v>1.1742897279407467</v>
      </c>
      <c r="X365" s="42">
        <f t="shared" si="205"/>
        <v>1.6373963830768501E-2</v>
      </c>
      <c r="Y365" s="42">
        <f t="shared" si="179"/>
        <v>8.9076393341918324E-3</v>
      </c>
      <c r="Z365" s="10">
        <f t="shared" si="206"/>
        <v>21.277978588150738</v>
      </c>
      <c r="AA365">
        <f t="shared" si="184"/>
        <v>6762938.4189656163</v>
      </c>
      <c r="AB365" s="10">
        <f t="shared" si="185"/>
        <v>6.7629384189656161</v>
      </c>
      <c r="AC365" s="10">
        <f t="shared" si="186"/>
        <v>6.6619384189656161</v>
      </c>
      <c r="AD365" s="3">
        <f t="shared" si="187"/>
        <v>966.19846540473043</v>
      </c>
      <c r="AI365" s="94">
        <f t="shared" si="188"/>
        <v>1.1742897279407467</v>
      </c>
    </row>
    <row r="366" spans="2:35">
      <c r="B366" s="39">
        <f t="shared" si="189"/>
        <v>338</v>
      </c>
      <c r="C366" s="42">
        <f t="shared" si="190"/>
        <v>5.7549160671465183</v>
      </c>
      <c r="D366" s="10">
        <f t="shared" si="191"/>
        <v>8.4450839328534819</v>
      </c>
      <c r="E366" s="40">
        <f t="shared" si="192"/>
        <v>29.509832134293035</v>
      </c>
      <c r="F366" s="40">
        <f t="shared" si="193"/>
        <v>46.4</v>
      </c>
      <c r="G366" s="3">
        <f t="shared" si="194"/>
        <v>367.45083932853242</v>
      </c>
      <c r="H366" s="3">
        <f t="shared" si="195"/>
        <v>155.31826837612553</v>
      </c>
      <c r="I366">
        <f t="shared" si="180"/>
        <v>1.5531826837612554E-4</v>
      </c>
      <c r="J366" s="4">
        <f t="shared" si="196"/>
        <v>727.96214697128755</v>
      </c>
      <c r="K366" s="40">
        <f t="shared" si="197"/>
        <v>4.6869061481449332</v>
      </c>
      <c r="L366" s="40">
        <f t="shared" si="181"/>
        <v>1.3130938518550668</v>
      </c>
      <c r="M366" s="10">
        <f t="shared" si="198"/>
        <v>6.7629384189656161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15.198238324188459</v>
      </c>
      <c r="Q366" s="42">
        <f t="shared" si="200"/>
        <v>0.39270606332818858</v>
      </c>
      <c r="R366" s="4">
        <f t="shared" si="201"/>
        <v>370016.52658958378</v>
      </c>
      <c r="S366">
        <f t="shared" si="182"/>
        <v>3.7001652658958376E-4</v>
      </c>
      <c r="T366" s="41">
        <f t="shared" si="183"/>
        <v>4.1938324045037446E-4</v>
      </c>
      <c r="U366" s="42">
        <f t="shared" si="202"/>
        <v>0.65702354560406029</v>
      </c>
      <c r="V366" s="42">
        <f t="shared" si="203"/>
        <v>1.1909733585210962</v>
      </c>
      <c r="W366" s="42">
        <f t="shared" si="204"/>
        <v>1.17460143555898</v>
      </c>
      <c r="X366" s="42">
        <f t="shared" si="205"/>
        <v>1.6371922962116203E-2</v>
      </c>
      <c r="Y366" s="42">
        <f t="shared" si="179"/>
        <v>8.925980575964566E-3</v>
      </c>
      <c r="Z366" s="10">
        <f t="shared" si="206"/>
        <v>21.283589125733734</v>
      </c>
      <c r="AA366">
        <f t="shared" si="184"/>
        <v>6764695.0264234329</v>
      </c>
      <c r="AB366" s="10">
        <f t="shared" si="185"/>
        <v>6.7646950264234329</v>
      </c>
      <c r="AC366" s="10">
        <f t="shared" si="186"/>
        <v>6.6636950264234329</v>
      </c>
      <c r="AD366" s="3">
        <f t="shared" si="187"/>
        <v>966.45323080832964</v>
      </c>
      <c r="AI366" s="94">
        <f t="shared" si="188"/>
        <v>1.17460143555898</v>
      </c>
    </row>
    <row r="367" spans="2:35">
      <c r="B367" s="39">
        <f t="shared" si="189"/>
        <v>339</v>
      </c>
      <c r="C367" s="42">
        <f t="shared" si="190"/>
        <v>5.7719424460434015</v>
      </c>
      <c r="D367" s="10">
        <f t="shared" si="191"/>
        <v>8.4280575539565987</v>
      </c>
      <c r="E367" s="40">
        <f t="shared" si="192"/>
        <v>29.543884892086801</v>
      </c>
      <c r="F367" s="40">
        <f t="shared" si="193"/>
        <v>46.4</v>
      </c>
      <c r="G367" s="3">
        <f t="shared" si="194"/>
        <v>367.28057553956359</v>
      </c>
      <c r="H367" s="3">
        <f t="shared" si="195"/>
        <v>155.31826837612553</v>
      </c>
      <c r="I367">
        <f t="shared" si="180"/>
        <v>1.5531826837612554E-4</v>
      </c>
      <c r="J367" s="4">
        <f t="shared" si="196"/>
        <v>729.54153706409159</v>
      </c>
      <c r="K367" s="40">
        <f t="shared" si="197"/>
        <v>4.6970748817351078</v>
      </c>
      <c r="L367" s="40">
        <f t="shared" si="181"/>
        <v>1.3029251182648922</v>
      </c>
      <c r="M367" s="10">
        <f t="shared" si="198"/>
        <v>6.7646950264234329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15.199497495490419</v>
      </c>
      <c r="Q367" s="42">
        <f t="shared" si="200"/>
        <v>0.39382625686760886</v>
      </c>
      <c r="R367" s="4">
        <f t="shared" si="201"/>
        <v>369264.99464913382</v>
      </c>
      <c r="S367">
        <f t="shared" si="182"/>
        <v>3.6926499464913384E-4</v>
      </c>
      <c r="T367" s="41">
        <f t="shared" si="183"/>
        <v>4.2013477239082438E-4</v>
      </c>
      <c r="U367" s="42">
        <f t="shared" si="202"/>
        <v>0.65568908039868101</v>
      </c>
      <c r="V367" s="42">
        <f t="shared" si="203"/>
        <v>1.1912809335339392</v>
      </c>
      <c r="W367" s="42">
        <f t="shared" si="204"/>
        <v>1.1749111522678273</v>
      </c>
      <c r="X367" s="42">
        <f t="shared" si="205"/>
        <v>1.6369781266111882E-2</v>
      </c>
      <c r="Y367" s="42">
        <f t="shared" si="179"/>
        <v>8.9443178991805879E-3</v>
      </c>
      <c r="Z367" s="10">
        <f t="shared" si="206"/>
        <v>21.289163589773672</v>
      </c>
      <c r="AA367">
        <f t="shared" si="184"/>
        <v>6766440.3395883543</v>
      </c>
      <c r="AB367" s="10">
        <f t="shared" si="185"/>
        <v>6.7664403395883541</v>
      </c>
      <c r="AC367" s="10">
        <f t="shared" si="186"/>
        <v>6.6654403395883541</v>
      </c>
      <c r="AD367" s="3">
        <f t="shared" si="187"/>
        <v>966.70635817089988</v>
      </c>
      <c r="AI367" s="94">
        <f t="shared" si="188"/>
        <v>1.1749111522678273</v>
      </c>
    </row>
    <row r="368" spans="2:35">
      <c r="B368" s="39">
        <f t="shared" si="189"/>
        <v>340</v>
      </c>
      <c r="C368" s="42">
        <f t="shared" si="190"/>
        <v>5.7889688249402846</v>
      </c>
      <c r="D368" s="10">
        <f t="shared" si="191"/>
        <v>8.4110311750597155</v>
      </c>
      <c r="E368" s="40">
        <f t="shared" si="192"/>
        <v>29.577937649880568</v>
      </c>
      <c r="F368" s="40">
        <f t="shared" si="193"/>
        <v>46.4</v>
      </c>
      <c r="G368" s="3">
        <f t="shared" si="194"/>
        <v>367.11031175059475</v>
      </c>
      <c r="H368" s="3">
        <f t="shared" si="195"/>
        <v>155.31826837612553</v>
      </c>
      <c r="I368">
        <f t="shared" si="180"/>
        <v>1.5531826837612554E-4</v>
      </c>
      <c r="J368" s="4">
        <f t="shared" si="196"/>
        <v>731.12274863710047</v>
      </c>
      <c r="K368" s="40">
        <f t="shared" si="197"/>
        <v>4.7072553427300745</v>
      </c>
      <c r="L368" s="40">
        <f t="shared" si="181"/>
        <v>1.2927446572699255</v>
      </c>
      <c r="M368" s="10">
        <f t="shared" si="198"/>
        <v>6.7664403395883541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15.200748350311578</v>
      </c>
      <c r="Q368" s="42">
        <f t="shared" si="200"/>
        <v>0.39494635822739055</v>
      </c>
      <c r="R368" s="4">
        <f t="shared" si="201"/>
        <v>368513.33185040095</v>
      </c>
      <c r="S368">
        <f t="shared" si="182"/>
        <v>3.6851333185040095E-4</v>
      </c>
      <c r="T368" s="41">
        <f t="shared" si="183"/>
        <v>4.2088643518955728E-4</v>
      </c>
      <c r="U368" s="42">
        <f t="shared" si="202"/>
        <v>0.65435438283348291</v>
      </c>
      <c r="V368" s="42">
        <f t="shared" si="203"/>
        <v>1.1915864163027556</v>
      </c>
      <c r="W368" s="42">
        <f t="shared" si="204"/>
        <v>1.1752188776204335</v>
      </c>
      <c r="X368" s="42">
        <f t="shared" si="205"/>
        <v>1.6367538682322103E-2</v>
      </c>
      <c r="Y368" s="42">
        <f t="shared" si="179"/>
        <v>8.962651201514937E-3</v>
      </c>
      <c r="Z368" s="10">
        <f t="shared" si="206"/>
        <v>21.294701972227667</v>
      </c>
      <c r="AA368">
        <f t="shared" si="184"/>
        <v>6768174.355942226</v>
      </c>
      <c r="AB368" s="10">
        <f t="shared" si="185"/>
        <v>6.7681743559422261</v>
      </c>
      <c r="AC368" s="10">
        <f t="shared" si="186"/>
        <v>6.6671743559422261</v>
      </c>
      <c r="AD368" s="3">
        <f t="shared" si="187"/>
        <v>966.95784712722639</v>
      </c>
      <c r="AI368" s="94">
        <f t="shared" si="188"/>
        <v>1.1752188776204335</v>
      </c>
    </row>
    <row r="369" spans="2:35">
      <c r="B369" s="39">
        <f t="shared" si="189"/>
        <v>341</v>
      </c>
      <c r="C369" s="42">
        <f t="shared" si="190"/>
        <v>5.8059952038371678</v>
      </c>
      <c r="D369" s="10">
        <f t="shared" si="191"/>
        <v>8.3940047961628323</v>
      </c>
      <c r="E369" s="40">
        <f t="shared" si="192"/>
        <v>29.611990407674334</v>
      </c>
      <c r="F369" s="40">
        <f t="shared" si="193"/>
        <v>46.4</v>
      </c>
      <c r="G369" s="3">
        <f t="shared" si="194"/>
        <v>366.94004796162591</v>
      </c>
      <c r="H369" s="3">
        <f t="shared" si="195"/>
        <v>155.31826837612553</v>
      </c>
      <c r="I369">
        <f t="shared" si="180"/>
        <v>1.5531826837612554E-4</v>
      </c>
      <c r="J369" s="4">
        <f t="shared" si="196"/>
        <v>732.70578169031387</v>
      </c>
      <c r="K369" s="40">
        <f t="shared" si="197"/>
        <v>4.7174475311298307</v>
      </c>
      <c r="L369" s="40">
        <f t="shared" si="181"/>
        <v>1.2825524688701693</v>
      </c>
      <c r="M369" s="10">
        <f t="shared" si="198"/>
        <v>6.7681743559422261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15.201990891209048</v>
      </c>
      <c r="Q369" s="42">
        <f t="shared" si="200"/>
        <v>0.39606636803523282</v>
      </c>
      <c r="R369" s="4">
        <f t="shared" si="201"/>
        <v>367761.53912378161</v>
      </c>
      <c r="S369">
        <f t="shared" si="182"/>
        <v>3.6776153912378162E-4</v>
      </c>
      <c r="T369" s="41">
        <f t="shared" si="183"/>
        <v>4.216382279161766E-4</v>
      </c>
      <c r="U369" s="42">
        <f t="shared" si="202"/>
        <v>0.65301945456053412</v>
      </c>
      <c r="V369" s="42">
        <f t="shared" si="203"/>
        <v>1.1918898063228245</v>
      </c>
      <c r="W369" s="42">
        <f t="shared" si="204"/>
        <v>1.1755246111728095</v>
      </c>
      <c r="X369" s="42">
        <f t="shared" si="205"/>
        <v>1.6365195150014999E-2</v>
      </c>
      <c r="Y369" s="42">
        <f t="shared" si="179"/>
        <v>8.9809803805902064E-3</v>
      </c>
      <c r="Z369" s="10">
        <f t="shared" si="206"/>
        <v>21.300204265102028</v>
      </c>
      <c r="AA369">
        <f t="shared" si="184"/>
        <v>6769897.0729822991</v>
      </c>
      <c r="AB369" s="10">
        <f t="shared" si="185"/>
        <v>6.7698970729822987</v>
      </c>
      <c r="AC369" s="10">
        <f t="shared" si="186"/>
        <v>6.6688970729822987</v>
      </c>
      <c r="AD369" s="3">
        <f t="shared" si="187"/>
        <v>967.20769731432915</v>
      </c>
      <c r="AI369" s="94">
        <f t="shared" si="188"/>
        <v>1.1755246111728095</v>
      </c>
    </row>
    <row r="370" spans="2:35">
      <c r="B370" s="39">
        <f t="shared" si="189"/>
        <v>342</v>
      </c>
      <c r="C370" s="42">
        <f t="shared" si="190"/>
        <v>5.823021582734051</v>
      </c>
      <c r="D370" s="10">
        <f t="shared" si="191"/>
        <v>8.3769784172659492</v>
      </c>
      <c r="E370" s="40">
        <f t="shared" si="192"/>
        <v>29.6460431654681</v>
      </c>
      <c r="F370" s="40">
        <f t="shared" si="193"/>
        <v>46.4</v>
      </c>
      <c r="G370" s="3">
        <f t="shared" si="194"/>
        <v>366.76978417265707</v>
      </c>
      <c r="H370" s="3">
        <f t="shared" si="195"/>
        <v>155.31826837612553</v>
      </c>
      <c r="I370">
        <f t="shared" si="180"/>
        <v>1.5531826837612554E-4</v>
      </c>
      <c r="J370" s="4">
        <f t="shared" si="196"/>
        <v>734.29063622373224</v>
      </c>
      <c r="K370" s="40">
        <f t="shared" si="197"/>
        <v>4.72765144693438</v>
      </c>
      <c r="L370" s="40">
        <f t="shared" si="181"/>
        <v>1.27234855306562</v>
      </c>
      <c r="M370" s="10">
        <f t="shared" si="198"/>
        <v>6.7698970729822987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15.203225120720901</v>
      </c>
      <c r="Q370" s="42">
        <f t="shared" si="200"/>
        <v>0.39718628691834384</v>
      </c>
      <c r="R370" s="4">
        <f t="shared" si="201"/>
        <v>367009.61739967205</v>
      </c>
      <c r="S370">
        <f t="shared" si="182"/>
        <v>3.6700961739967203E-4</v>
      </c>
      <c r="T370" s="41">
        <f t="shared" si="183"/>
        <v>4.2239014964028619E-4</v>
      </c>
      <c r="U370" s="42">
        <f t="shared" si="202"/>
        <v>0.65168429723190169</v>
      </c>
      <c r="V370" s="42">
        <f t="shared" si="203"/>
        <v>1.1921911030944423</v>
      </c>
      <c r="W370" s="42">
        <f t="shared" si="204"/>
        <v>1.1758283524836823</v>
      </c>
      <c r="X370" s="42">
        <f t="shared" si="205"/>
        <v>1.636275061075998E-2</v>
      </c>
      <c r="Y370" s="42">
        <f t="shared" si="179"/>
        <v>8.9993053339788333E-3</v>
      </c>
      <c r="Z370" s="10">
        <f t="shared" si="206"/>
        <v>21.305670460456469</v>
      </c>
      <c r="AA370">
        <f t="shared" si="184"/>
        <v>6771608.4882225413</v>
      </c>
      <c r="AB370" s="10">
        <f t="shared" si="185"/>
        <v>6.7716084882225411</v>
      </c>
      <c r="AC370" s="10">
        <f t="shared" si="186"/>
        <v>6.6706084882225412</v>
      </c>
      <c r="AD370" s="3">
        <f t="shared" si="187"/>
        <v>967.45590837165207</v>
      </c>
      <c r="AI370" s="94">
        <f t="shared" si="188"/>
        <v>1.1758283524836823</v>
      </c>
    </row>
    <row r="371" spans="2:35">
      <c r="B371" s="39">
        <f t="shared" si="189"/>
        <v>343</v>
      </c>
      <c r="C371" s="42">
        <f t="shared" si="190"/>
        <v>5.8400479616309342</v>
      </c>
      <c r="D371" s="10">
        <f t="shared" si="191"/>
        <v>8.359952038369066</v>
      </c>
      <c r="E371" s="40">
        <f t="shared" si="192"/>
        <v>29.680095923261867</v>
      </c>
      <c r="F371" s="40">
        <f t="shared" si="193"/>
        <v>46.4</v>
      </c>
      <c r="G371" s="3">
        <f t="shared" si="194"/>
        <v>366.59952038368823</v>
      </c>
      <c r="H371" s="3">
        <f t="shared" si="195"/>
        <v>155.31826837612553</v>
      </c>
      <c r="I371">
        <f t="shared" si="180"/>
        <v>1.5531826837612554E-4</v>
      </c>
      <c r="J371" s="4">
        <f t="shared" si="196"/>
        <v>735.87731223735557</v>
      </c>
      <c r="K371" s="40">
        <f t="shared" si="197"/>
        <v>4.7378670901437223</v>
      </c>
      <c r="L371" s="40">
        <f t="shared" si="181"/>
        <v>1.2621329098562777</v>
      </c>
      <c r="M371" s="10">
        <f t="shared" si="198"/>
        <v>6.7716084882225411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15.204451041367118</v>
      </c>
      <c r="Q371" s="42">
        <f t="shared" si="200"/>
        <v>0.3983061155034443</v>
      </c>
      <c r="R371" s="4">
        <f t="shared" si="201"/>
        <v>366257.56760846864</v>
      </c>
      <c r="S371">
        <f t="shared" si="182"/>
        <v>3.6625756760846862E-4</v>
      </c>
      <c r="T371" s="41">
        <f t="shared" si="183"/>
        <v>4.231421994314896E-4</v>
      </c>
      <c r="U371" s="42">
        <f t="shared" si="202"/>
        <v>0.65034891249965343</v>
      </c>
      <c r="V371" s="42">
        <f t="shared" si="203"/>
        <v>1.1924903061198981</v>
      </c>
      <c r="W371" s="42">
        <f t="shared" si="204"/>
        <v>1.1761301011147272</v>
      </c>
      <c r="X371" s="42">
        <f t="shared" si="205"/>
        <v>1.6360205005170991E-2</v>
      </c>
      <c r="Y371" s="42">
        <f t="shared" si="179"/>
        <v>9.0176259592017281E-3</v>
      </c>
      <c r="Z371" s="10">
        <f t="shared" si="206"/>
        <v>21.31110055039963</v>
      </c>
      <c r="AA371">
        <f t="shared" si="184"/>
        <v>6773308.5991922431</v>
      </c>
      <c r="AB371" s="10">
        <f t="shared" si="185"/>
        <v>6.7733085991922435</v>
      </c>
      <c r="AC371" s="10">
        <f t="shared" si="186"/>
        <v>6.6723085991922435</v>
      </c>
      <c r="AD371" s="3">
        <f t="shared" si="187"/>
        <v>967.70247994086196</v>
      </c>
      <c r="AI371" s="94">
        <f t="shared" si="188"/>
        <v>1.1761301011147272</v>
      </c>
    </row>
    <row r="372" spans="2:35">
      <c r="B372" s="39">
        <f t="shared" si="189"/>
        <v>344</v>
      </c>
      <c r="C372" s="42">
        <f t="shared" si="190"/>
        <v>5.8570743405278174</v>
      </c>
      <c r="D372" s="10">
        <f t="shared" si="191"/>
        <v>8.3429256594721828</v>
      </c>
      <c r="E372" s="40">
        <f t="shared" si="192"/>
        <v>29.714148681055633</v>
      </c>
      <c r="F372" s="40">
        <f t="shared" si="193"/>
        <v>46.4</v>
      </c>
      <c r="G372" s="3">
        <f t="shared" si="194"/>
        <v>366.42925659471939</v>
      </c>
      <c r="H372" s="3">
        <f t="shared" si="195"/>
        <v>155.31826837612553</v>
      </c>
      <c r="I372">
        <f t="shared" si="180"/>
        <v>1.5531826837612554E-4</v>
      </c>
      <c r="J372" s="4">
        <f t="shared" si="196"/>
        <v>737.46580973118364</v>
      </c>
      <c r="K372" s="40">
        <f t="shared" si="197"/>
        <v>4.7480944607578559</v>
      </c>
      <c r="L372" s="40">
        <f t="shared" si="181"/>
        <v>1.2519055392421441</v>
      </c>
      <c r="M372" s="10">
        <f t="shared" si="198"/>
        <v>6.7733085991922435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15.205668655648628</v>
      </c>
      <c r="Q372" s="42">
        <f t="shared" si="200"/>
        <v>0.39942585441677109</v>
      </c>
      <c r="R372" s="4">
        <f t="shared" si="201"/>
        <v>365505.39068056771</v>
      </c>
      <c r="S372">
        <f t="shared" si="182"/>
        <v>3.6550539068056772E-4</v>
      </c>
      <c r="T372" s="41">
        <f t="shared" si="183"/>
        <v>4.238943763593905E-4</v>
      </c>
      <c r="U372" s="42">
        <f t="shared" si="202"/>
        <v>0.64901330201585683</v>
      </c>
      <c r="V372" s="42">
        <f t="shared" si="203"/>
        <v>1.1927874149059039</v>
      </c>
      <c r="W372" s="42">
        <f t="shared" si="204"/>
        <v>1.1764298566303193</v>
      </c>
      <c r="X372" s="42">
        <f t="shared" si="205"/>
        <v>1.6357558275584605E-2</v>
      </c>
      <c r="Y372" s="42">
        <f t="shared" si="179"/>
        <v>9.0359421537299107E-3</v>
      </c>
      <c r="Z372" s="10">
        <f t="shared" si="206"/>
        <v>21.316494527091731</v>
      </c>
      <c r="AA372">
        <f t="shared" si="184"/>
        <v>6774997.4034368396</v>
      </c>
      <c r="AB372" s="10">
        <f t="shared" si="185"/>
        <v>6.7749974034368394</v>
      </c>
      <c r="AC372" s="10">
        <f t="shared" si="186"/>
        <v>6.6739974034368394</v>
      </c>
      <c r="AD372" s="3">
        <f t="shared" si="187"/>
        <v>967.94741166596657</v>
      </c>
      <c r="AI372" s="94">
        <f t="shared" si="188"/>
        <v>1.1764298566303193</v>
      </c>
    </row>
    <row r="373" spans="2:35">
      <c r="B373" s="39">
        <f t="shared" si="189"/>
        <v>345</v>
      </c>
      <c r="C373" s="42">
        <f t="shared" si="190"/>
        <v>5.8741007194247006</v>
      </c>
      <c r="D373" s="10">
        <f t="shared" si="191"/>
        <v>8.3258992805752996</v>
      </c>
      <c r="E373" s="40">
        <f t="shared" si="192"/>
        <v>29.748201438849399</v>
      </c>
      <c r="F373" s="40">
        <f t="shared" si="193"/>
        <v>46.4</v>
      </c>
      <c r="G373" s="3">
        <f t="shared" si="194"/>
        <v>366.25899280575055</v>
      </c>
      <c r="H373" s="3">
        <f t="shared" si="195"/>
        <v>155.31826837612553</v>
      </c>
      <c r="I373">
        <f t="shared" si="180"/>
        <v>1.5531826837612554E-4</v>
      </c>
      <c r="J373" s="4">
        <f t="shared" si="196"/>
        <v>739.05612870521645</v>
      </c>
      <c r="K373" s="40">
        <f t="shared" si="197"/>
        <v>4.7583335587767799</v>
      </c>
      <c r="L373" s="40">
        <f t="shared" si="181"/>
        <v>1.2416664412232201</v>
      </c>
      <c r="M373" s="10">
        <f t="shared" si="198"/>
        <v>6.7749974034368394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15.206877966047934</v>
      </c>
      <c r="Q373" s="42">
        <f t="shared" si="200"/>
        <v>0.40054550428408098</v>
      </c>
      <c r="R373" s="4">
        <f t="shared" si="201"/>
        <v>364753.0875463658</v>
      </c>
      <c r="S373">
        <f t="shared" si="182"/>
        <v>3.6475308754636582E-4</v>
      </c>
      <c r="T373" s="41">
        <f t="shared" si="183"/>
        <v>4.246466794935924E-4</v>
      </c>
      <c r="U373" s="42">
        <f t="shared" si="202"/>
        <v>0.64767746743257992</v>
      </c>
      <c r="V373" s="42">
        <f t="shared" si="203"/>
        <v>1.1930824289618582</v>
      </c>
      <c r="W373" s="42">
        <f t="shared" si="204"/>
        <v>1.1767276185976823</v>
      </c>
      <c r="X373" s="42">
        <f t="shared" si="205"/>
        <v>1.6354810364175965E-2</v>
      </c>
      <c r="Y373" s="42">
        <f t="shared" si="179"/>
        <v>9.0542538149840385E-3</v>
      </c>
      <c r="Z373" s="10">
        <f t="shared" si="206"/>
        <v>21.321852382742254</v>
      </c>
      <c r="AA373">
        <f t="shared" si="184"/>
        <v>6776674.8985171933</v>
      </c>
      <c r="AB373" s="10">
        <f t="shared" si="185"/>
        <v>6.776674898517193</v>
      </c>
      <c r="AC373" s="10">
        <f t="shared" si="186"/>
        <v>6.675674898517193</v>
      </c>
      <c r="AD373" s="3">
        <f t="shared" si="187"/>
        <v>968.19070319321145</v>
      </c>
      <c r="AI373" s="94">
        <f t="shared" si="188"/>
        <v>1.1767276185976823</v>
      </c>
    </row>
    <row r="374" spans="2:35">
      <c r="B374" s="39">
        <f t="shared" si="189"/>
        <v>346</v>
      </c>
      <c r="C374" s="42">
        <f t="shared" si="190"/>
        <v>5.8911270983215838</v>
      </c>
      <c r="D374" s="10">
        <f t="shared" si="191"/>
        <v>8.3088729016784164</v>
      </c>
      <c r="E374" s="40">
        <f t="shared" si="192"/>
        <v>29.782254196643166</v>
      </c>
      <c r="F374" s="40">
        <f t="shared" si="193"/>
        <v>46.4</v>
      </c>
      <c r="G374" s="3">
        <f t="shared" si="194"/>
        <v>366.08872901678171</v>
      </c>
      <c r="H374" s="3">
        <f t="shared" si="195"/>
        <v>155.31826837612553</v>
      </c>
      <c r="I374">
        <f t="shared" si="180"/>
        <v>1.5531826837612554E-4</v>
      </c>
      <c r="J374" s="4">
        <f t="shared" si="196"/>
        <v>740.648269159454</v>
      </c>
      <c r="K374" s="40">
        <f t="shared" si="197"/>
        <v>4.768584384200496</v>
      </c>
      <c r="L374" s="40">
        <f t="shared" si="181"/>
        <v>1.231415615799504</v>
      </c>
      <c r="M374" s="10">
        <f t="shared" si="198"/>
        <v>6.776674898517193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15.208078975028632</v>
      </c>
      <c r="Q374" s="42">
        <f t="shared" si="200"/>
        <v>0.40166506573065425</v>
      </c>
      <c r="R374" s="4">
        <f t="shared" si="201"/>
        <v>364000.65913625911</v>
      </c>
      <c r="S374">
        <f t="shared" si="182"/>
        <v>3.6400065913625909E-4</v>
      </c>
      <c r="T374" s="41">
        <f t="shared" si="183"/>
        <v>4.2539910790369913E-4</v>
      </c>
      <c r="U374" s="42">
        <f t="shared" si="202"/>
        <v>0.64634141040188986</v>
      </c>
      <c r="V374" s="42">
        <f t="shared" si="203"/>
        <v>1.19337534780198</v>
      </c>
      <c r="W374" s="42">
        <f t="shared" si="204"/>
        <v>1.1770233865867583</v>
      </c>
      <c r="X374" s="42">
        <f t="shared" si="205"/>
        <v>1.6351961215221644E-2</v>
      </c>
      <c r="Y374" s="42">
        <f t="shared" si="179"/>
        <v>9.0725608403364622E-3</v>
      </c>
      <c r="Z374" s="10">
        <f t="shared" si="206"/>
        <v>21.327174109613523</v>
      </c>
      <c r="AA374">
        <f t="shared" si="184"/>
        <v>6778341.0820107087</v>
      </c>
      <c r="AB374" s="10">
        <f t="shared" si="185"/>
        <v>6.7783410820107086</v>
      </c>
      <c r="AC374" s="10">
        <f t="shared" si="186"/>
        <v>6.6773410820107086</v>
      </c>
      <c r="AD374" s="3">
        <f t="shared" si="187"/>
        <v>968.43235417124129</v>
      </c>
      <c r="AI374" s="94">
        <f t="shared" si="188"/>
        <v>1.1770233865867583</v>
      </c>
    </row>
    <row r="375" spans="2:35">
      <c r="B375" s="39">
        <f t="shared" si="189"/>
        <v>347</v>
      </c>
      <c r="C375" s="42">
        <f t="shared" si="190"/>
        <v>5.908153477218467</v>
      </c>
      <c r="D375" s="10">
        <f t="shared" si="191"/>
        <v>8.2918465227815332</v>
      </c>
      <c r="E375" s="40">
        <f t="shared" si="192"/>
        <v>29.816306954436932</v>
      </c>
      <c r="F375" s="40">
        <f t="shared" si="193"/>
        <v>46.4</v>
      </c>
      <c r="G375" s="3">
        <f t="shared" si="194"/>
        <v>365.91846522781287</v>
      </c>
      <c r="H375" s="3">
        <f t="shared" si="195"/>
        <v>155.31826837612553</v>
      </c>
      <c r="I375">
        <f t="shared" si="180"/>
        <v>1.5531826837612554E-4</v>
      </c>
      <c r="J375" s="4">
        <f t="shared" si="196"/>
        <v>742.24223109389663</v>
      </c>
      <c r="K375" s="40">
        <f t="shared" si="197"/>
        <v>4.7788469370290061</v>
      </c>
      <c r="L375" s="40">
        <f t="shared" si="181"/>
        <v>1.2211530629709939</v>
      </c>
      <c r="M375" s="10">
        <f t="shared" si="198"/>
        <v>6.7783410820107086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15.209271685036233</v>
      </c>
      <c r="Q375" s="42">
        <f t="shared" si="200"/>
        <v>0.40278453938129821</v>
      </c>
      <c r="R375" s="4">
        <f t="shared" si="201"/>
        <v>363248.10638064402</v>
      </c>
      <c r="S375">
        <f t="shared" si="182"/>
        <v>3.6324810638064403E-4</v>
      </c>
      <c r="T375" s="41">
        <f t="shared" si="183"/>
        <v>4.261516606593142E-4</v>
      </c>
      <c r="U375" s="42">
        <f t="shared" si="202"/>
        <v>0.64500513257585446</v>
      </c>
      <c r="V375" s="42">
        <f t="shared" si="203"/>
        <v>1.1936661709426786</v>
      </c>
      <c r="W375" s="42">
        <f t="shared" si="204"/>
        <v>1.1773171601704073</v>
      </c>
      <c r="X375" s="42">
        <f t="shared" si="205"/>
        <v>1.6349010772271244E-2</v>
      </c>
      <c r="Y375" s="42">
        <f t="shared" si="179"/>
        <v>9.0908631271101135E-3</v>
      </c>
      <c r="Z375" s="10">
        <f t="shared" si="206"/>
        <v>21.332459700016937</v>
      </c>
      <c r="AA375">
        <f t="shared" si="184"/>
        <v>6779995.9515101556</v>
      </c>
      <c r="AB375" s="10">
        <f t="shared" si="185"/>
        <v>6.7799959515101555</v>
      </c>
      <c r="AC375" s="10">
        <f t="shared" si="186"/>
        <v>6.6789959515101556</v>
      </c>
      <c r="AD375" s="3">
        <f t="shared" si="187"/>
        <v>968.67236425092904</v>
      </c>
      <c r="AI375" s="94">
        <f t="shared" si="188"/>
        <v>1.1773171601704073</v>
      </c>
    </row>
    <row r="376" spans="2:35">
      <c r="B376" s="39">
        <f t="shared" si="189"/>
        <v>348</v>
      </c>
      <c r="C376" s="42">
        <f t="shared" si="190"/>
        <v>5.9251798561153501</v>
      </c>
      <c r="D376" s="10">
        <f t="shared" si="191"/>
        <v>8.27482014388465</v>
      </c>
      <c r="E376" s="40">
        <f t="shared" si="192"/>
        <v>29.850359712230699</v>
      </c>
      <c r="F376" s="40">
        <f t="shared" si="193"/>
        <v>46.4</v>
      </c>
      <c r="G376" s="3">
        <f t="shared" si="194"/>
        <v>365.74820143884403</v>
      </c>
      <c r="H376" s="3">
        <f t="shared" si="195"/>
        <v>155.31826837612553</v>
      </c>
      <c r="I376">
        <f t="shared" si="180"/>
        <v>1.5531826837612554E-4</v>
      </c>
      <c r="J376" s="4">
        <f t="shared" si="196"/>
        <v>743.83801450854378</v>
      </c>
      <c r="K376" s="40">
        <f t="shared" si="197"/>
        <v>4.7891212172623057</v>
      </c>
      <c r="L376" s="40">
        <f t="shared" si="181"/>
        <v>1.2108787827376943</v>
      </c>
      <c r="M376" s="10">
        <f t="shared" si="198"/>
        <v>6.7799959515101555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15.210456098497353</v>
      </c>
      <c r="Q376" s="42">
        <f t="shared" si="200"/>
        <v>0.40390392586035095</v>
      </c>
      <c r="R376" s="4">
        <f t="shared" si="201"/>
        <v>362495.43020991702</v>
      </c>
      <c r="S376">
        <f t="shared" si="182"/>
        <v>3.6249543020991701E-4</v>
      </c>
      <c r="T376" s="41">
        <f t="shared" si="183"/>
        <v>4.2690433683004121E-4</v>
      </c>
      <c r="U376" s="42">
        <f t="shared" si="202"/>
        <v>0.64366863560654131</v>
      </c>
      <c r="V376" s="42">
        <f t="shared" si="203"/>
        <v>1.19395489790455</v>
      </c>
      <c r="W376" s="42">
        <f t="shared" si="204"/>
        <v>1.1776089389241975</v>
      </c>
      <c r="X376" s="42">
        <f t="shared" si="205"/>
        <v>1.6345958980352515E-2</v>
      </c>
      <c r="Y376" s="42">
        <f t="shared" si="179"/>
        <v>9.1091605725798705E-3</v>
      </c>
      <c r="Z376" s="10">
        <f t="shared" si="206"/>
        <v>21.337709146314907</v>
      </c>
      <c r="AA376">
        <f t="shared" si="184"/>
        <v>6781639.5046242764</v>
      </c>
      <c r="AB376" s="10">
        <f t="shared" si="185"/>
        <v>6.7816395046242768</v>
      </c>
      <c r="AC376" s="10">
        <f t="shared" si="186"/>
        <v>6.6806395046242768</v>
      </c>
      <c r="AD376" s="3">
        <f t="shared" si="187"/>
        <v>968.91073308546436</v>
      </c>
      <c r="AI376" s="94">
        <f t="shared" si="188"/>
        <v>1.1776089389241975</v>
      </c>
    </row>
    <row r="377" spans="2:35">
      <c r="B377" s="39">
        <f t="shared" si="189"/>
        <v>349</v>
      </c>
      <c r="C377" s="42">
        <f t="shared" si="190"/>
        <v>5.9422062350122333</v>
      </c>
      <c r="D377" s="10">
        <f t="shared" si="191"/>
        <v>8.2577937649877668</v>
      </c>
      <c r="E377" s="40">
        <f t="shared" si="192"/>
        <v>29.884412470024465</v>
      </c>
      <c r="F377" s="40">
        <f t="shared" si="193"/>
        <v>46.4</v>
      </c>
      <c r="G377" s="3">
        <f t="shared" si="194"/>
        <v>365.5779376498752</v>
      </c>
      <c r="H377" s="3">
        <f t="shared" si="195"/>
        <v>155.31826837612553</v>
      </c>
      <c r="I377">
        <f t="shared" si="180"/>
        <v>1.5531826837612554E-4</v>
      </c>
      <c r="J377" s="4">
        <f t="shared" si="196"/>
        <v>745.43561940339589</v>
      </c>
      <c r="K377" s="40">
        <f t="shared" si="197"/>
        <v>4.7994072249003983</v>
      </c>
      <c r="L377" s="40">
        <f t="shared" si="181"/>
        <v>1.2005927750996017</v>
      </c>
      <c r="M377" s="10">
        <f t="shared" si="198"/>
        <v>6.7816395046242768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15.211632217820179</v>
      </c>
      <c r="Q377" s="42">
        <f t="shared" si="200"/>
        <v>0.40502322579168487</v>
      </c>
      <c r="R377" s="4">
        <f t="shared" si="201"/>
        <v>361742.6315544743</v>
      </c>
      <c r="S377">
        <f t="shared" si="182"/>
        <v>3.6174263155447432E-4</v>
      </c>
      <c r="T377" s="41">
        <f t="shared" si="183"/>
        <v>4.276571354854839E-4</v>
      </c>
      <c r="U377" s="42">
        <f t="shared" si="202"/>
        <v>0.64233192114601789</v>
      </c>
      <c r="V377" s="42">
        <f t="shared" si="203"/>
        <v>1.1942415282116516</v>
      </c>
      <c r="W377" s="42">
        <f t="shared" si="204"/>
        <v>1.1778987224265138</v>
      </c>
      <c r="X377" s="42">
        <f t="shared" si="205"/>
        <v>1.6342805785137804E-2</v>
      </c>
      <c r="Y377" s="42">
        <f t="shared" si="179"/>
        <v>9.1274530739729794E-3</v>
      </c>
      <c r="Z377" s="10">
        <f t="shared" si="206"/>
        <v>21.342922440920656</v>
      </c>
      <c r="AA377">
        <f t="shared" si="184"/>
        <v>6783271.738977721</v>
      </c>
      <c r="AB377" s="10">
        <f t="shared" si="185"/>
        <v>6.7832717389777208</v>
      </c>
      <c r="AC377" s="10">
        <f t="shared" si="186"/>
        <v>6.6822717389777209</v>
      </c>
      <c r="AD377" s="3">
        <f t="shared" si="187"/>
        <v>969.14746033034385</v>
      </c>
      <c r="AI377" s="94">
        <f t="shared" si="188"/>
        <v>1.1778987224265138</v>
      </c>
    </row>
    <row r="378" spans="2:35">
      <c r="B378" s="39">
        <f t="shared" si="189"/>
        <v>350</v>
      </c>
      <c r="C378" s="42">
        <f t="shared" si="190"/>
        <v>5.9592326139091165</v>
      </c>
      <c r="D378" s="10">
        <f t="shared" si="191"/>
        <v>8.2407673860908837</v>
      </c>
      <c r="E378" s="40">
        <f t="shared" si="192"/>
        <v>29.918465227818231</v>
      </c>
      <c r="F378" s="40">
        <f t="shared" si="193"/>
        <v>46.4</v>
      </c>
      <c r="G378" s="3">
        <f t="shared" si="194"/>
        <v>365.40767386090636</v>
      </c>
      <c r="H378" s="3">
        <f t="shared" si="195"/>
        <v>155.31826837612553</v>
      </c>
      <c r="I378">
        <f t="shared" si="180"/>
        <v>1.5531826837612554E-4</v>
      </c>
      <c r="J378" s="4">
        <f t="shared" si="196"/>
        <v>747.03504577845285</v>
      </c>
      <c r="K378" s="40">
        <f t="shared" si="197"/>
        <v>4.8097049599432822</v>
      </c>
      <c r="L378" s="40">
        <f t="shared" si="181"/>
        <v>1.1902950400567178</v>
      </c>
      <c r="M378" s="10">
        <f t="shared" si="198"/>
        <v>6.7832717389777208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15.212800045394452</v>
      </c>
      <c r="Q378" s="42">
        <f t="shared" si="200"/>
        <v>0.40614243979871034</v>
      </c>
      <c r="R378" s="4">
        <f t="shared" si="201"/>
        <v>360989.71134471224</v>
      </c>
      <c r="S378">
        <f t="shared" si="182"/>
        <v>3.6098971134471223E-4</v>
      </c>
      <c r="T378" s="41">
        <f t="shared" si="183"/>
        <v>4.28410055695246E-4</v>
      </c>
      <c r="U378" s="42">
        <f t="shared" si="202"/>
        <v>0.6409949908463517</v>
      </c>
      <c r="V378" s="42">
        <f t="shared" si="203"/>
        <v>1.1945260613913753</v>
      </c>
      <c r="W378" s="42">
        <f t="shared" si="204"/>
        <v>1.1781865102585458</v>
      </c>
      <c r="X378" s="42">
        <f t="shared" si="205"/>
        <v>1.6339551132829477E-2</v>
      </c>
      <c r="Y378" s="42">
        <f t="shared" si="179"/>
        <v>9.145740528469351E-3</v>
      </c>
      <c r="Z378" s="10">
        <f t="shared" si="206"/>
        <v>21.348099576297692</v>
      </c>
      <c r="AA378">
        <f t="shared" si="184"/>
        <v>6784892.6522108819</v>
      </c>
      <c r="AB378" s="10">
        <f t="shared" si="185"/>
        <v>6.7848926522108819</v>
      </c>
      <c r="AC378" s="10">
        <f t="shared" si="186"/>
        <v>6.6838926522108819</v>
      </c>
      <c r="AD378" s="3">
        <f t="shared" si="187"/>
        <v>969.38254564334761</v>
      </c>
      <c r="AI378" s="94">
        <f t="shared" si="188"/>
        <v>1.1781865102585458</v>
      </c>
    </row>
    <row r="379" spans="2:35">
      <c r="B379" s="39">
        <f t="shared" si="189"/>
        <v>351</v>
      </c>
      <c r="C379" s="42">
        <f t="shared" si="190"/>
        <v>5.9762589928059997</v>
      </c>
      <c r="D379" s="10">
        <f t="shared" si="191"/>
        <v>8.2237410071940005</v>
      </c>
      <c r="E379" s="40">
        <f t="shared" si="192"/>
        <v>29.952517985611998</v>
      </c>
      <c r="F379" s="40">
        <f t="shared" si="193"/>
        <v>46.4</v>
      </c>
      <c r="G379" s="3">
        <f t="shared" si="194"/>
        <v>365.23741007193752</v>
      </c>
      <c r="H379" s="3">
        <f t="shared" si="195"/>
        <v>155.31826837612553</v>
      </c>
      <c r="I379">
        <f t="shared" si="180"/>
        <v>1.5531826837612554E-4</v>
      </c>
      <c r="J379" s="4">
        <f t="shared" si="196"/>
        <v>748.63629363371444</v>
      </c>
      <c r="K379" s="40">
        <f t="shared" si="197"/>
        <v>4.8200144223909573</v>
      </c>
      <c r="L379" s="40">
        <f t="shared" si="181"/>
        <v>1.1799855776090427</v>
      </c>
      <c r="M379" s="10">
        <f t="shared" si="198"/>
        <v>6.7848926522108819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15.213959583591384</v>
      </c>
      <c r="Q379" s="42">
        <f t="shared" si="200"/>
        <v>0.40726156850437922</v>
      </c>
      <c r="R379" s="4">
        <f t="shared" si="201"/>
        <v>360236.67051102739</v>
      </c>
      <c r="S379">
        <f t="shared" si="182"/>
        <v>3.602366705110274E-4</v>
      </c>
      <c r="T379" s="41">
        <f t="shared" si="183"/>
        <v>4.2916309652893083E-4</v>
      </c>
      <c r="U379" s="42">
        <f t="shared" si="202"/>
        <v>0.63965784635961087</v>
      </c>
      <c r="V379" s="42">
        <f t="shared" si="203"/>
        <v>1.1948084969741182</v>
      </c>
      <c r="W379" s="42">
        <f t="shared" si="204"/>
        <v>1.1784723020042585</v>
      </c>
      <c r="X379" s="42">
        <f t="shared" si="205"/>
        <v>1.6336194969859719E-2</v>
      </c>
      <c r="Y379" s="42">
        <f t="shared" si="179"/>
        <v>9.1640228332015242E-3</v>
      </c>
      <c r="Z379" s="10">
        <f t="shared" si="206"/>
        <v>21.353240544958545</v>
      </c>
      <c r="AA379">
        <f t="shared" si="184"/>
        <v>6786502.2419795031</v>
      </c>
      <c r="AB379" s="10">
        <f t="shared" si="185"/>
        <v>6.7865022419795027</v>
      </c>
      <c r="AC379" s="10">
        <f t="shared" si="186"/>
        <v>6.6855022419795027</v>
      </c>
      <c r="AD379" s="3">
        <f t="shared" si="187"/>
        <v>969.61598868448198</v>
      </c>
      <c r="AI379" s="94">
        <f t="shared" si="188"/>
        <v>1.1784723020042585</v>
      </c>
    </row>
    <row r="380" spans="2:35">
      <c r="B380" s="39">
        <f t="shared" si="189"/>
        <v>352</v>
      </c>
      <c r="C380" s="42">
        <f t="shared" si="190"/>
        <v>5.9932853717028829</v>
      </c>
      <c r="D380" s="10">
        <f t="shared" si="191"/>
        <v>8.2067146282971173</v>
      </c>
      <c r="E380" s="40">
        <f t="shared" si="192"/>
        <v>29.986570743405764</v>
      </c>
      <c r="F380" s="40">
        <f t="shared" si="193"/>
        <v>46.4</v>
      </c>
      <c r="G380" s="3">
        <f t="shared" si="194"/>
        <v>365.06714628296868</v>
      </c>
      <c r="H380" s="3">
        <f t="shared" si="195"/>
        <v>155.31826837612553</v>
      </c>
      <c r="I380">
        <f t="shared" si="180"/>
        <v>1.5531826837612554E-4</v>
      </c>
      <c r="J380" s="4">
        <f t="shared" si="196"/>
        <v>750.23936296918112</v>
      </c>
      <c r="K380" s="40">
        <f t="shared" si="197"/>
        <v>4.8303356122434264</v>
      </c>
      <c r="L380" s="40">
        <f t="shared" si="181"/>
        <v>1.1696643877565736</v>
      </c>
      <c r="M380" s="10">
        <f t="shared" si="198"/>
        <v>6.7865022419795027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15.215110834763404</v>
      </c>
      <c r="Q380" s="42">
        <f t="shared" si="200"/>
        <v>0.40838061253118851</v>
      </c>
      <c r="R380" s="4">
        <f t="shared" si="201"/>
        <v>359483.50998381589</v>
      </c>
      <c r="S380">
        <f t="shared" si="182"/>
        <v>3.5948350998381588E-4</v>
      </c>
      <c r="T380" s="41">
        <f t="shared" si="183"/>
        <v>4.2991625705614234E-4</v>
      </c>
      <c r="U380" s="42">
        <f t="shared" si="202"/>
        <v>0.63832048933786256</v>
      </c>
      <c r="V380" s="42">
        <f t="shared" si="203"/>
        <v>1.1950888344951809</v>
      </c>
      <c r="W380" s="42">
        <f t="shared" si="204"/>
        <v>1.1787560972503239</v>
      </c>
      <c r="X380" s="42">
        <f t="shared" si="205"/>
        <v>1.6332737244856954E-2</v>
      </c>
      <c r="Y380" s="42">
        <f t="shared" si="179"/>
        <v>9.1822998852568276E-3</v>
      </c>
      <c r="Z380" s="10">
        <f t="shared" si="206"/>
        <v>21.358345339468567</v>
      </c>
      <c r="AA380">
        <f t="shared" si="184"/>
        <v>6788100.5059558656</v>
      </c>
      <c r="AB380" s="10">
        <f t="shared" si="185"/>
        <v>6.7881005059558657</v>
      </c>
      <c r="AC380" s="10">
        <f t="shared" si="186"/>
        <v>6.6871005059558657</v>
      </c>
      <c r="AD380" s="3">
        <f t="shared" si="187"/>
        <v>969.8477891161516</v>
      </c>
      <c r="AI380" s="94">
        <f t="shared" si="188"/>
        <v>1.1787560972503239</v>
      </c>
    </row>
    <row r="381" spans="2:35">
      <c r="B381" s="39">
        <f t="shared" si="189"/>
        <v>353</v>
      </c>
      <c r="C381" s="42">
        <f t="shared" si="190"/>
        <v>6.0103117505997661</v>
      </c>
      <c r="D381" s="10">
        <f t="shared" si="191"/>
        <v>8.1896882494002341</v>
      </c>
      <c r="E381" s="40">
        <f t="shared" si="192"/>
        <v>30.02062350119953</v>
      </c>
      <c r="F381" s="40">
        <f t="shared" si="193"/>
        <v>46.4</v>
      </c>
      <c r="G381" s="3">
        <f t="shared" si="194"/>
        <v>364.89688249399984</v>
      </c>
      <c r="H381" s="3">
        <f t="shared" si="195"/>
        <v>155.31826837612553</v>
      </c>
      <c r="I381">
        <f t="shared" si="180"/>
        <v>1.5531826837612554E-4</v>
      </c>
      <c r="J381" s="4">
        <f t="shared" si="196"/>
        <v>751.84425378485241</v>
      </c>
      <c r="K381" s="40">
        <f t="shared" si="197"/>
        <v>4.8406685295006859</v>
      </c>
      <c r="L381" s="40">
        <f t="shared" si="181"/>
        <v>1.1593314704993141</v>
      </c>
      <c r="M381" s="10">
        <f t="shared" si="198"/>
        <v>6.7881005059558657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15.216253801245033</v>
      </c>
      <c r="Q381" s="42">
        <f t="shared" si="200"/>
        <v>0.40949957250118391</v>
      </c>
      <c r="R381" s="4">
        <f t="shared" si="201"/>
        <v>358730.2306934743</v>
      </c>
      <c r="S381">
        <f t="shared" si="182"/>
        <v>3.5873023069347428E-4</v>
      </c>
      <c r="T381" s="41">
        <f t="shared" si="183"/>
        <v>4.3066953634648394E-4</v>
      </c>
      <c r="U381" s="42">
        <f t="shared" si="202"/>
        <v>0.63698292143317448</v>
      </c>
      <c r="V381" s="42">
        <f t="shared" si="203"/>
        <v>1.1953670734919981</v>
      </c>
      <c r="W381" s="42">
        <f t="shared" si="204"/>
        <v>1.1790378955863297</v>
      </c>
      <c r="X381" s="42">
        <f t="shared" si="205"/>
        <v>1.6329177905668457E-2</v>
      </c>
      <c r="Y381" s="42">
        <f t="shared" si="179"/>
        <v>9.2005715816762031E-3</v>
      </c>
      <c r="Z381" s="10">
        <f t="shared" si="206"/>
        <v>21.363413952442002</v>
      </c>
      <c r="AA381">
        <f t="shared" si="184"/>
        <v>6789687.4418275552</v>
      </c>
      <c r="AB381" s="10">
        <f t="shared" si="185"/>
        <v>6.7896874418275548</v>
      </c>
      <c r="AC381" s="10">
        <f t="shared" si="186"/>
        <v>6.6886874418275548</v>
      </c>
      <c r="AD381" s="3">
        <f t="shared" si="187"/>
        <v>970.07794660298123</v>
      </c>
      <c r="AI381" s="94">
        <f t="shared" si="188"/>
        <v>1.1790378955863297</v>
      </c>
    </row>
    <row r="382" spans="2:35">
      <c r="B382" s="39">
        <f t="shared" si="189"/>
        <v>354</v>
      </c>
      <c r="C382" s="42">
        <f t="shared" si="190"/>
        <v>6.0273381294966493</v>
      </c>
      <c r="D382" s="10">
        <f t="shared" si="191"/>
        <v>8.1726618705033509</v>
      </c>
      <c r="E382" s="40">
        <f t="shared" si="192"/>
        <v>30.054676258993297</v>
      </c>
      <c r="F382" s="40">
        <f t="shared" si="193"/>
        <v>46.4</v>
      </c>
      <c r="G382" s="3">
        <f t="shared" si="194"/>
        <v>364.726618705031</v>
      </c>
      <c r="H382" s="3">
        <f t="shared" si="195"/>
        <v>155.31826837612553</v>
      </c>
      <c r="I382">
        <f t="shared" si="180"/>
        <v>1.5531826837612554E-4</v>
      </c>
      <c r="J382" s="4">
        <f t="shared" si="196"/>
        <v>753.45096608072856</v>
      </c>
      <c r="K382" s="40">
        <f t="shared" si="197"/>
        <v>4.8510131741627367</v>
      </c>
      <c r="L382" s="40">
        <f t="shared" si="181"/>
        <v>1.1489868258372633</v>
      </c>
      <c r="M382" s="10">
        <f t="shared" si="198"/>
        <v>6.7896874418275548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15.217388485352036</v>
      </c>
      <c r="Q382" s="42">
        <f t="shared" si="200"/>
        <v>0.41061844903596334</v>
      </c>
      <c r="R382" s="4">
        <f t="shared" si="201"/>
        <v>357976.8335703988</v>
      </c>
      <c r="S382">
        <f t="shared" si="182"/>
        <v>3.5797683357039877E-4</v>
      </c>
      <c r="T382" s="41">
        <f t="shared" si="183"/>
        <v>4.3142293346955945E-4</v>
      </c>
      <c r="U382" s="42">
        <f t="shared" si="202"/>
        <v>0.63564514429761432</v>
      </c>
      <c r="V382" s="42">
        <f t="shared" si="203"/>
        <v>1.1956432135060167</v>
      </c>
      <c r="W382" s="42">
        <f t="shared" si="204"/>
        <v>1.179317696604562</v>
      </c>
      <c r="X382" s="42">
        <f t="shared" si="205"/>
        <v>1.6325516901454673E-2</v>
      </c>
      <c r="Y382" s="42">
        <f t="shared" si="179"/>
        <v>9.2188378194553861E-3</v>
      </c>
      <c r="Z382" s="10">
        <f t="shared" si="206"/>
        <v>21.368446376543524</v>
      </c>
      <c r="AA382">
        <f t="shared" si="184"/>
        <v>6791263.0472979518</v>
      </c>
      <c r="AB382" s="10">
        <f t="shared" si="185"/>
        <v>6.791263047297952</v>
      </c>
      <c r="AC382" s="10">
        <f t="shared" si="186"/>
        <v>6.6902630472979521</v>
      </c>
      <c r="AD382" s="3">
        <f t="shared" si="187"/>
        <v>970.3064608118857</v>
      </c>
      <c r="AI382" s="94">
        <f t="shared" si="188"/>
        <v>1.179317696604562</v>
      </c>
    </row>
    <row r="383" spans="2:35">
      <c r="B383" s="39">
        <f t="shared" si="189"/>
        <v>355</v>
      </c>
      <c r="C383" s="42">
        <f t="shared" si="190"/>
        <v>6.0443645083935325</v>
      </c>
      <c r="D383" s="10">
        <f t="shared" si="191"/>
        <v>8.1556354916064677</v>
      </c>
      <c r="E383" s="40">
        <f t="shared" si="192"/>
        <v>30.088729016787063</v>
      </c>
      <c r="F383" s="40">
        <f t="shared" si="193"/>
        <v>46.4</v>
      </c>
      <c r="G383" s="3">
        <f t="shared" si="194"/>
        <v>364.55635491606216</v>
      </c>
      <c r="H383" s="3">
        <f t="shared" si="195"/>
        <v>155.31826837612553</v>
      </c>
      <c r="I383">
        <f t="shared" si="180"/>
        <v>1.5531826837612554E-4</v>
      </c>
      <c r="J383" s="4">
        <f t="shared" si="196"/>
        <v>755.05949985680968</v>
      </c>
      <c r="K383" s="40">
        <f t="shared" si="197"/>
        <v>4.8613695462295814</v>
      </c>
      <c r="L383" s="40">
        <f t="shared" si="181"/>
        <v>1.1386304537704186</v>
      </c>
      <c r="M383" s="10">
        <f t="shared" si="198"/>
        <v>6.791263047297952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15.218514889381801</v>
      </c>
      <c r="Q383" s="42">
        <f t="shared" si="200"/>
        <v>0.41173724275668067</v>
      </c>
      <c r="R383" s="4">
        <f t="shared" si="201"/>
        <v>357223.31954498583</v>
      </c>
      <c r="S383">
        <f t="shared" si="182"/>
        <v>3.5722331954498584E-4</v>
      </c>
      <c r="T383" s="41">
        <f t="shared" si="183"/>
        <v>4.3217644749497238E-4</v>
      </c>
      <c r="U383" s="42">
        <f t="shared" si="202"/>
        <v>0.63430715958324957</v>
      </c>
      <c r="V383" s="42">
        <f t="shared" si="203"/>
        <v>1.195917254082268</v>
      </c>
      <c r="W383" s="42">
        <f t="shared" si="204"/>
        <v>1.1795954999000915</v>
      </c>
      <c r="X383" s="42">
        <f t="shared" si="205"/>
        <v>1.6321754182176518E-2</v>
      </c>
      <c r="Y383" s="42">
        <f t="shared" si="179"/>
        <v>9.2370984955454961E-3</v>
      </c>
      <c r="Z383" s="10">
        <f t="shared" si="206"/>
        <v>21.373442604488421</v>
      </c>
      <c r="AA383">
        <f t="shared" si="184"/>
        <v>6792827.3200862762</v>
      </c>
      <c r="AB383" s="10">
        <f t="shared" si="185"/>
        <v>6.7928273200862765</v>
      </c>
      <c r="AC383" s="10">
        <f t="shared" si="186"/>
        <v>6.6918273200862766</v>
      </c>
      <c r="AD383" s="3">
        <f t="shared" si="187"/>
        <v>970.53333141207781</v>
      </c>
      <c r="AI383" s="94">
        <f t="shared" si="188"/>
        <v>1.1795954999000915</v>
      </c>
    </row>
    <row r="384" spans="2:35">
      <c r="B384" s="39">
        <f t="shared" si="189"/>
        <v>356</v>
      </c>
      <c r="C384" s="42">
        <f t="shared" si="190"/>
        <v>6.0613908872904156</v>
      </c>
      <c r="D384" s="10">
        <f t="shared" si="191"/>
        <v>8.1386091127095845</v>
      </c>
      <c r="E384" s="40">
        <f t="shared" si="192"/>
        <v>30.12278177458083</v>
      </c>
      <c r="F384" s="40">
        <f t="shared" si="193"/>
        <v>46.4</v>
      </c>
      <c r="G384" s="3">
        <f t="shared" si="194"/>
        <v>364.38609112709332</v>
      </c>
      <c r="H384" s="3">
        <f t="shared" si="195"/>
        <v>155.31826837612553</v>
      </c>
      <c r="I384">
        <f t="shared" si="180"/>
        <v>1.5531826837612554E-4</v>
      </c>
      <c r="J384" s="4">
        <f t="shared" si="196"/>
        <v>756.66985511309531</v>
      </c>
      <c r="K384" s="40">
        <f t="shared" si="197"/>
        <v>4.8717376457012156</v>
      </c>
      <c r="L384" s="40">
        <f t="shared" si="181"/>
        <v>1.1282623542987844</v>
      </c>
      <c r="M384" s="10">
        <f t="shared" si="198"/>
        <v>6.7928273200862765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15.219633015613397</v>
      </c>
      <c r="Q384" s="42">
        <f t="shared" si="200"/>
        <v>0.41285595428404903</v>
      </c>
      <c r="R384" s="4">
        <f t="shared" si="201"/>
        <v>356469.68954763183</v>
      </c>
      <c r="S384">
        <f t="shared" si="182"/>
        <v>3.5646968954763182E-4</v>
      </c>
      <c r="T384" s="41">
        <f t="shared" si="183"/>
        <v>4.329300774923264E-4</v>
      </c>
      <c r="U384" s="42">
        <f t="shared" si="202"/>
        <v>0.63296896894214794</v>
      </c>
      <c r="V384" s="42">
        <f t="shared" si="203"/>
        <v>1.1961891947690624</v>
      </c>
      <c r="W384" s="42">
        <f t="shared" si="204"/>
        <v>1.1798713050707819</v>
      </c>
      <c r="X384" s="42">
        <f t="shared" si="205"/>
        <v>1.6317889698280519E-2</v>
      </c>
      <c r="Y384" s="42">
        <f t="shared" si="179"/>
        <v>9.2553535068532877E-3</v>
      </c>
      <c r="Z384" s="10">
        <f t="shared" si="206"/>
        <v>21.378402629041954</v>
      </c>
      <c r="AA384">
        <f t="shared" si="184"/>
        <v>6794380.2579274019</v>
      </c>
      <c r="AB384" s="10">
        <f t="shared" si="185"/>
        <v>6.7943802579274015</v>
      </c>
      <c r="AC384" s="10">
        <f t="shared" si="186"/>
        <v>6.6933802579274015</v>
      </c>
      <c r="AD384" s="3">
        <f t="shared" si="187"/>
        <v>970.75855807504013</v>
      </c>
      <c r="AI384" s="94">
        <f t="shared" si="188"/>
        <v>1.1798713050707819</v>
      </c>
    </row>
    <row r="385" spans="2:35">
      <c r="B385" s="39">
        <f t="shared" si="189"/>
        <v>357</v>
      </c>
      <c r="C385" s="42">
        <f t="shared" si="190"/>
        <v>6.0784172661872988</v>
      </c>
      <c r="D385" s="10">
        <f t="shared" si="191"/>
        <v>8.1215827338127013</v>
      </c>
      <c r="E385" s="40">
        <f t="shared" si="192"/>
        <v>30.156834532374596</v>
      </c>
      <c r="F385" s="40">
        <f t="shared" si="193"/>
        <v>46.4</v>
      </c>
      <c r="G385" s="3">
        <f t="shared" si="194"/>
        <v>364.21582733812448</v>
      </c>
      <c r="H385" s="3">
        <f t="shared" si="195"/>
        <v>155.31826837612553</v>
      </c>
      <c r="I385">
        <f t="shared" si="180"/>
        <v>1.5531826837612554E-4</v>
      </c>
      <c r="J385" s="4">
        <f t="shared" si="196"/>
        <v>758.28203184958602</v>
      </c>
      <c r="K385" s="40">
        <f t="shared" si="197"/>
        <v>4.8821174725776428</v>
      </c>
      <c r="L385" s="40">
        <f t="shared" si="181"/>
        <v>1.1178825274223572</v>
      </c>
      <c r="M385" s="10">
        <f t="shared" si="198"/>
        <v>6.7943802579274015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15.220742866307472</v>
      </c>
      <c r="Q385" s="42">
        <f t="shared" si="200"/>
        <v>0.41397458423834466</v>
      </c>
      <c r="R385" s="4">
        <f t="shared" si="201"/>
        <v>355715.94450873305</v>
      </c>
      <c r="S385">
        <f t="shared" si="182"/>
        <v>3.5571594450873304E-4</v>
      </c>
      <c r="T385" s="41">
        <f t="shared" si="183"/>
        <v>4.3368382253122518E-4</v>
      </c>
      <c r="U385" s="42">
        <f t="shared" si="202"/>
        <v>0.6316305740263769</v>
      </c>
      <c r="V385" s="42">
        <f t="shared" si="203"/>
        <v>1.1964590351183573</v>
      </c>
      <c r="W385" s="42">
        <f t="shared" si="204"/>
        <v>1.180145111717257</v>
      </c>
      <c r="X385" s="42">
        <f t="shared" si="205"/>
        <v>1.6313923401100272E-2</v>
      </c>
      <c r="Y385" s="42">
        <f t="shared" si="179"/>
        <v>9.2736027502418432E-3</v>
      </c>
      <c r="Z385" s="10">
        <f t="shared" si="206"/>
        <v>21.383326443019776</v>
      </c>
      <c r="AA385">
        <f t="shared" si="184"/>
        <v>6795921.8585719755</v>
      </c>
      <c r="AB385" s="10">
        <f t="shared" si="185"/>
        <v>6.7959218585719752</v>
      </c>
      <c r="AC385" s="10">
        <f t="shared" si="186"/>
        <v>6.6949218585719752</v>
      </c>
      <c r="AD385" s="3">
        <f t="shared" si="187"/>
        <v>970.98214047454326</v>
      </c>
      <c r="AI385" s="94">
        <f t="shared" si="188"/>
        <v>1.180145111717257</v>
      </c>
    </row>
    <row r="386" spans="2:35">
      <c r="B386" s="39">
        <f t="shared" si="189"/>
        <v>358</v>
      </c>
      <c r="C386" s="42">
        <f t="shared" si="190"/>
        <v>6.095443645084182</v>
      </c>
      <c r="D386" s="10">
        <f t="shared" si="191"/>
        <v>8.1045563549158182</v>
      </c>
      <c r="E386" s="40">
        <f t="shared" si="192"/>
        <v>30.190887290168362</v>
      </c>
      <c r="F386" s="40">
        <f t="shared" si="193"/>
        <v>46.4</v>
      </c>
      <c r="G386" s="3">
        <f t="shared" si="194"/>
        <v>364.04556354915564</v>
      </c>
      <c r="H386" s="3">
        <f t="shared" si="195"/>
        <v>155.31826837612553</v>
      </c>
      <c r="I386">
        <f t="shared" si="180"/>
        <v>1.5531826837612554E-4</v>
      </c>
      <c r="J386" s="4">
        <f t="shared" si="196"/>
        <v>759.89603006628124</v>
      </c>
      <c r="K386" s="40">
        <f t="shared" si="197"/>
        <v>4.8925090268588605</v>
      </c>
      <c r="L386" s="40">
        <f t="shared" si="181"/>
        <v>1.1074909731411395</v>
      </c>
      <c r="M386" s="10">
        <f t="shared" si="198"/>
        <v>6.7959218585719752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15.22184444370637</v>
      </c>
      <c r="Q386" s="42">
        <f t="shared" si="200"/>
        <v>0.41509313323941022</v>
      </c>
      <c r="R386" s="4">
        <f t="shared" si="201"/>
        <v>354962.08535868599</v>
      </c>
      <c r="S386">
        <f t="shared" si="182"/>
        <v>3.54962085358686E-4</v>
      </c>
      <c r="T386" s="41">
        <f t="shared" si="183"/>
        <v>4.3443768168127222E-4</v>
      </c>
      <c r="U386" s="42">
        <f t="shared" si="202"/>
        <v>0.63029197648800428</v>
      </c>
      <c r="V386" s="42">
        <f t="shared" si="203"/>
        <v>1.1967267746852719</v>
      </c>
      <c r="W386" s="42">
        <f t="shared" si="204"/>
        <v>1.1804169194429213</v>
      </c>
      <c r="X386" s="42">
        <f t="shared" si="205"/>
        <v>1.6309855242350624E-2</v>
      </c>
      <c r="Y386" s="42">
        <f t="shared" si="179"/>
        <v>9.2918461225306986E-3</v>
      </c>
      <c r="Z386" s="10">
        <f t="shared" si="206"/>
        <v>21.388214039287035</v>
      </c>
      <c r="AA386">
        <f t="shared" si="184"/>
        <v>6797452.1197861386</v>
      </c>
      <c r="AB386" s="10">
        <f t="shared" si="185"/>
        <v>6.7974521197861391</v>
      </c>
      <c r="AC386" s="10">
        <f t="shared" si="186"/>
        <v>6.6964521197861391</v>
      </c>
      <c r="AD386" s="3">
        <f t="shared" si="187"/>
        <v>971.20407828660461</v>
      </c>
      <c r="AI386" s="94">
        <f t="shared" si="188"/>
        <v>1.1804169194429213</v>
      </c>
    </row>
    <row r="387" spans="2:35">
      <c r="B387" s="39">
        <f t="shared" si="189"/>
        <v>359</v>
      </c>
      <c r="C387" s="42">
        <f t="shared" si="190"/>
        <v>6.1124700239810652</v>
      </c>
      <c r="D387" s="10">
        <f t="shared" si="191"/>
        <v>8.087529976018935</v>
      </c>
      <c r="E387" s="40">
        <f t="shared" si="192"/>
        <v>30.224940047962129</v>
      </c>
      <c r="F387" s="40">
        <f t="shared" si="193"/>
        <v>46.4</v>
      </c>
      <c r="G387" s="3">
        <f t="shared" si="194"/>
        <v>363.87529976018681</v>
      </c>
      <c r="H387" s="3">
        <f t="shared" si="195"/>
        <v>155.31826837612553</v>
      </c>
      <c r="I387">
        <f t="shared" si="180"/>
        <v>1.5531826837612554E-4</v>
      </c>
      <c r="J387" s="4">
        <f t="shared" si="196"/>
        <v>761.51184976318166</v>
      </c>
      <c r="K387" s="40">
        <f t="shared" si="197"/>
        <v>4.902912308544872</v>
      </c>
      <c r="L387" s="40">
        <f t="shared" si="181"/>
        <v>1.097087691455128</v>
      </c>
      <c r="M387" s="10">
        <f t="shared" si="198"/>
        <v>6.7974521197861391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15.222937750033955</v>
      </c>
      <c r="Q387" s="42">
        <f t="shared" si="200"/>
        <v>0.41621160190665846</v>
      </c>
      <c r="R387" s="4">
        <f t="shared" si="201"/>
        <v>354208.11302788678</v>
      </c>
      <c r="S387">
        <f t="shared" si="182"/>
        <v>3.5420811302788675E-4</v>
      </c>
      <c r="T387" s="41">
        <f t="shared" si="183"/>
        <v>4.3519165401207147E-4</v>
      </c>
      <c r="U387" s="42">
        <f t="shared" si="202"/>
        <v>0.62895317797909744</v>
      </c>
      <c r="V387" s="42">
        <f t="shared" si="203"/>
        <v>1.196992413029031</v>
      </c>
      <c r="W387" s="42">
        <f t="shared" si="204"/>
        <v>1.1806867278539115</v>
      </c>
      <c r="X387" s="42">
        <f t="shared" si="205"/>
        <v>1.6305685175119544E-2</v>
      </c>
      <c r="Y387" s="42">
        <f t="shared" si="179"/>
        <v>9.3100835204970832E-3</v>
      </c>
      <c r="Z387" s="10">
        <f t="shared" si="206"/>
        <v>21.393065410760009</v>
      </c>
      <c r="AA387">
        <f t="shared" si="184"/>
        <v>6798971.0393520445</v>
      </c>
      <c r="AB387" s="10">
        <f t="shared" si="185"/>
        <v>6.7989710393520442</v>
      </c>
      <c r="AC387" s="10">
        <f t="shared" si="186"/>
        <v>6.6979710393520442</v>
      </c>
      <c r="AD387" s="3">
        <f t="shared" si="187"/>
        <v>971.42437118956411</v>
      </c>
      <c r="AI387" s="94">
        <f t="shared" si="188"/>
        <v>1.1806867278539115</v>
      </c>
    </row>
    <row r="388" spans="2:35">
      <c r="B388" s="39">
        <f t="shared" si="189"/>
        <v>360</v>
      </c>
      <c r="C388" s="42">
        <f t="shared" si="190"/>
        <v>6.1294964028779484</v>
      </c>
      <c r="D388" s="10">
        <f t="shared" si="191"/>
        <v>8.0705035971220518</v>
      </c>
      <c r="E388" s="40">
        <f t="shared" si="192"/>
        <v>30.258992805755895</v>
      </c>
      <c r="F388" s="40">
        <f t="shared" si="193"/>
        <v>46.4</v>
      </c>
      <c r="G388" s="3">
        <f t="shared" si="194"/>
        <v>363.70503597121797</v>
      </c>
      <c r="H388" s="3">
        <f t="shared" si="195"/>
        <v>155.31826837612553</v>
      </c>
      <c r="I388">
        <f t="shared" si="180"/>
        <v>1.5531826837612554E-4</v>
      </c>
      <c r="J388" s="4">
        <f t="shared" si="196"/>
        <v>763.12949094028659</v>
      </c>
      <c r="K388" s="40">
        <f t="shared" si="197"/>
        <v>4.913327317635674</v>
      </c>
      <c r="L388" s="40">
        <f t="shared" si="181"/>
        <v>1.086672682364326</v>
      </c>
      <c r="M388" s="10">
        <f t="shared" si="198"/>
        <v>6.7989710393520442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15.224022787496002</v>
      </c>
      <c r="Q388" s="42">
        <f t="shared" si="200"/>
        <v>0.41732999085907563</v>
      </c>
      <c r="R388" s="4">
        <f t="shared" si="201"/>
        <v>353454.02844673203</v>
      </c>
      <c r="S388">
        <f t="shared" si="182"/>
        <v>3.5345402844673201E-4</v>
      </c>
      <c r="T388" s="41">
        <f t="shared" si="183"/>
        <v>4.3594573859322621E-4</v>
      </c>
      <c r="U388" s="42">
        <f t="shared" si="202"/>
        <v>0.62761418015172421</v>
      </c>
      <c r="V388" s="42">
        <f t="shared" si="203"/>
        <v>1.1972559497116471</v>
      </c>
      <c r="W388" s="42">
        <f t="shared" si="204"/>
        <v>1.1809545365591874</v>
      </c>
      <c r="X388" s="42">
        <f t="shared" si="205"/>
        <v>1.6301413152459698E-2</v>
      </c>
      <c r="Y388" s="42">
        <f t="shared" si="179"/>
        <v>9.3283148408755817E-3</v>
      </c>
      <c r="Z388" s="10">
        <f t="shared" si="206"/>
        <v>21.397880550404185</v>
      </c>
      <c r="AA388">
        <f t="shared" si="184"/>
        <v>6800478.6150672529</v>
      </c>
      <c r="AB388" s="10">
        <f t="shared" si="185"/>
        <v>6.8004786150672532</v>
      </c>
      <c r="AC388" s="10">
        <f t="shared" si="186"/>
        <v>6.6994786150672532</v>
      </c>
      <c r="AD388" s="3">
        <f t="shared" si="187"/>
        <v>971.64301886399608</v>
      </c>
      <c r="AI388" s="94">
        <f t="shared" si="188"/>
        <v>1.1809545365591874</v>
      </c>
    </row>
    <row r="389" spans="2:35">
      <c r="B389" s="39">
        <f t="shared" si="189"/>
        <v>361</v>
      </c>
      <c r="C389" s="42">
        <f t="shared" si="190"/>
        <v>6.1465227817748316</v>
      </c>
      <c r="D389" s="10">
        <f t="shared" si="191"/>
        <v>8.0534772182251686</v>
      </c>
      <c r="E389" s="40">
        <f t="shared" si="192"/>
        <v>30.293045563549661</v>
      </c>
      <c r="F389" s="40">
        <f t="shared" si="193"/>
        <v>46.4</v>
      </c>
      <c r="G389" s="3">
        <f t="shared" si="194"/>
        <v>363.53477218224913</v>
      </c>
      <c r="H389" s="3">
        <f t="shared" si="195"/>
        <v>155.31826837612553</v>
      </c>
      <c r="I389">
        <f t="shared" si="180"/>
        <v>1.5531826837612554E-4</v>
      </c>
      <c r="J389" s="4">
        <f t="shared" si="196"/>
        <v>764.7489535975966</v>
      </c>
      <c r="K389" s="40">
        <f t="shared" si="197"/>
        <v>4.923754054131269</v>
      </c>
      <c r="L389" s="40">
        <f t="shared" si="181"/>
        <v>1.076245945868731</v>
      </c>
      <c r="M389" s="10">
        <f t="shared" si="198"/>
        <v>6.8004786150672532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15.225099558279817</v>
      </c>
      <c r="Q389" s="42">
        <f t="shared" si="200"/>
        <v>0.41844830071522521</v>
      </c>
      <c r="R389" s="4">
        <f t="shared" si="201"/>
        <v>352699.83254561789</v>
      </c>
      <c r="S389">
        <f t="shared" si="182"/>
        <v>3.5269983254561789E-4</v>
      </c>
      <c r="T389" s="41">
        <f t="shared" si="183"/>
        <v>4.3669993449434034E-4</v>
      </c>
      <c r="U389" s="42">
        <f t="shared" si="202"/>
        <v>0.62627498465795184</v>
      </c>
      <c r="V389" s="42">
        <f t="shared" si="203"/>
        <v>1.1975173842993003</v>
      </c>
      <c r="W389" s="42">
        <f t="shared" si="204"/>
        <v>1.1812203451704255</v>
      </c>
      <c r="X389" s="42">
        <f t="shared" si="205"/>
        <v>1.6297039128874813E-2</v>
      </c>
      <c r="Y389" s="42">
        <f t="shared" si="179"/>
        <v>9.3465399803594577E-3</v>
      </c>
      <c r="Z389" s="10">
        <f t="shared" si="206"/>
        <v>21.402659451236051</v>
      </c>
      <c r="AA389">
        <f t="shared" si="184"/>
        <v>6801974.8447452905</v>
      </c>
      <c r="AB389" s="10">
        <f t="shared" si="185"/>
        <v>6.8019748447452901</v>
      </c>
      <c r="AC389" s="10">
        <f t="shared" si="186"/>
        <v>6.7009748447452901</v>
      </c>
      <c r="AD389" s="3">
        <f t="shared" si="187"/>
        <v>971.86002099279051</v>
      </c>
      <c r="AI389" s="94">
        <f t="shared" si="188"/>
        <v>1.1812203451704255</v>
      </c>
    </row>
    <row r="390" spans="2:35">
      <c r="B390" s="39">
        <f t="shared" si="189"/>
        <v>362</v>
      </c>
      <c r="C390" s="42">
        <f t="shared" si="190"/>
        <v>6.1635491606717148</v>
      </c>
      <c r="D390" s="10">
        <f t="shared" si="191"/>
        <v>8.0364508393282854</v>
      </c>
      <c r="E390" s="40">
        <f t="shared" si="192"/>
        <v>30.327098321343428</v>
      </c>
      <c r="F390" s="40">
        <f t="shared" si="193"/>
        <v>46.4</v>
      </c>
      <c r="G390" s="3">
        <f t="shared" si="194"/>
        <v>363.36450839328029</v>
      </c>
      <c r="H390" s="3">
        <f t="shared" si="195"/>
        <v>155.31826837612553</v>
      </c>
      <c r="I390">
        <f t="shared" si="180"/>
        <v>1.5531826837612554E-4</v>
      </c>
      <c r="J390" s="4">
        <f t="shared" si="196"/>
        <v>766.37023773511112</v>
      </c>
      <c r="K390" s="40">
        <f t="shared" si="197"/>
        <v>4.9341925180316544</v>
      </c>
      <c r="L390" s="40">
        <f t="shared" si="181"/>
        <v>1.0658074819683456</v>
      </c>
      <c r="M390" s="10">
        <f t="shared" si="198"/>
        <v>6.8019748447452901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15.22616806455463</v>
      </c>
      <c r="Q390" s="42">
        <f t="shared" si="200"/>
        <v>0.41956653209325129</v>
      </c>
      <c r="R390" s="4">
        <f t="shared" si="201"/>
        <v>351945.52625494095</v>
      </c>
      <c r="S390">
        <f t="shared" si="182"/>
        <v>3.5194552625494093E-4</v>
      </c>
      <c r="T390" s="41">
        <f t="shared" si="183"/>
        <v>4.3745424078501729E-4</v>
      </c>
      <c r="U390" s="42">
        <f t="shared" si="202"/>
        <v>0.62493559314984848</v>
      </c>
      <c r="V390" s="42">
        <f t="shared" si="203"/>
        <v>1.1977767163605046</v>
      </c>
      <c r="W390" s="42">
        <f t="shared" si="204"/>
        <v>1.1814841533021165</v>
      </c>
      <c r="X390" s="42">
        <f t="shared" si="205"/>
        <v>1.629256305838811E-2</v>
      </c>
      <c r="Y390" s="42">
        <f t="shared" si="179"/>
        <v>9.3647588355998158E-3</v>
      </c>
      <c r="Z390" s="10">
        <f t="shared" si="206"/>
        <v>21.407402106320045</v>
      </c>
      <c r="AA390">
        <f t="shared" si="184"/>
        <v>6803459.7262146976</v>
      </c>
      <c r="AB390" s="10">
        <f t="shared" si="185"/>
        <v>6.8034597262146974</v>
      </c>
      <c r="AC390" s="10">
        <f t="shared" si="186"/>
        <v>6.7024597262146974</v>
      </c>
      <c r="AD390" s="3">
        <f t="shared" si="187"/>
        <v>972.07537726101486</v>
      </c>
      <c r="AI390" s="94">
        <f t="shared" si="188"/>
        <v>1.1814841533021165</v>
      </c>
    </row>
    <row r="391" spans="2:35">
      <c r="B391" s="39">
        <f t="shared" si="189"/>
        <v>363</v>
      </c>
      <c r="C391" s="42">
        <f t="shared" si="190"/>
        <v>6.180575539568598</v>
      </c>
      <c r="D391" s="10">
        <f t="shared" si="191"/>
        <v>8.0194244604314022</v>
      </c>
      <c r="E391" s="40">
        <f t="shared" si="192"/>
        <v>30.361151079137194</v>
      </c>
      <c r="F391" s="40">
        <f t="shared" si="193"/>
        <v>46.4</v>
      </c>
      <c r="G391" s="3">
        <f t="shared" si="194"/>
        <v>363.19424460431145</v>
      </c>
      <c r="H391" s="3">
        <f t="shared" si="195"/>
        <v>155.31826837612553</v>
      </c>
      <c r="I391">
        <f t="shared" si="180"/>
        <v>1.5531826837612554E-4</v>
      </c>
      <c r="J391" s="4">
        <f t="shared" si="196"/>
        <v>767.99334335283083</v>
      </c>
      <c r="K391" s="40">
        <f t="shared" si="197"/>
        <v>4.9446427093368337</v>
      </c>
      <c r="L391" s="40">
        <f t="shared" si="181"/>
        <v>1.0553572906631663</v>
      </c>
      <c r="M391" s="10">
        <f t="shared" si="198"/>
        <v>6.8034597262146974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15.227228308470968</v>
      </c>
      <c r="Q391" s="42">
        <f t="shared" si="200"/>
        <v>0.42068468561088201</v>
      </c>
      <c r="R391" s="4">
        <f t="shared" si="201"/>
        <v>351191.11050509737</v>
      </c>
      <c r="S391">
        <f t="shared" si="182"/>
        <v>3.5119111050509736E-4</v>
      </c>
      <c r="T391" s="41">
        <f t="shared" si="183"/>
        <v>4.3820865653486086E-4</v>
      </c>
      <c r="U391" s="42">
        <f t="shared" si="202"/>
        <v>0.62359600727948117</v>
      </c>
      <c r="V391" s="42">
        <f t="shared" si="203"/>
        <v>1.198033945469116</v>
      </c>
      <c r="W391" s="42">
        <f t="shared" si="204"/>
        <v>1.1817459605713996</v>
      </c>
      <c r="X391" s="42">
        <f t="shared" si="205"/>
        <v>1.6287984897716434E-2</v>
      </c>
      <c r="Y391" s="42">
        <f t="shared" si="179"/>
        <v>9.382971303208313E-3</v>
      </c>
      <c r="Z391" s="10">
        <f t="shared" si="206"/>
        <v>21.412108508773532</v>
      </c>
      <c r="AA391">
        <f t="shared" si="184"/>
        <v>6804933.2573205819</v>
      </c>
      <c r="AB391" s="10">
        <f t="shared" si="185"/>
        <v>6.8049332573205819</v>
      </c>
      <c r="AC391" s="10">
        <f t="shared" si="186"/>
        <v>6.7039332573205819</v>
      </c>
      <c r="AD391" s="3">
        <f t="shared" si="187"/>
        <v>972.28908735613948</v>
      </c>
      <c r="AI391" s="94">
        <f t="shared" si="188"/>
        <v>1.1817459605713996</v>
      </c>
    </row>
    <row r="392" spans="2:35">
      <c r="B392" s="39">
        <f t="shared" si="189"/>
        <v>364</v>
      </c>
      <c r="C392" s="42">
        <f t="shared" si="190"/>
        <v>6.1976019184654811</v>
      </c>
      <c r="D392" s="10">
        <f t="shared" si="191"/>
        <v>8.002398081534519</v>
      </c>
      <c r="E392" s="40">
        <f t="shared" si="192"/>
        <v>30.395203836930961</v>
      </c>
      <c r="F392" s="40">
        <f t="shared" si="193"/>
        <v>46.4</v>
      </c>
      <c r="G392" s="3">
        <f t="shared" si="194"/>
        <v>363.02398081534261</v>
      </c>
      <c r="H392" s="3">
        <f t="shared" si="195"/>
        <v>155.31826837612553</v>
      </c>
      <c r="I392">
        <f t="shared" si="180"/>
        <v>1.5531826837612554E-4</v>
      </c>
      <c r="J392" s="4">
        <f t="shared" si="196"/>
        <v>769.61827045075495</v>
      </c>
      <c r="K392" s="40">
        <f t="shared" si="197"/>
        <v>4.9551046280468025</v>
      </c>
      <c r="L392" s="40">
        <f t="shared" si="181"/>
        <v>1.0448953719531975</v>
      </c>
      <c r="M392" s="10">
        <f t="shared" si="198"/>
        <v>6.8049332573205819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15.228280292161788</v>
      </c>
      <c r="Q392" s="42">
        <f t="shared" si="200"/>
        <v>0.42180276188543331</v>
      </c>
      <c r="R392" s="4">
        <f t="shared" si="201"/>
        <v>350436.58622648369</v>
      </c>
      <c r="S392">
        <f t="shared" si="182"/>
        <v>3.5043658622648367E-4</v>
      </c>
      <c r="T392" s="41">
        <f t="shared" si="183"/>
        <v>4.3896318081347455E-4</v>
      </c>
      <c r="U392" s="42">
        <f t="shared" si="202"/>
        <v>0.62225622869891806</v>
      </c>
      <c r="V392" s="42">
        <f t="shared" si="203"/>
        <v>1.198289071200255</v>
      </c>
      <c r="W392" s="42">
        <f t="shared" si="204"/>
        <v>1.1820057665983337</v>
      </c>
      <c r="X392" s="42">
        <f t="shared" si="205"/>
        <v>1.6283304601921289E-2</v>
      </c>
      <c r="Y392" s="42">
        <f t="shared" si="179"/>
        <v>9.4011772797550127E-3</v>
      </c>
      <c r="Z392" s="10">
        <f t="shared" si="206"/>
        <v>21.416778651760744</v>
      </c>
      <c r="AA392">
        <f t="shared" si="184"/>
        <v>6806395.4359227298</v>
      </c>
      <c r="AB392" s="10">
        <f t="shared" si="185"/>
        <v>6.8063954359227301</v>
      </c>
      <c r="AC392" s="10">
        <f t="shared" si="186"/>
        <v>6.7053954359227301</v>
      </c>
      <c r="AD392" s="3">
        <f t="shared" si="187"/>
        <v>972.50115096776358</v>
      </c>
      <c r="AI392" s="94">
        <f t="shared" si="188"/>
        <v>1.1820057665983337</v>
      </c>
    </row>
    <row r="393" spans="2:35">
      <c r="B393" s="39">
        <f t="shared" si="189"/>
        <v>365</v>
      </c>
      <c r="C393" s="42">
        <f t="shared" si="190"/>
        <v>6.2146282973623643</v>
      </c>
      <c r="D393" s="10">
        <f t="shared" si="191"/>
        <v>7.9853717026376358</v>
      </c>
      <c r="E393" s="40">
        <f t="shared" si="192"/>
        <v>30.429256594724727</v>
      </c>
      <c r="F393" s="40">
        <f t="shared" si="193"/>
        <v>46.4</v>
      </c>
      <c r="G393" s="3">
        <f t="shared" si="194"/>
        <v>362.85371702637377</v>
      </c>
      <c r="H393" s="3">
        <f t="shared" si="195"/>
        <v>155.31826837612553</v>
      </c>
      <c r="I393">
        <f t="shared" si="180"/>
        <v>1.5531826837612554E-4</v>
      </c>
      <c r="J393" s="4">
        <f t="shared" si="196"/>
        <v>771.24501902888426</v>
      </c>
      <c r="K393" s="40">
        <f t="shared" si="197"/>
        <v>4.9655782741615653</v>
      </c>
      <c r="L393" s="40">
        <f t="shared" si="181"/>
        <v>1.0344217258384347</v>
      </c>
      <c r="M393" s="10">
        <f t="shared" si="198"/>
        <v>6.8063954359227301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15.229324017741138</v>
      </c>
      <c r="Q393" s="42">
        <f t="shared" si="200"/>
        <v>0.42292076153381225</v>
      </c>
      <c r="R393" s="4">
        <f t="shared" si="201"/>
        <v>349681.95434949611</v>
      </c>
      <c r="S393">
        <f t="shared" si="182"/>
        <v>3.4968195434949609E-4</v>
      </c>
      <c r="T393" s="41">
        <f t="shared" si="183"/>
        <v>4.3971781269046213E-4</v>
      </c>
      <c r="U393" s="42">
        <f t="shared" si="202"/>
        <v>0.62091625906022629</v>
      </c>
      <c r="V393" s="42">
        <f t="shared" si="203"/>
        <v>1.198542093134527</v>
      </c>
      <c r="W393" s="42">
        <f t="shared" si="204"/>
        <v>1.1822635710055671</v>
      </c>
      <c r="X393" s="42">
        <f t="shared" si="205"/>
        <v>1.627852212895986E-2</v>
      </c>
      <c r="Y393" s="42">
        <f t="shared" si="179"/>
        <v>9.4193766617713184E-3</v>
      </c>
      <c r="Z393" s="10">
        <f t="shared" si="206"/>
        <v>21.421412528498266</v>
      </c>
      <c r="AA393">
        <f t="shared" si="184"/>
        <v>6807846.2598973168</v>
      </c>
      <c r="AB393" s="10">
        <f t="shared" si="185"/>
        <v>6.8078462598973166</v>
      </c>
      <c r="AC393" s="10">
        <f t="shared" si="186"/>
        <v>6.7068462598973166</v>
      </c>
      <c r="AD393" s="3">
        <f t="shared" si="187"/>
        <v>972.71156778786326</v>
      </c>
      <c r="AI393" s="94">
        <f t="shared" si="188"/>
        <v>1.1822635710055671</v>
      </c>
    </row>
    <row r="394" spans="2:35">
      <c r="B394" s="39">
        <f t="shared" si="189"/>
        <v>366</v>
      </c>
      <c r="C394" s="42">
        <f t="shared" si="190"/>
        <v>6.2316546762592475</v>
      </c>
      <c r="D394" s="10">
        <f t="shared" si="191"/>
        <v>7.9683453237407527</v>
      </c>
      <c r="E394" s="40">
        <f t="shared" si="192"/>
        <v>30.463309352518493</v>
      </c>
      <c r="F394" s="40">
        <f t="shared" si="193"/>
        <v>46.4</v>
      </c>
      <c r="G394" s="3">
        <f t="shared" si="194"/>
        <v>362.68345323740493</v>
      </c>
      <c r="H394" s="3">
        <f t="shared" si="195"/>
        <v>155.31826837612553</v>
      </c>
      <c r="I394">
        <f t="shared" si="180"/>
        <v>1.5531826837612554E-4</v>
      </c>
      <c r="J394" s="4">
        <f t="shared" si="196"/>
        <v>772.87358908721808</v>
      </c>
      <c r="K394" s="40">
        <f t="shared" si="197"/>
        <v>4.9760636476811184</v>
      </c>
      <c r="L394" s="40">
        <f t="shared" si="181"/>
        <v>1.0239363523188816</v>
      </c>
      <c r="M394" s="10">
        <f t="shared" si="198"/>
        <v>6.8078462598973166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15.230359487305421</v>
      </c>
      <c r="Q394" s="42">
        <f t="shared" si="200"/>
        <v>0.42403868517252052</v>
      </c>
      <c r="R394" s="4">
        <f t="shared" si="201"/>
        <v>348927.21580453112</v>
      </c>
      <c r="S394">
        <f t="shared" si="182"/>
        <v>3.4892721580453111E-4</v>
      </c>
      <c r="T394" s="41">
        <f t="shared" si="183"/>
        <v>4.4047255123542712E-4</v>
      </c>
      <c r="U394" s="42">
        <f t="shared" si="202"/>
        <v>0.61957610001547381</v>
      </c>
      <c r="V394" s="42">
        <f t="shared" si="203"/>
        <v>1.1987930108544798</v>
      </c>
      <c r="W394" s="42">
        <f t="shared" si="204"/>
        <v>1.1825193734186368</v>
      </c>
      <c r="X394" s="42">
        <f t="shared" si="205"/>
        <v>1.627363743584298E-2</v>
      </c>
      <c r="Y394" s="42">
        <f t="shared" si="179"/>
        <v>9.4375693457486153E-3</v>
      </c>
      <c r="Z394" s="10">
        <f t="shared" si="206"/>
        <v>21.426010132250788</v>
      </c>
      <c r="AA394">
        <f t="shared" si="184"/>
        <v>6809285.7271355819</v>
      </c>
      <c r="AB394" s="10">
        <f t="shared" si="185"/>
        <v>6.809285727135582</v>
      </c>
      <c r="AC394" s="10">
        <f t="shared" si="186"/>
        <v>6.708285727135582</v>
      </c>
      <c r="AD394" s="3">
        <f t="shared" si="187"/>
        <v>972.92033751059921</v>
      </c>
      <c r="AI394" s="94">
        <f t="shared" si="188"/>
        <v>1.1825193734186368</v>
      </c>
    </row>
    <row r="395" spans="2:35">
      <c r="B395" s="39">
        <f t="shared" si="189"/>
        <v>367</v>
      </c>
      <c r="C395" s="42">
        <f t="shared" si="190"/>
        <v>6.2486810551561307</v>
      </c>
      <c r="D395" s="10">
        <f t="shared" si="191"/>
        <v>7.9513189448438695</v>
      </c>
      <c r="E395" s="40">
        <f t="shared" si="192"/>
        <v>30.49736211031226</v>
      </c>
      <c r="F395" s="40">
        <f t="shared" si="193"/>
        <v>46.4</v>
      </c>
      <c r="G395" s="3">
        <f t="shared" si="194"/>
        <v>362.51318944843609</v>
      </c>
      <c r="H395" s="3">
        <f t="shared" si="195"/>
        <v>155.31826837612553</v>
      </c>
      <c r="I395">
        <f t="shared" si="180"/>
        <v>1.5531826837612554E-4</v>
      </c>
      <c r="J395" s="4">
        <f t="shared" si="196"/>
        <v>774.50398062575687</v>
      </c>
      <c r="K395" s="40">
        <f t="shared" si="197"/>
        <v>4.9865607486054637</v>
      </c>
      <c r="L395" s="40">
        <f t="shared" si="181"/>
        <v>1.0134392513945363</v>
      </c>
      <c r="M395" s="10">
        <f t="shared" si="198"/>
        <v>6.809285727135582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15.231386702932475</v>
      </c>
      <c r="Q395" s="42">
        <f t="shared" si="200"/>
        <v>0.42515653341765797</v>
      </c>
      <c r="R395" s="4">
        <f t="shared" si="201"/>
        <v>348172.37152198498</v>
      </c>
      <c r="S395">
        <f t="shared" si="182"/>
        <v>3.48172371521985E-4</v>
      </c>
      <c r="T395" s="41">
        <f t="shared" si="183"/>
        <v>4.4122739551797323E-4</v>
      </c>
      <c r="U395" s="42">
        <f t="shared" si="202"/>
        <v>0.61823575321672786</v>
      </c>
      <c r="V395" s="42">
        <f t="shared" si="203"/>
        <v>1.1990418239473561</v>
      </c>
      <c r="W395" s="42">
        <f t="shared" si="204"/>
        <v>1.1827731734657361</v>
      </c>
      <c r="X395" s="42">
        <f t="shared" si="205"/>
        <v>1.6268650481620073E-2</v>
      </c>
      <c r="Y395" s="42">
        <f t="shared" si="179"/>
        <v>9.4557552281402495E-3</v>
      </c>
      <c r="Z395" s="10">
        <f t="shared" si="206"/>
        <v>21.430571456334409</v>
      </c>
      <c r="AA395">
        <f t="shared" si="184"/>
        <v>6810713.8355448525</v>
      </c>
      <c r="AB395" s="10">
        <f t="shared" si="185"/>
        <v>6.8107138355448527</v>
      </c>
      <c r="AC395" s="10">
        <f t="shared" si="186"/>
        <v>6.7097138355448527</v>
      </c>
      <c r="AD395" s="3">
        <f t="shared" si="187"/>
        <v>973.12745983246589</v>
      </c>
      <c r="AI395" s="94">
        <f t="shared" si="188"/>
        <v>1.1827731734657361</v>
      </c>
    </row>
    <row r="396" spans="2:35">
      <c r="B396" s="39">
        <f t="shared" si="189"/>
        <v>368</v>
      </c>
      <c r="C396" s="42">
        <f t="shared" si="190"/>
        <v>6.2657074340530139</v>
      </c>
      <c r="D396" s="10">
        <f t="shared" si="191"/>
        <v>7.9342925659469863</v>
      </c>
      <c r="E396" s="40">
        <f t="shared" si="192"/>
        <v>30.531414868106026</v>
      </c>
      <c r="F396" s="40">
        <f t="shared" si="193"/>
        <v>46.4</v>
      </c>
      <c r="G396" s="3">
        <f t="shared" si="194"/>
        <v>362.34292565946726</v>
      </c>
      <c r="H396" s="3">
        <f t="shared" si="195"/>
        <v>155.31826837612553</v>
      </c>
      <c r="I396">
        <f t="shared" si="180"/>
        <v>1.5531826837612554E-4</v>
      </c>
      <c r="J396" s="4">
        <f t="shared" si="196"/>
        <v>776.13619364450039</v>
      </c>
      <c r="K396" s="40">
        <f t="shared" si="197"/>
        <v>4.9970695769346012</v>
      </c>
      <c r="L396" s="40">
        <f t="shared" si="181"/>
        <v>1.0029304230653988</v>
      </c>
      <c r="M396" s="10">
        <f t="shared" si="198"/>
        <v>6.8107138355448527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15.232405666682318</v>
      </c>
      <c r="Q396" s="42">
        <f t="shared" si="200"/>
        <v>0.42627430688492618</v>
      </c>
      <c r="R396" s="4">
        <f t="shared" si="201"/>
        <v>347417.42243225418</v>
      </c>
      <c r="S396">
        <f t="shared" si="182"/>
        <v>3.474174224322542E-4</v>
      </c>
      <c r="T396" s="41">
        <f t="shared" si="183"/>
        <v>4.4198234460770402E-4</v>
      </c>
      <c r="U396" s="42">
        <f t="shared" si="202"/>
        <v>0.61689522031605648</v>
      </c>
      <c r="V396" s="42">
        <f t="shared" si="203"/>
        <v>1.1992885320024436</v>
      </c>
      <c r="W396" s="42">
        <f t="shared" si="204"/>
        <v>1.183024970777895</v>
      </c>
      <c r="X396" s="42">
        <f t="shared" si="205"/>
        <v>1.6263561224548528E-2</v>
      </c>
      <c r="Y396" s="42">
        <f t="shared" si="179"/>
        <v>9.4739342053603414E-3</v>
      </c>
      <c r="Z396" s="10">
        <f t="shared" si="206"/>
        <v>21.435096494112777</v>
      </c>
      <c r="AA396">
        <f t="shared" si="184"/>
        <v>6812130.5830473509</v>
      </c>
      <c r="AB396" s="10">
        <f t="shared" si="185"/>
        <v>6.8121305830473506</v>
      </c>
      <c r="AC396" s="10">
        <f t="shared" si="186"/>
        <v>6.7111305830473507</v>
      </c>
      <c r="AD396" s="3">
        <f t="shared" si="187"/>
        <v>973.33293445211757</v>
      </c>
      <c r="AI396" s="94">
        <f t="shared" si="188"/>
        <v>1.183024970777895</v>
      </c>
    </row>
    <row r="397" spans="2:35">
      <c r="B397" s="39">
        <f t="shared" si="189"/>
        <v>369</v>
      </c>
      <c r="C397" s="42">
        <f t="shared" si="190"/>
        <v>6.2827338129498971</v>
      </c>
      <c r="D397" s="10">
        <f t="shared" si="191"/>
        <v>7.9172661870501031</v>
      </c>
      <c r="E397" s="40">
        <f t="shared" si="192"/>
        <v>30.565467625899792</v>
      </c>
      <c r="F397" s="40">
        <f t="shared" si="193"/>
        <v>46.4</v>
      </c>
      <c r="G397" s="3">
        <f t="shared" si="194"/>
        <v>362.17266187049842</v>
      </c>
      <c r="H397" s="3">
        <f t="shared" si="195"/>
        <v>155.31826837612553</v>
      </c>
      <c r="I397">
        <f t="shared" si="180"/>
        <v>1.5531826837612554E-4</v>
      </c>
      <c r="J397" s="4">
        <f t="shared" si="196"/>
        <v>777.77022814344866</v>
      </c>
      <c r="K397" s="40">
        <f t="shared" si="197"/>
        <v>5.007590132668529</v>
      </c>
      <c r="L397" s="40">
        <f t="shared" si="181"/>
        <v>0.99240986733147096</v>
      </c>
      <c r="M397" s="10">
        <f t="shared" si="198"/>
        <v>6.8121305830473506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15.233416380596333</v>
      </c>
      <c r="Q397" s="42">
        <f t="shared" si="200"/>
        <v>0.42739200618963175</v>
      </c>
      <c r="R397" s="4">
        <f t="shared" si="201"/>
        <v>346662.36946573498</v>
      </c>
      <c r="S397">
        <f t="shared" si="182"/>
        <v>3.4666236946573499E-4</v>
      </c>
      <c r="T397" s="41">
        <f t="shared" si="183"/>
        <v>4.4273739757422323E-4</v>
      </c>
      <c r="U397" s="42">
        <f t="shared" si="202"/>
        <v>0.61555450296552705</v>
      </c>
      <c r="V397" s="42">
        <f t="shared" si="203"/>
        <v>1.1995331346140663</v>
      </c>
      <c r="W397" s="42">
        <f t="shared" si="204"/>
        <v>1.1832747649887694</v>
      </c>
      <c r="X397" s="42">
        <f t="shared" si="205"/>
        <v>1.625836962529692E-2</v>
      </c>
      <c r="Y397" s="42">
        <f t="shared" si="179"/>
        <v>9.4921061737861818E-3</v>
      </c>
      <c r="Z397" s="10">
        <f t="shared" si="206"/>
        <v>21.439585239001335</v>
      </c>
      <c r="AA397">
        <f t="shared" si="184"/>
        <v>6813535.9675815124</v>
      </c>
      <c r="AB397" s="10">
        <f t="shared" si="185"/>
        <v>6.8135359675815126</v>
      </c>
      <c r="AC397" s="10">
        <f t="shared" si="186"/>
        <v>6.7125359675815126</v>
      </c>
      <c r="AD397" s="3">
        <f t="shared" si="187"/>
        <v>973.53676107056015</v>
      </c>
      <c r="AI397" s="94">
        <f t="shared" si="188"/>
        <v>1.1832747649887694</v>
      </c>
    </row>
    <row r="398" spans="2:35">
      <c r="B398" s="39">
        <f t="shared" si="189"/>
        <v>370</v>
      </c>
      <c r="C398" s="42">
        <f t="shared" si="190"/>
        <v>6.2997601918467803</v>
      </c>
      <c r="D398" s="10">
        <f t="shared" si="191"/>
        <v>7.9002398081532199</v>
      </c>
      <c r="E398" s="40">
        <f t="shared" si="192"/>
        <v>30.599520383693559</v>
      </c>
      <c r="F398" s="40">
        <f t="shared" si="193"/>
        <v>46.4</v>
      </c>
      <c r="G398" s="3">
        <f t="shared" si="194"/>
        <v>362.00239808152958</v>
      </c>
      <c r="H398" s="3">
        <f t="shared" si="195"/>
        <v>155.31826837612553</v>
      </c>
      <c r="I398">
        <f t="shared" si="180"/>
        <v>1.5531826837612554E-4</v>
      </c>
      <c r="J398" s="4">
        <f t="shared" si="196"/>
        <v>779.40608412260212</v>
      </c>
      <c r="K398" s="40">
        <f t="shared" si="197"/>
        <v>5.0181224158072517</v>
      </c>
      <c r="L398" s="40">
        <f t="shared" si="181"/>
        <v>0.98187758419274829</v>
      </c>
      <c r="M398" s="10">
        <f t="shared" si="198"/>
        <v>6.8135359675815126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15.234418846698233</v>
      </c>
      <c r="Q398" s="42">
        <f t="shared" si="200"/>
        <v>0.42850963194668995</v>
      </c>
      <c r="R398" s="4">
        <f t="shared" si="201"/>
        <v>345907.2135528237</v>
      </c>
      <c r="S398">
        <f t="shared" si="182"/>
        <v>3.4590721355282371E-4</v>
      </c>
      <c r="T398" s="41">
        <f t="shared" si="183"/>
        <v>4.4349255348713452E-4</v>
      </c>
      <c r="U398" s="42">
        <f t="shared" si="202"/>
        <v>0.61421360281720683</v>
      </c>
      <c r="V398" s="42">
        <f t="shared" si="203"/>
        <v>1.1997756313792529</v>
      </c>
      <c r="W398" s="42">
        <f t="shared" si="204"/>
        <v>1.1835225557348741</v>
      </c>
      <c r="X398" s="42">
        <f t="shared" si="205"/>
        <v>1.6253075644378834E-2</v>
      </c>
      <c r="Y398" s="42">
        <f t="shared" si="179"/>
        <v>9.5102710297577542E-3</v>
      </c>
      <c r="Z398" s="10">
        <f t="shared" si="206"/>
        <v>21.444037684465073</v>
      </c>
      <c r="AA398">
        <f t="shared" si="184"/>
        <v>6814929.9871012876</v>
      </c>
      <c r="AB398" s="10">
        <f t="shared" si="185"/>
        <v>6.8149299871012872</v>
      </c>
      <c r="AC398" s="10">
        <f t="shared" si="186"/>
        <v>6.7139299871012872</v>
      </c>
      <c r="AD398" s="3">
        <f t="shared" si="187"/>
        <v>973.73893939104971</v>
      </c>
      <c r="AI398" s="94">
        <f t="shared" si="188"/>
        <v>1.1835225557348741</v>
      </c>
    </row>
    <row r="399" spans="2:35">
      <c r="B399" s="39">
        <f t="shared" si="189"/>
        <v>371</v>
      </c>
      <c r="C399" s="42">
        <f t="shared" si="190"/>
        <v>6.3167865707436635</v>
      </c>
      <c r="D399" s="10">
        <f t="shared" si="191"/>
        <v>7.8832134292563367</v>
      </c>
      <c r="E399" s="40">
        <f t="shared" si="192"/>
        <v>30.633573141487325</v>
      </c>
      <c r="F399" s="40">
        <f t="shared" si="193"/>
        <v>46.4</v>
      </c>
      <c r="G399" s="3">
        <f t="shared" si="194"/>
        <v>361.83213429256074</v>
      </c>
      <c r="H399" s="3">
        <f t="shared" si="195"/>
        <v>155.31826837612553</v>
      </c>
      <c r="I399">
        <f t="shared" si="180"/>
        <v>1.5531826837612554E-4</v>
      </c>
      <c r="J399" s="4">
        <f t="shared" si="196"/>
        <v>781.04376158195998</v>
      </c>
      <c r="K399" s="40">
        <f t="shared" si="197"/>
        <v>5.0286664263507639</v>
      </c>
      <c r="L399" s="40">
        <f t="shared" si="181"/>
        <v>0.97133357364923611</v>
      </c>
      <c r="M399" s="10">
        <f t="shared" si="198"/>
        <v>6.8149299871012872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15.235413066993582</v>
      </c>
      <c r="Q399" s="42">
        <f t="shared" si="200"/>
        <v>0.42962718477062811</v>
      </c>
      <c r="R399" s="4">
        <f t="shared" si="201"/>
        <v>345151.95562391687</v>
      </c>
      <c r="S399">
        <f t="shared" si="182"/>
        <v>3.4515195562391689E-4</v>
      </c>
      <c r="T399" s="41">
        <f t="shared" si="183"/>
        <v>4.4424781141604134E-4</v>
      </c>
      <c r="U399" s="42">
        <f t="shared" si="202"/>
        <v>0.61287252152316418</v>
      </c>
      <c r="V399" s="42">
        <f t="shared" si="203"/>
        <v>1.2000160218975495</v>
      </c>
      <c r="W399" s="42">
        <f t="shared" si="204"/>
        <v>1.183768342655459</v>
      </c>
      <c r="X399" s="42">
        <f t="shared" si="205"/>
        <v>1.6247679242090474E-2</v>
      </c>
      <c r="Y399" s="42">
        <f t="shared" si="179"/>
        <v>9.5284286695771943E-3</v>
      </c>
      <c r="Z399" s="10">
        <f t="shared" si="206"/>
        <v>21.448453824016145</v>
      </c>
      <c r="AA399">
        <f t="shared" si="184"/>
        <v>6816312.6395753892</v>
      </c>
      <c r="AB399" s="10">
        <f t="shared" si="185"/>
        <v>6.816312639575389</v>
      </c>
      <c r="AC399" s="10">
        <f t="shared" si="186"/>
        <v>6.715312639575389</v>
      </c>
      <c r="AD399" s="3">
        <f t="shared" si="187"/>
        <v>973.9394691189832</v>
      </c>
      <c r="AI399" s="94">
        <f t="shared" si="188"/>
        <v>1.183768342655459</v>
      </c>
    </row>
    <row r="400" spans="2:35">
      <c r="B400" s="39">
        <f t="shared" si="189"/>
        <v>372</v>
      </c>
      <c r="C400" s="42">
        <f t="shared" si="190"/>
        <v>6.3338129496405466</v>
      </c>
      <c r="D400" s="10">
        <f t="shared" si="191"/>
        <v>7.8661870503594535</v>
      </c>
      <c r="E400" s="40">
        <f t="shared" si="192"/>
        <v>30.667625899281092</v>
      </c>
      <c r="F400" s="40">
        <f t="shared" si="193"/>
        <v>46.4</v>
      </c>
      <c r="G400" s="3">
        <f t="shared" si="194"/>
        <v>361.6618705035919</v>
      </c>
      <c r="H400" s="3">
        <f t="shared" si="195"/>
        <v>155.31826837612553</v>
      </c>
      <c r="I400">
        <f t="shared" si="180"/>
        <v>1.5531826837612554E-4</v>
      </c>
      <c r="J400" s="4">
        <f t="shared" si="196"/>
        <v>782.68326052152281</v>
      </c>
      <c r="K400" s="40">
        <f t="shared" si="197"/>
        <v>5.0392221642990682</v>
      </c>
      <c r="L400" s="40">
        <f t="shared" si="181"/>
        <v>0.96077783570093178</v>
      </c>
      <c r="M400" s="10">
        <f t="shared" si="198"/>
        <v>6.816312639575389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15.236399043469289</v>
      </c>
      <c r="Q400" s="42">
        <f t="shared" si="200"/>
        <v>0.43074466527558908</v>
      </c>
      <c r="R400" s="4">
        <f t="shared" si="201"/>
        <v>344396.59660941071</v>
      </c>
      <c r="S400">
        <f t="shared" si="182"/>
        <v>3.4439659660941071E-4</v>
      </c>
      <c r="T400" s="41">
        <f t="shared" si="183"/>
        <v>4.4500317043054752E-4</v>
      </c>
      <c r="U400" s="42">
        <f t="shared" si="202"/>
        <v>0.61153126073546626</v>
      </c>
      <c r="V400" s="42">
        <f t="shared" si="203"/>
        <v>1.2002543057740129</v>
      </c>
      <c r="W400" s="42">
        <f t="shared" si="204"/>
        <v>1.1840121253923779</v>
      </c>
      <c r="X400" s="42">
        <f t="shared" si="205"/>
        <v>1.6242180381635052E-2</v>
      </c>
      <c r="Y400" s="42">
        <f t="shared" si="179"/>
        <v>9.5465789895117312E-3</v>
      </c>
      <c r="Z400" s="10">
        <f t="shared" si="206"/>
        <v>21.452833651219308</v>
      </c>
      <c r="AA400">
        <f t="shared" si="184"/>
        <v>6817683.9229890034</v>
      </c>
      <c r="AB400" s="10">
        <f t="shared" si="185"/>
        <v>6.8176839229890032</v>
      </c>
      <c r="AC400" s="10">
        <f t="shared" si="186"/>
        <v>6.7166839229890032</v>
      </c>
      <c r="AD400" s="3">
        <f t="shared" si="187"/>
        <v>974.138349962147</v>
      </c>
      <c r="AI400" s="94">
        <f t="shared" si="188"/>
        <v>1.1840121253923779</v>
      </c>
    </row>
    <row r="401" spans="2:35">
      <c r="B401" s="39">
        <f t="shared" si="189"/>
        <v>373</v>
      </c>
      <c r="C401" s="42">
        <f t="shared" si="190"/>
        <v>6.3508393285374298</v>
      </c>
      <c r="D401" s="10">
        <f t="shared" si="191"/>
        <v>7.8491606714625703</v>
      </c>
      <c r="E401" s="40">
        <f t="shared" si="192"/>
        <v>30.701678657074858</v>
      </c>
      <c r="F401" s="40">
        <f t="shared" si="193"/>
        <v>46.4</v>
      </c>
      <c r="G401" s="3">
        <f t="shared" si="194"/>
        <v>361.49160671462306</v>
      </c>
      <c r="H401" s="3">
        <f t="shared" si="195"/>
        <v>155.31826837612553</v>
      </c>
      <c r="I401">
        <f t="shared" si="180"/>
        <v>1.5531826837612554E-4</v>
      </c>
      <c r="J401" s="4">
        <f t="shared" si="196"/>
        <v>784.32458094129049</v>
      </c>
      <c r="K401" s="40">
        <f t="shared" si="197"/>
        <v>5.0497896296521647</v>
      </c>
      <c r="L401" s="40">
        <f t="shared" si="181"/>
        <v>0.95021037034783529</v>
      </c>
      <c r="M401" s="10">
        <f t="shared" si="198"/>
        <v>6.8176839229890032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15.237376778094852</v>
      </c>
      <c r="Q401" s="42">
        <f t="shared" si="200"/>
        <v>0.43186207407533472</v>
      </c>
      <c r="R401" s="4">
        <f t="shared" si="201"/>
        <v>343641.13743970165</v>
      </c>
      <c r="S401">
        <f t="shared" si="182"/>
        <v>3.4364113743970165E-4</v>
      </c>
      <c r="T401" s="41">
        <f t="shared" si="183"/>
        <v>4.4575862960025657E-4</v>
      </c>
      <c r="U401" s="42">
        <f t="shared" si="202"/>
        <v>0.61018982210618056</v>
      </c>
      <c r="V401" s="42">
        <f t="shared" si="203"/>
        <v>1.2004904826157248</v>
      </c>
      <c r="W401" s="42">
        <f t="shared" si="204"/>
        <v>1.1842539035903876</v>
      </c>
      <c r="X401" s="42">
        <f t="shared" si="205"/>
        <v>1.623657902533715E-2</v>
      </c>
      <c r="Y401" s="42">
        <f t="shared" si="179"/>
        <v>9.5647218857924082E-3</v>
      </c>
      <c r="Z401" s="10">
        <f t="shared" si="206"/>
        <v>21.457177159687909</v>
      </c>
      <c r="AA401">
        <f t="shared" si="184"/>
        <v>6819043.8353425302</v>
      </c>
      <c r="AB401" s="10">
        <f t="shared" si="185"/>
        <v>6.81904383534253</v>
      </c>
      <c r="AC401" s="10">
        <f t="shared" si="186"/>
        <v>6.71804383534253</v>
      </c>
      <c r="AD401" s="3">
        <f t="shared" si="187"/>
        <v>974.33558163053374</v>
      </c>
      <c r="AI401" s="94">
        <f t="shared" si="188"/>
        <v>1.1842539035903876</v>
      </c>
    </row>
    <row r="402" spans="2:35">
      <c r="B402" s="39">
        <f t="shared" si="189"/>
        <v>374</v>
      </c>
      <c r="C402" s="42">
        <f t="shared" si="190"/>
        <v>6.367865707434313</v>
      </c>
      <c r="D402" s="10">
        <f t="shared" si="191"/>
        <v>7.8321342925656872</v>
      </c>
      <c r="E402" s="40">
        <f t="shared" si="192"/>
        <v>30.735731414868624</v>
      </c>
      <c r="F402" s="40">
        <f t="shared" si="193"/>
        <v>46.4</v>
      </c>
      <c r="G402" s="3">
        <f t="shared" si="194"/>
        <v>361.32134292565422</v>
      </c>
      <c r="H402" s="3">
        <f t="shared" si="195"/>
        <v>155.31826837612553</v>
      </c>
      <c r="I402">
        <f t="shared" si="180"/>
        <v>1.5531826837612554E-4</v>
      </c>
      <c r="J402" s="4">
        <f t="shared" si="196"/>
        <v>785.96772284126291</v>
      </c>
      <c r="K402" s="40">
        <f t="shared" si="197"/>
        <v>5.0603688224100525</v>
      </c>
      <c r="L402" s="40">
        <f t="shared" si="181"/>
        <v>0.93963117758994752</v>
      </c>
      <c r="M402" s="10">
        <f t="shared" si="198"/>
        <v>6.81904383534253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15.238346272821481</v>
      </c>
      <c r="Q402" s="42">
        <f t="shared" si="200"/>
        <v>0.43297941178324933</v>
      </c>
      <c r="R402" s="4">
        <f t="shared" si="201"/>
        <v>342885.57904518605</v>
      </c>
      <c r="S402">
        <f t="shared" si="182"/>
        <v>3.4288557904518606E-4</v>
      </c>
      <c r="T402" s="41">
        <f t="shared" si="183"/>
        <v>4.4651418799477216E-4</v>
      </c>
      <c r="U402" s="42">
        <f t="shared" si="202"/>
        <v>0.6088482072873751</v>
      </c>
      <c r="V402" s="42">
        <f t="shared" si="203"/>
        <v>1.2007245520330962</v>
      </c>
      <c r="W402" s="42">
        <f t="shared" si="204"/>
        <v>1.1844936768969283</v>
      </c>
      <c r="X402" s="42">
        <f t="shared" si="205"/>
        <v>1.6230875136167944E-2</v>
      </c>
      <c r="Y402" s="42">
        <f t="shared" si="179"/>
        <v>9.5828572546145015E-3</v>
      </c>
      <c r="Z402" s="10">
        <f t="shared" si="206"/>
        <v>21.461484343083626</v>
      </c>
      <c r="AA402">
        <f t="shared" si="184"/>
        <v>6820392.3746514954</v>
      </c>
      <c r="AB402" s="10">
        <f t="shared" si="185"/>
        <v>6.8203923746514956</v>
      </c>
      <c r="AC402" s="10">
        <f t="shared" si="186"/>
        <v>6.7193923746514956</v>
      </c>
      <c r="AD402" s="3">
        <f t="shared" si="187"/>
        <v>974.53116383633005</v>
      </c>
      <c r="AI402" s="94">
        <f t="shared" si="188"/>
        <v>1.1844936768969283</v>
      </c>
    </row>
    <row r="403" spans="2:35">
      <c r="B403" s="39">
        <f t="shared" si="189"/>
        <v>375</v>
      </c>
      <c r="C403" s="42">
        <f t="shared" si="190"/>
        <v>6.3848920863311962</v>
      </c>
      <c r="D403" s="10">
        <f t="shared" si="191"/>
        <v>7.815107913668804</v>
      </c>
      <c r="E403" s="40">
        <f t="shared" si="192"/>
        <v>30.769784172662391</v>
      </c>
      <c r="F403" s="40">
        <f t="shared" si="193"/>
        <v>46.4</v>
      </c>
      <c r="G403" s="3">
        <f t="shared" si="194"/>
        <v>361.15107913668538</v>
      </c>
      <c r="H403" s="3">
        <f t="shared" si="195"/>
        <v>155.31826837612553</v>
      </c>
      <c r="I403">
        <f t="shared" si="180"/>
        <v>1.5531826837612554E-4</v>
      </c>
      <c r="J403" s="4">
        <f t="shared" si="196"/>
        <v>787.61268622144007</v>
      </c>
      <c r="K403" s="40">
        <f t="shared" si="197"/>
        <v>5.0709597425727324</v>
      </c>
      <c r="L403" s="40">
        <f t="shared" si="181"/>
        <v>0.92904025742726759</v>
      </c>
      <c r="M403" s="10">
        <f t="shared" si="198"/>
        <v>6.8203923746514956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15.239307529582065</v>
      </c>
      <c r="Q403" s="42">
        <f t="shared" si="200"/>
        <v>0.43409667901234306</v>
      </c>
      <c r="R403" s="4">
        <f t="shared" si="201"/>
        <v>342129.92235626024</v>
      </c>
      <c r="S403">
        <f t="shared" si="182"/>
        <v>3.4212992235626026E-4</v>
      </c>
      <c r="T403" s="41">
        <f t="shared" si="183"/>
        <v>4.4726984468369796E-4</v>
      </c>
      <c r="U403" s="42">
        <f t="shared" si="202"/>
        <v>0.60750641793111715</v>
      </c>
      <c r="V403" s="42">
        <f t="shared" si="203"/>
        <v>1.2009565136411913</v>
      </c>
      <c r="W403" s="42">
        <f t="shared" si="204"/>
        <v>1.1847314449621074</v>
      </c>
      <c r="X403" s="42">
        <f t="shared" si="205"/>
        <v>1.6225068679083909E-2</v>
      </c>
      <c r="Y403" s="42">
        <f t="shared" si="179"/>
        <v>9.6009849921394365E-3</v>
      </c>
      <c r="Z403" s="10">
        <f t="shared" si="206"/>
        <v>21.465755195119623</v>
      </c>
      <c r="AA403">
        <f t="shared" si="184"/>
        <v>6821729.5389475515</v>
      </c>
      <c r="AB403" s="10">
        <f t="shared" si="185"/>
        <v>6.8217295389475519</v>
      </c>
      <c r="AC403" s="10">
        <f t="shared" si="186"/>
        <v>6.7207295389475519</v>
      </c>
      <c r="AD403" s="3">
        <f t="shared" si="187"/>
        <v>974.72509629406113</v>
      </c>
      <c r="AI403" s="94">
        <f t="shared" si="188"/>
        <v>1.1847314449621074</v>
      </c>
    </row>
    <row r="404" spans="2:35">
      <c r="B404" s="39">
        <f t="shared" si="189"/>
        <v>376</v>
      </c>
      <c r="C404" s="42">
        <f t="shared" si="190"/>
        <v>6.4019184652280794</v>
      </c>
      <c r="D404" s="10">
        <f t="shared" si="191"/>
        <v>7.7980815347719208</v>
      </c>
      <c r="E404" s="40">
        <f t="shared" si="192"/>
        <v>30.803836930456157</v>
      </c>
      <c r="F404" s="40">
        <f t="shared" si="193"/>
        <v>46.4</v>
      </c>
      <c r="G404" s="3">
        <f t="shared" si="194"/>
        <v>360.98081534771654</v>
      </c>
      <c r="H404" s="3">
        <f t="shared" si="195"/>
        <v>155.31826837612553</v>
      </c>
      <c r="I404">
        <f t="shared" si="180"/>
        <v>1.5531826837612554E-4</v>
      </c>
      <c r="J404" s="4">
        <f t="shared" si="196"/>
        <v>789.25947108182243</v>
      </c>
      <c r="K404" s="40">
        <f t="shared" si="197"/>
        <v>5.0815623901402063</v>
      </c>
      <c r="L404" s="40">
        <f t="shared" si="181"/>
        <v>0.91843760985979372</v>
      </c>
      <c r="M404" s="10">
        <f t="shared" si="198"/>
        <v>6.8217295389475519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15.240260550291904</v>
      </c>
      <c r="Q404" s="42">
        <f t="shared" si="200"/>
        <v>0.43521387637525538</v>
      </c>
      <c r="R404" s="4">
        <f t="shared" si="201"/>
        <v>341374.16830332053</v>
      </c>
      <c r="S404">
        <f t="shared" si="182"/>
        <v>3.4137416830332053E-4</v>
      </c>
      <c r="T404" s="41">
        <f t="shared" si="183"/>
        <v>4.480255987366377E-4</v>
      </c>
      <c r="U404" s="42">
        <f t="shared" si="202"/>
        <v>0.60616445568947408</v>
      </c>
      <c r="V404" s="42">
        <f t="shared" si="203"/>
        <v>1.2011863670576728</v>
      </c>
      <c r="W404" s="42">
        <f t="shared" si="204"/>
        <v>1.1849672074388744</v>
      </c>
      <c r="X404" s="42">
        <f t="shared" si="205"/>
        <v>1.6219159618798384E-2</v>
      </c>
      <c r="Y404" s="42">
        <f t="shared" si="179"/>
        <v>9.6191049944942125E-3</v>
      </c>
      <c r="Z404" s="10">
        <f t="shared" si="206"/>
        <v>21.469989709558089</v>
      </c>
      <c r="AA404">
        <f t="shared" si="184"/>
        <v>6823055.3262776984</v>
      </c>
      <c r="AB404" s="10">
        <f t="shared" si="185"/>
        <v>6.8230553262776983</v>
      </c>
      <c r="AC404" s="10">
        <f t="shared" si="186"/>
        <v>6.7220553262776983</v>
      </c>
      <c r="AD404" s="3">
        <f t="shared" si="187"/>
        <v>974.91737872047838</v>
      </c>
      <c r="AI404" s="94">
        <f t="shared" si="188"/>
        <v>1.1849672074388744</v>
      </c>
    </row>
    <row r="405" spans="2:35">
      <c r="B405" s="39">
        <f t="shared" si="189"/>
        <v>377</v>
      </c>
      <c r="C405" s="42">
        <f t="shared" si="190"/>
        <v>6.4189448441249626</v>
      </c>
      <c r="D405" s="10">
        <f t="shared" si="191"/>
        <v>7.7810551558750376</v>
      </c>
      <c r="E405" s="40">
        <f t="shared" si="192"/>
        <v>30.837889688249923</v>
      </c>
      <c r="F405" s="40">
        <f t="shared" si="193"/>
        <v>46.4</v>
      </c>
      <c r="G405" s="3">
        <f t="shared" si="194"/>
        <v>360.8105515587477</v>
      </c>
      <c r="H405" s="3">
        <f t="shared" si="195"/>
        <v>155.31826837612553</v>
      </c>
      <c r="I405">
        <f t="shared" si="180"/>
        <v>1.5531826837612554E-4</v>
      </c>
      <c r="J405" s="4">
        <f t="shared" si="196"/>
        <v>790.90807742240918</v>
      </c>
      <c r="K405" s="40">
        <f t="shared" si="197"/>
        <v>5.0921767651124688</v>
      </c>
      <c r="L405" s="40">
        <f t="shared" si="181"/>
        <v>0.90782323488753125</v>
      </c>
      <c r="M405" s="10">
        <f t="shared" si="198"/>
        <v>6.8230553262776983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15.241205336848179</v>
      </c>
      <c r="Q405" s="42">
        <f t="shared" si="200"/>
        <v>0.4363310044842586</v>
      </c>
      <c r="R405" s="4">
        <f t="shared" si="201"/>
        <v>340618.31781676348</v>
      </c>
      <c r="S405">
        <f t="shared" si="182"/>
        <v>3.4061831781676346E-4</v>
      </c>
      <c r="T405" s="41">
        <f t="shared" si="183"/>
        <v>4.4878144922319476E-4</v>
      </c>
      <c r="U405" s="42">
        <f t="shared" si="202"/>
        <v>0.60482232221451426</v>
      </c>
      <c r="V405" s="42">
        <f t="shared" si="203"/>
        <v>1.2014141119028547</v>
      </c>
      <c r="W405" s="42">
        <f t="shared" si="204"/>
        <v>1.1852009639828862</v>
      </c>
      <c r="X405" s="42">
        <f t="shared" si="205"/>
        <v>1.6213147919968529E-2</v>
      </c>
      <c r="Y405" s="42">
        <f t="shared" si="179"/>
        <v>9.6372171577710358E-3</v>
      </c>
      <c r="Z405" s="10">
        <f t="shared" si="206"/>
        <v>21.47418788020828</v>
      </c>
      <c r="AA405">
        <f t="shared" si="184"/>
        <v>6824369.7347036675</v>
      </c>
      <c r="AB405" s="10">
        <f t="shared" si="185"/>
        <v>6.8243697347036676</v>
      </c>
      <c r="AC405" s="10">
        <f t="shared" si="186"/>
        <v>6.7233697347036676</v>
      </c>
      <c r="AD405" s="3">
        <f t="shared" si="187"/>
        <v>975.1080108344695</v>
      </c>
      <c r="AI405" s="94">
        <f t="shared" si="188"/>
        <v>1.1852009639828862</v>
      </c>
    </row>
    <row r="406" spans="2:35">
      <c r="B406" s="39">
        <f t="shared" si="189"/>
        <v>378</v>
      </c>
      <c r="C406" s="42">
        <f t="shared" si="190"/>
        <v>6.4359712230218458</v>
      </c>
      <c r="D406" s="10">
        <f t="shared" si="191"/>
        <v>7.7640287769781544</v>
      </c>
      <c r="E406" s="40">
        <f t="shared" si="192"/>
        <v>30.87194244604369</v>
      </c>
      <c r="F406" s="40">
        <f t="shared" si="193"/>
        <v>46.4</v>
      </c>
      <c r="G406" s="3">
        <f t="shared" si="194"/>
        <v>360.64028776977887</v>
      </c>
      <c r="H406" s="3">
        <f t="shared" si="195"/>
        <v>155.31826837612553</v>
      </c>
      <c r="I406">
        <f t="shared" si="180"/>
        <v>1.5531826837612554E-4</v>
      </c>
      <c r="J406" s="4">
        <f t="shared" si="196"/>
        <v>792.55850524320078</v>
      </c>
      <c r="K406" s="40">
        <f t="shared" si="197"/>
        <v>5.1028028674895234</v>
      </c>
      <c r="L406" s="40">
        <f t="shared" si="181"/>
        <v>0.89719713251047661</v>
      </c>
      <c r="M406" s="10">
        <f t="shared" si="198"/>
        <v>6.8243697347036676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15.242141891129545</v>
      </c>
      <c r="Q406" s="42">
        <f t="shared" si="200"/>
        <v>0.43744806395126118</v>
      </c>
      <c r="R406" s="4">
        <f t="shared" si="201"/>
        <v>339862.37182698533</v>
      </c>
      <c r="S406">
        <f t="shared" si="182"/>
        <v>3.3986237182698535E-4</v>
      </c>
      <c r="T406" s="41">
        <f t="shared" si="183"/>
        <v>4.4953739521297288E-4</v>
      </c>
      <c r="U406" s="42">
        <f t="shared" si="202"/>
        <v>0.60348001915830474</v>
      </c>
      <c r="V406" s="42">
        <f t="shared" si="203"/>
        <v>1.2016397478026362</v>
      </c>
      <c r="W406" s="42">
        <f t="shared" si="204"/>
        <v>1.1854327142523959</v>
      </c>
      <c r="X406" s="42">
        <f t="shared" si="205"/>
        <v>1.6207033550240224E-2</v>
      </c>
      <c r="Y406" s="42">
        <f t="shared" si="179"/>
        <v>9.6553213780303602E-3</v>
      </c>
      <c r="Z406" s="10">
        <f t="shared" si="206"/>
        <v>21.478349700932121</v>
      </c>
      <c r="AA406">
        <f t="shared" si="184"/>
        <v>6825672.7623036876</v>
      </c>
      <c r="AB406" s="10">
        <f t="shared" si="185"/>
        <v>6.8256727623036877</v>
      </c>
      <c r="AC406" s="10">
        <f t="shared" si="186"/>
        <v>6.7246727623036877</v>
      </c>
      <c r="AD406" s="3">
        <f t="shared" si="187"/>
        <v>975.29699235731505</v>
      </c>
      <c r="AI406" s="94">
        <f t="shared" si="188"/>
        <v>1.1854327142523959</v>
      </c>
    </row>
    <row r="407" spans="2:35">
      <c r="B407" s="39">
        <f t="shared" si="189"/>
        <v>379</v>
      </c>
      <c r="C407" s="42">
        <f t="shared" si="190"/>
        <v>6.452997601918729</v>
      </c>
      <c r="D407" s="10">
        <f t="shared" si="191"/>
        <v>7.7470023980812712</v>
      </c>
      <c r="E407" s="40">
        <f t="shared" si="192"/>
        <v>30.905995203837456</v>
      </c>
      <c r="F407" s="40">
        <f t="shared" si="193"/>
        <v>46.4</v>
      </c>
      <c r="G407" s="3">
        <f t="shared" si="194"/>
        <v>360.47002398081003</v>
      </c>
      <c r="H407" s="3">
        <f t="shared" si="195"/>
        <v>155.31826837612553</v>
      </c>
      <c r="I407">
        <f t="shared" si="180"/>
        <v>1.5531826837612554E-4</v>
      </c>
      <c r="J407" s="4">
        <f t="shared" si="196"/>
        <v>794.21075454419736</v>
      </c>
      <c r="K407" s="40">
        <f t="shared" si="197"/>
        <v>5.113440697271372</v>
      </c>
      <c r="L407" s="40">
        <f t="shared" si="181"/>
        <v>0.88655930272862804</v>
      </c>
      <c r="M407" s="10">
        <f t="shared" si="198"/>
        <v>6.8256727623036877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15.243070214997399</v>
      </c>
      <c r="Q407" s="42">
        <f t="shared" si="200"/>
        <v>0.43856505538781121</v>
      </c>
      <c r="R407" s="4">
        <f t="shared" si="201"/>
        <v>339106.3312643824</v>
      </c>
      <c r="S407">
        <f t="shared" si="182"/>
        <v>3.391063312643824E-4</v>
      </c>
      <c r="T407" s="41">
        <f t="shared" si="183"/>
        <v>4.5029343577557583E-4</v>
      </c>
      <c r="U407" s="42">
        <f t="shared" si="202"/>
        <v>0.60213754817291321</v>
      </c>
      <c r="V407" s="42">
        <f t="shared" si="203"/>
        <v>1.2018632743845583</v>
      </c>
      <c r="W407" s="42">
        <f t="shared" si="204"/>
        <v>1.1856624579085671</v>
      </c>
      <c r="X407" s="42">
        <f t="shared" si="205"/>
        <v>1.6200816475991253E-2</v>
      </c>
      <c r="Y407" s="42">
        <f t="shared" si="179"/>
        <v>9.673417551299161E-3</v>
      </c>
      <c r="Z407" s="10">
        <f t="shared" si="206"/>
        <v>21.482475165639208</v>
      </c>
      <c r="AA407">
        <f t="shared" si="184"/>
        <v>6826964.4071709095</v>
      </c>
      <c r="AB407" s="10">
        <f t="shared" si="185"/>
        <v>6.8269644071709097</v>
      </c>
      <c r="AC407" s="10">
        <f t="shared" si="186"/>
        <v>6.7259644071709097</v>
      </c>
      <c r="AD407" s="3">
        <f t="shared" si="187"/>
        <v>975.48432301245964</v>
      </c>
      <c r="AI407" s="94">
        <f t="shared" si="188"/>
        <v>1.1856624579085671</v>
      </c>
    </row>
    <row r="408" spans="2:35">
      <c r="B408" s="39">
        <f t="shared" si="189"/>
        <v>380</v>
      </c>
      <c r="C408" s="42">
        <f t="shared" si="190"/>
        <v>6.4700239808156121</v>
      </c>
      <c r="D408" s="10">
        <f t="shared" si="191"/>
        <v>7.729976019184388</v>
      </c>
      <c r="E408" s="40">
        <f t="shared" si="192"/>
        <v>30.940047961631223</v>
      </c>
      <c r="F408" s="40">
        <f t="shared" si="193"/>
        <v>46.4</v>
      </c>
      <c r="G408" s="3">
        <f t="shared" si="194"/>
        <v>360.29976019184119</v>
      </c>
      <c r="H408" s="3">
        <f t="shared" si="195"/>
        <v>155.31826837612553</v>
      </c>
      <c r="I408">
        <f t="shared" si="180"/>
        <v>1.5531826837612554E-4</v>
      </c>
      <c r="J408" s="4">
        <f t="shared" si="196"/>
        <v>795.86482532539878</v>
      </c>
      <c r="K408" s="40">
        <f t="shared" si="197"/>
        <v>5.1240902544580118</v>
      </c>
      <c r="L408" s="40">
        <f t="shared" si="181"/>
        <v>0.87590974554198819</v>
      </c>
      <c r="M408" s="10">
        <f t="shared" si="198"/>
        <v>6.8269644071709097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15.243990310294784</v>
      </c>
      <c r="Q408" s="42">
        <f t="shared" si="200"/>
        <v>0.43968197940509984</v>
      </c>
      <c r="R408" s="4">
        <f t="shared" si="201"/>
        <v>338350.19705935108</v>
      </c>
      <c r="S408">
        <f t="shared" si="182"/>
        <v>3.3835019705935105E-4</v>
      </c>
      <c r="T408" s="41">
        <f t="shared" si="183"/>
        <v>4.5104956998060717E-4</v>
      </c>
      <c r="U408" s="42">
        <f t="shared" si="202"/>
        <v>0.60079491091040726</v>
      </c>
      <c r="V408" s="42">
        <f t="shared" si="203"/>
        <v>1.2020846912802832</v>
      </c>
      <c r="W408" s="42">
        <f t="shared" si="204"/>
        <v>1.1858901946151914</v>
      </c>
      <c r="X408" s="42">
        <f t="shared" si="205"/>
        <v>1.6194496665091762E-2</v>
      </c>
      <c r="Y408" s="42">
        <f t="shared" si="179"/>
        <v>9.6915055735723021E-3</v>
      </c>
      <c r="Z408" s="10">
        <f t="shared" si="206"/>
        <v>21.48656426828871</v>
      </c>
      <c r="AA408">
        <f t="shared" si="184"/>
        <v>6828244.6674140031</v>
      </c>
      <c r="AB408" s="10">
        <f t="shared" si="185"/>
        <v>6.8282446674140029</v>
      </c>
      <c r="AC408" s="10">
        <f t="shared" si="186"/>
        <v>6.727244667414003</v>
      </c>
      <c r="AD408" s="3">
        <f t="shared" si="187"/>
        <v>975.67000252559865</v>
      </c>
      <c r="AI408" s="94">
        <f t="shared" si="188"/>
        <v>1.1858901946151914</v>
      </c>
    </row>
    <row r="409" spans="2:35">
      <c r="B409" s="39">
        <f t="shared" si="189"/>
        <v>381</v>
      </c>
      <c r="C409" s="42">
        <f t="shared" si="190"/>
        <v>6.4870503597124953</v>
      </c>
      <c r="D409" s="10">
        <f t="shared" si="191"/>
        <v>7.7129496402875048</v>
      </c>
      <c r="E409" s="40">
        <f t="shared" si="192"/>
        <v>30.974100719424989</v>
      </c>
      <c r="F409" s="40">
        <f t="shared" si="193"/>
        <v>46.4</v>
      </c>
      <c r="G409" s="3">
        <f t="shared" si="194"/>
        <v>360.12949640287235</v>
      </c>
      <c r="H409" s="3">
        <f t="shared" si="195"/>
        <v>155.31826837612553</v>
      </c>
      <c r="I409">
        <f t="shared" si="180"/>
        <v>1.5531826837612554E-4</v>
      </c>
      <c r="J409" s="4">
        <f t="shared" si="196"/>
        <v>797.52071758680484</v>
      </c>
      <c r="K409" s="40">
        <f t="shared" si="197"/>
        <v>5.134751539049442</v>
      </c>
      <c r="L409" s="40">
        <f t="shared" si="181"/>
        <v>0.86524846095055796</v>
      </c>
      <c r="M409" s="10">
        <f t="shared" si="198"/>
        <v>6.8282446674140029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15.244902178846848</v>
      </c>
      <c r="Q409" s="42">
        <f t="shared" si="200"/>
        <v>0.44079883661396463</v>
      </c>
      <c r="R409" s="4">
        <f t="shared" si="201"/>
        <v>337593.97014228778</v>
      </c>
      <c r="S409">
        <f t="shared" si="182"/>
        <v>3.3759397014228776E-4</v>
      </c>
      <c r="T409" s="41">
        <f t="shared" si="183"/>
        <v>4.5180579689767047E-4</v>
      </c>
      <c r="U409" s="42">
        <f t="shared" si="202"/>
        <v>0.59945210902285473</v>
      </c>
      <c r="V409" s="42">
        <f t="shared" si="203"/>
        <v>1.2023039981247101</v>
      </c>
      <c r="W409" s="42">
        <f t="shared" si="204"/>
        <v>1.1861159240387995</v>
      </c>
      <c r="X409" s="42">
        <f t="shared" si="205"/>
        <v>1.6188074085910609E-2</v>
      </c>
      <c r="Y409" s="42">
        <f t="shared" si="179"/>
        <v>9.7095853408127892E-3</v>
      </c>
      <c r="Z409" s="10">
        <f t="shared" si="206"/>
        <v>21.490617002888776</v>
      </c>
      <c r="AA409">
        <f t="shared" si="184"/>
        <v>6829513.5411569765</v>
      </c>
      <c r="AB409" s="10">
        <f t="shared" si="185"/>
        <v>6.8295135411569765</v>
      </c>
      <c r="AC409" s="10">
        <f t="shared" si="186"/>
        <v>6.7285135411569765</v>
      </c>
      <c r="AD409" s="3">
        <f t="shared" si="187"/>
        <v>975.85403062465218</v>
      </c>
      <c r="AI409" s="94">
        <f t="shared" si="188"/>
        <v>1.1861159240387995</v>
      </c>
    </row>
    <row r="410" spans="2:35">
      <c r="B410" s="39">
        <f t="shared" si="189"/>
        <v>382</v>
      </c>
      <c r="C410" s="42">
        <f t="shared" si="190"/>
        <v>6.5040767386093785</v>
      </c>
      <c r="D410" s="10">
        <f t="shared" si="191"/>
        <v>7.6959232613906217</v>
      </c>
      <c r="E410" s="40">
        <f t="shared" si="192"/>
        <v>31.008153477218755</v>
      </c>
      <c r="F410" s="40">
        <f t="shared" si="193"/>
        <v>46.4</v>
      </c>
      <c r="G410" s="3">
        <f t="shared" si="194"/>
        <v>359.95923261390351</v>
      </c>
      <c r="H410" s="3">
        <f t="shared" si="195"/>
        <v>155.31826837612553</v>
      </c>
      <c r="I410">
        <f t="shared" si="180"/>
        <v>1.5531826837612554E-4</v>
      </c>
      <c r="J410" s="4">
        <f t="shared" si="196"/>
        <v>799.17843132841574</v>
      </c>
      <c r="K410" s="40">
        <f t="shared" si="197"/>
        <v>5.1454245510456644</v>
      </c>
      <c r="L410" s="40">
        <f t="shared" si="181"/>
        <v>0.85457544895433557</v>
      </c>
      <c r="M410" s="10">
        <f t="shared" si="198"/>
        <v>6.8295135411569765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15.24580582246073</v>
      </c>
      <c r="Q410" s="42">
        <f t="shared" si="200"/>
        <v>0.44191562762489295</v>
      </c>
      <c r="R410" s="4">
        <f t="shared" si="201"/>
        <v>336837.65144358884</v>
      </c>
      <c r="S410">
        <f t="shared" si="182"/>
        <v>3.3683765144358884E-4</v>
      </c>
      <c r="T410" s="41">
        <f t="shared" si="183"/>
        <v>4.5256211559636939E-4</v>
      </c>
      <c r="U410" s="42">
        <f t="shared" si="202"/>
        <v>0.59810914416232297</v>
      </c>
      <c r="V410" s="42">
        <f t="shared" si="203"/>
        <v>1.202521194556746</v>
      </c>
      <c r="W410" s="42">
        <f t="shared" si="204"/>
        <v>1.1863396458486257</v>
      </c>
      <c r="X410" s="42">
        <f t="shared" si="205"/>
        <v>1.6181548708120275E-2</v>
      </c>
      <c r="Y410" s="42">
        <f t="shared" si="179"/>
        <v>9.7276567489529165E-3</v>
      </c>
      <c r="Z410" s="10">
        <f t="shared" si="206"/>
        <v>21.494633363497904</v>
      </c>
      <c r="AA410">
        <f t="shared" si="184"/>
        <v>6830771.0265395995</v>
      </c>
      <c r="AB410" s="10">
        <f t="shared" si="185"/>
        <v>6.8307710265395993</v>
      </c>
      <c r="AC410" s="10">
        <f t="shared" si="186"/>
        <v>6.7297710265395994</v>
      </c>
      <c r="AD410" s="3">
        <f t="shared" si="187"/>
        <v>976.03640703982592</v>
      </c>
      <c r="AI410" s="94">
        <f t="shared" si="188"/>
        <v>1.1863396458486257</v>
      </c>
    </row>
    <row r="411" spans="2:35">
      <c r="B411" s="39">
        <f t="shared" si="189"/>
        <v>383</v>
      </c>
      <c r="C411" s="42">
        <f t="shared" si="190"/>
        <v>6.5211031175062617</v>
      </c>
      <c r="D411" s="10">
        <f t="shared" si="191"/>
        <v>7.6788968824937385</v>
      </c>
      <c r="E411" s="40">
        <f t="shared" si="192"/>
        <v>31.042206235012522</v>
      </c>
      <c r="F411" s="40">
        <f t="shared" si="193"/>
        <v>46.4</v>
      </c>
      <c r="G411" s="3">
        <f t="shared" si="194"/>
        <v>359.78896882493467</v>
      </c>
      <c r="H411" s="3">
        <f t="shared" si="195"/>
        <v>155.31826837612553</v>
      </c>
      <c r="I411">
        <f t="shared" si="180"/>
        <v>1.5531826837612554E-4</v>
      </c>
      <c r="J411" s="4">
        <f t="shared" si="196"/>
        <v>800.83796655023161</v>
      </c>
      <c r="K411" s="40">
        <f t="shared" si="197"/>
        <v>5.1561092904466799</v>
      </c>
      <c r="L411" s="40">
        <f t="shared" si="181"/>
        <v>0.84389070955332013</v>
      </c>
      <c r="M411" s="10">
        <f t="shared" si="198"/>
        <v>6.8307710265395993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15.24670124292588</v>
      </c>
      <c r="Q411" s="42">
        <f t="shared" si="200"/>
        <v>0.44303235304802557</v>
      </c>
      <c r="R411" s="4">
        <f t="shared" si="201"/>
        <v>336081.24189365061</v>
      </c>
      <c r="S411">
        <f t="shared" si="182"/>
        <v>3.3608124189365063E-4</v>
      </c>
      <c r="T411" s="41">
        <f t="shared" si="183"/>
        <v>4.533185251463076E-4</v>
      </c>
      <c r="U411" s="42">
        <f t="shared" si="202"/>
        <v>0.59676601798087969</v>
      </c>
      <c r="V411" s="42">
        <f t="shared" si="203"/>
        <v>1.2027362802178849</v>
      </c>
      <c r="W411" s="42">
        <f t="shared" si="204"/>
        <v>1.186561359716682</v>
      </c>
      <c r="X411" s="42">
        <f t="shared" si="205"/>
        <v>1.617492050120295E-2</v>
      </c>
      <c r="Y411" s="42">
        <f t="shared" si="179"/>
        <v>9.7457196938937583E-3</v>
      </c>
      <c r="Z411" s="10">
        <f t="shared" si="206"/>
        <v>21.49861334422269</v>
      </c>
      <c r="AA411">
        <f t="shared" si="184"/>
        <v>6832017.1217167024</v>
      </c>
      <c r="AB411" s="10">
        <f t="shared" si="185"/>
        <v>6.8320171217167021</v>
      </c>
      <c r="AC411" s="10">
        <f t="shared" si="186"/>
        <v>6.7310171217167021</v>
      </c>
      <c r="AD411" s="3">
        <f t="shared" si="187"/>
        <v>976.21713150351013</v>
      </c>
      <c r="AI411" s="94">
        <f t="shared" si="188"/>
        <v>1.186561359716682</v>
      </c>
    </row>
    <row r="412" spans="2:35">
      <c r="B412" s="39">
        <f t="shared" si="189"/>
        <v>384</v>
      </c>
      <c r="C412" s="42">
        <f t="shared" si="190"/>
        <v>6.5381294964031449</v>
      </c>
      <c r="D412" s="10">
        <f t="shared" si="191"/>
        <v>7.6618705035968553</v>
      </c>
      <c r="E412" s="40">
        <f t="shared" si="192"/>
        <v>31.076258992806288</v>
      </c>
      <c r="F412" s="40">
        <f t="shared" si="193"/>
        <v>46.4</v>
      </c>
      <c r="G412" s="3">
        <f t="shared" si="194"/>
        <v>359.61870503596583</v>
      </c>
      <c r="H412" s="3">
        <f t="shared" si="195"/>
        <v>155.31826837612553</v>
      </c>
      <c r="I412">
        <f t="shared" si="180"/>
        <v>1.5531826837612554E-4</v>
      </c>
      <c r="J412" s="4">
        <f t="shared" si="196"/>
        <v>802.49932325225222</v>
      </c>
      <c r="K412" s="40">
        <f t="shared" si="197"/>
        <v>5.1668057572524866</v>
      </c>
      <c r="L412" s="40">
        <f t="shared" si="181"/>
        <v>0.83319424274751341</v>
      </c>
      <c r="M412" s="10">
        <f t="shared" si="198"/>
        <v>6.8320171217167021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15.247588442013589</v>
      </c>
      <c r="Q412" s="42">
        <f t="shared" si="200"/>
        <v>0.44414901349315983</v>
      </c>
      <c r="R412" s="4">
        <f t="shared" si="201"/>
        <v>335324.74242286943</v>
      </c>
      <c r="S412">
        <f t="shared" si="182"/>
        <v>3.3532474242286946E-4</v>
      </c>
      <c r="T412" s="41">
        <f t="shared" si="183"/>
        <v>4.5407502461708877E-4</v>
      </c>
      <c r="U412" s="42">
        <f t="shared" si="202"/>
        <v>0.59542273213059238</v>
      </c>
      <c r="V412" s="42">
        <f t="shared" si="203"/>
        <v>1.202949254753813</v>
      </c>
      <c r="W412" s="42">
        <f t="shared" si="204"/>
        <v>1.1867810653176376</v>
      </c>
      <c r="X412" s="42">
        <f t="shared" si="205"/>
        <v>1.6168189436175373E-2</v>
      </c>
      <c r="Y412" s="42">
        <f t="shared" si="179"/>
        <v>9.7637740715065726E-3</v>
      </c>
      <c r="Z412" s="10">
        <f t="shared" si="206"/>
        <v>21.502556939219776</v>
      </c>
      <c r="AA412">
        <f t="shared" si="184"/>
        <v>6833251.8248587847</v>
      </c>
      <c r="AB412" s="10">
        <f t="shared" si="185"/>
        <v>6.8332518248587846</v>
      </c>
      <c r="AC412" s="10">
        <f t="shared" si="186"/>
        <v>6.7322518248587846</v>
      </c>
      <c r="AD412" s="3">
        <f t="shared" si="187"/>
        <v>976.39620375036759</v>
      </c>
      <c r="AI412" s="94">
        <f t="shared" si="188"/>
        <v>1.1867810653176376</v>
      </c>
    </row>
    <row r="413" spans="2:35">
      <c r="B413" s="39">
        <f t="shared" si="189"/>
        <v>385</v>
      </c>
      <c r="C413" s="42">
        <f t="shared" si="190"/>
        <v>6.5551558753000281</v>
      </c>
      <c r="D413" s="10">
        <f t="shared" si="191"/>
        <v>7.6448441246999721</v>
      </c>
      <c r="E413" s="40">
        <f t="shared" si="192"/>
        <v>31.110311750600054</v>
      </c>
      <c r="F413" s="40">
        <f t="shared" si="193"/>
        <v>46.4</v>
      </c>
      <c r="G413" s="3">
        <f t="shared" si="194"/>
        <v>359.44844124699699</v>
      </c>
      <c r="H413" s="3">
        <f t="shared" si="195"/>
        <v>155.31826837612553</v>
      </c>
      <c r="I413">
        <f t="shared" si="180"/>
        <v>1.5531826837612554E-4</v>
      </c>
      <c r="J413" s="4">
        <f t="shared" si="196"/>
        <v>804.16250143447769</v>
      </c>
      <c r="K413" s="40">
        <f t="shared" si="197"/>
        <v>5.1775139514630855</v>
      </c>
      <c r="L413" s="40">
        <f t="shared" si="181"/>
        <v>0.82248604853691454</v>
      </c>
      <c r="M413" s="10">
        <f t="shared" si="198"/>
        <v>6.8332518248587846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15.248467421477438</v>
      </c>
      <c r="Q413" s="42">
        <f t="shared" si="200"/>
        <v>0.4452656095697532</v>
      </c>
      <c r="R413" s="4">
        <f t="shared" si="201"/>
        <v>334568.15396164171</v>
      </c>
      <c r="S413">
        <f t="shared" si="182"/>
        <v>3.3456815396164171E-4</v>
      </c>
      <c r="T413" s="41">
        <f t="shared" si="183"/>
        <v>4.5483161307831652E-4</v>
      </c>
      <c r="U413" s="42">
        <f t="shared" si="202"/>
        <v>0.59407928826352874</v>
      </c>
      <c r="V413" s="42">
        <f t="shared" si="203"/>
        <v>1.2031601178130291</v>
      </c>
      <c r="W413" s="42">
        <f t="shared" si="204"/>
        <v>1.1869987623289235</v>
      </c>
      <c r="X413" s="42">
        <f t="shared" si="205"/>
        <v>1.6161355484105577E-2</v>
      </c>
      <c r="Y413" s="42">
        <f t="shared" si="179"/>
        <v>9.7818197776325562E-3</v>
      </c>
      <c r="Z413" s="10">
        <f t="shared" si="206"/>
        <v>21.506464142694156</v>
      </c>
      <c r="AA413">
        <f t="shared" si="184"/>
        <v>6834475.1341514811</v>
      </c>
      <c r="AB413" s="10">
        <f t="shared" si="185"/>
        <v>6.8344751341514813</v>
      </c>
      <c r="AC413" s="10">
        <f t="shared" si="186"/>
        <v>6.7334751341514814</v>
      </c>
      <c r="AD413" s="3">
        <f t="shared" si="187"/>
        <v>976.57362351725612</v>
      </c>
      <c r="AI413" s="94">
        <f t="shared" si="188"/>
        <v>1.1869987623289235</v>
      </c>
    </row>
    <row r="414" spans="2:35">
      <c r="B414" s="39">
        <f t="shared" si="189"/>
        <v>386</v>
      </c>
      <c r="C414" s="42">
        <f t="shared" si="190"/>
        <v>6.5721822541969113</v>
      </c>
      <c r="D414" s="10">
        <f t="shared" si="191"/>
        <v>7.6278177458030889</v>
      </c>
      <c r="E414" s="40">
        <f t="shared" si="192"/>
        <v>31.144364508393821</v>
      </c>
      <c r="F414" s="40">
        <f t="shared" si="193"/>
        <v>46.4</v>
      </c>
      <c r="G414" s="3">
        <f t="shared" si="194"/>
        <v>359.27817745802815</v>
      </c>
      <c r="H414" s="3">
        <f t="shared" si="195"/>
        <v>155.31826837612553</v>
      </c>
      <c r="I414">
        <f t="shared" si="180"/>
        <v>1.5531826837612554E-4</v>
      </c>
      <c r="J414" s="4">
        <f t="shared" si="196"/>
        <v>805.82750109690789</v>
      </c>
      <c r="K414" s="40">
        <f t="shared" si="197"/>
        <v>5.1882338730784756</v>
      </c>
      <c r="L414" s="40">
        <f t="shared" si="181"/>
        <v>0.81176612692152439</v>
      </c>
      <c r="M414" s="10">
        <f t="shared" si="198"/>
        <v>6.8344751341514813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15.249338183052947</v>
      </c>
      <c r="Q414" s="42">
        <f t="shared" si="200"/>
        <v>0.44638214188692649</v>
      </c>
      <c r="R414" s="4">
        <f t="shared" si="201"/>
        <v>333811.47744036384</v>
      </c>
      <c r="S414">
        <f t="shared" si="182"/>
        <v>3.3381147744036382E-4</v>
      </c>
      <c r="T414" s="41">
        <f t="shared" si="183"/>
        <v>4.555882895995944E-4</v>
      </c>
      <c r="U414" s="42">
        <f t="shared" si="202"/>
        <v>0.59273568803175647</v>
      </c>
      <c r="V414" s="42">
        <f t="shared" si="203"/>
        <v>1.2033688690479125</v>
      </c>
      <c r="W414" s="42">
        <f t="shared" si="204"/>
        <v>1.1872144504306392</v>
      </c>
      <c r="X414" s="42">
        <f t="shared" si="205"/>
        <v>1.6154418617273292E-2</v>
      </c>
      <c r="Y414" s="42">
        <f t="shared" ref="Y414:Y477" si="209">IF((X414*(Q414-Q413)+Y413)&lt;0,0,X414*(Q414-Q413)+Y413)</f>
        <v>9.7998567080838875E-3</v>
      </c>
      <c r="Z414" s="10">
        <f t="shared" si="206"/>
        <v>21.510334948900347</v>
      </c>
      <c r="AA414">
        <f t="shared" si="184"/>
        <v>6835687.0477959355</v>
      </c>
      <c r="AB414" s="10">
        <f t="shared" si="185"/>
        <v>6.8356870477959353</v>
      </c>
      <c r="AC414" s="10">
        <f t="shared" si="186"/>
        <v>6.7346870477959353</v>
      </c>
      <c r="AD414" s="3">
        <f t="shared" si="187"/>
        <v>976.74939054328286</v>
      </c>
      <c r="AI414" s="94">
        <f t="shared" si="188"/>
        <v>1.1872144504306392</v>
      </c>
    </row>
    <row r="415" spans="2:35">
      <c r="B415" s="39">
        <f t="shared" si="189"/>
        <v>387</v>
      </c>
      <c r="C415" s="42">
        <f t="shared" si="190"/>
        <v>6.5892086330937945</v>
      </c>
      <c r="D415" s="10">
        <f t="shared" si="191"/>
        <v>7.6107913669062057</v>
      </c>
      <c r="E415" s="40">
        <f t="shared" si="192"/>
        <v>31.178417266187587</v>
      </c>
      <c r="F415" s="40">
        <f t="shared" si="193"/>
        <v>46.4</v>
      </c>
      <c r="G415" s="3">
        <f t="shared" si="194"/>
        <v>359.10791366905931</v>
      </c>
      <c r="H415" s="3">
        <f t="shared" si="195"/>
        <v>155.31826837612553</v>
      </c>
      <c r="I415">
        <f t="shared" si="180"/>
        <v>1.5531826837612554E-4</v>
      </c>
      <c r="J415" s="4">
        <f t="shared" si="196"/>
        <v>807.49432223954284</v>
      </c>
      <c r="K415" s="40">
        <f t="shared" si="197"/>
        <v>5.198965522098657</v>
      </c>
      <c r="L415" s="40">
        <f t="shared" si="181"/>
        <v>0.80103447790134297</v>
      </c>
      <c r="M415" s="10">
        <f t="shared" si="198"/>
        <v>6.8356870477959353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15.250200728457861</v>
      </c>
      <c r="Q415" s="42">
        <f t="shared" si="200"/>
        <v>0.44749861105346739</v>
      </c>
      <c r="R415" s="4">
        <f t="shared" si="201"/>
        <v>333054.71378943213</v>
      </c>
      <c r="S415">
        <f t="shared" si="182"/>
        <v>3.3305471378943213E-4</v>
      </c>
      <c r="T415" s="41">
        <f t="shared" si="183"/>
        <v>4.563450532505261E-4</v>
      </c>
      <c r="U415" s="42">
        <f t="shared" si="202"/>
        <v>0.59139193308734317</v>
      </c>
      <c r="V415" s="42">
        <f t="shared" si="203"/>
        <v>1.2035755081141981</v>
      </c>
      <c r="W415" s="42">
        <f t="shared" si="204"/>
        <v>1.1874281293056193</v>
      </c>
      <c r="X415" s="42">
        <f t="shared" si="205"/>
        <v>1.6147378808578861E-2</v>
      </c>
      <c r="Y415" s="42">
        <f t="shared" si="209"/>
        <v>9.8178847586441222E-3</v>
      </c>
      <c r="Z415" s="10">
        <f t="shared" si="206"/>
        <v>21.514169352142098</v>
      </c>
      <c r="AA415">
        <f t="shared" si="184"/>
        <v>6836887.5640087053</v>
      </c>
      <c r="AB415" s="10">
        <f t="shared" si="185"/>
        <v>6.8368875640087055</v>
      </c>
      <c r="AC415" s="10">
        <f t="shared" si="186"/>
        <v>6.7358875640087055</v>
      </c>
      <c r="AD415" s="3">
        <f t="shared" si="187"/>
        <v>976.92350456979045</v>
      </c>
      <c r="AI415" s="94">
        <f t="shared" si="188"/>
        <v>1.1874281293056193</v>
      </c>
    </row>
    <row r="416" spans="2:35">
      <c r="B416" s="39">
        <f t="shared" si="189"/>
        <v>388</v>
      </c>
      <c r="C416" s="42">
        <f t="shared" si="190"/>
        <v>6.6062350119906776</v>
      </c>
      <c r="D416" s="10">
        <f t="shared" si="191"/>
        <v>7.5937649880093225</v>
      </c>
      <c r="E416" s="40">
        <f t="shared" si="192"/>
        <v>31.212470023981354</v>
      </c>
      <c r="F416" s="40">
        <f t="shared" si="193"/>
        <v>46.4</v>
      </c>
      <c r="G416" s="3">
        <f t="shared" si="194"/>
        <v>358.93764988009048</v>
      </c>
      <c r="H416" s="3">
        <f t="shared" si="195"/>
        <v>155.31826837612553</v>
      </c>
      <c r="I416">
        <f t="shared" si="180"/>
        <v>1.5531826837612554E-4</v>
      </c>
      <c r="J416" s="4">
        <f t="shared" si="196"/>
        <v>809.16296486238264</v>
      </c>
      <c r="K416" s="40">
        <f t="shared" si="197"/>
        <v>5.2097088985236306</v>
      </c>
      <c r="L416" s="40">
        <f t="shared" si="181"/>
        <v>0.79029110147636938</v>
      </c>
      <c r="M416" s="10">
        <f t="shared" si="198"/>
        <v>6.8368875640087055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15.251055059392094</v>
      </c>
      <c r="Q416" s="42">
        <f t="shared" si="200"/>
        <v>0.44861501767783385</v>
      </c>
      <c r="R416" s="4">
        <f t="shared" si="201"/>
        <v>332297.86393924302</v>
      </c>
      <c r="S416">
        <f t="shared" si="182"/>
        <v>3.3229786393924301E-4</v>
      </c>
      <c r="T416" s="41">
        <f t="shared" si="183"/>
        <v>4.5710190310071521E-4</v>
      </c>
      <c r="U416" s="42">
        <f t="shared" si="202"/>
        <v>0.59004802508235632</v>
      </c>
      <c r="V416" s="42">
        <f t="shared" si="203"/>
        <v>1.2037800346710499</v>
      </c>
      <c r="W416" s="42">
        <f t="shared" si="204"/>
        <v>1.1876397986394149</v>
      </c>
      <c r="X416" s="42">
        <f t="shared" si="205"/>
        <v>1.6140236031634947E-2</v>
      </c>
      <c r="Y416" s="42">
        <f t="shared" si="209"/>
        <v>9.8359038250686783E-3</v>
      </c>
      <c r="Z416" s="10">
        <f t="shared" si="206"/>
        <v>21.517967346772327</v>
      </c>
      <c r="AA416">
        <f t="shared" si="184"/>
        <v>6838076.6810217388</v>
      </c>
      <c r="AB416" s="10">
        <f t="shared" si="185"/>
        <v>6.8380766810217386</v>
      </c>
      <c r="AC416" s="10">
        <f t="shared" si="186"/>
        <v>6.7370766810217386</v>
      </c>
      <c r="AD416" s="3">
        <f t="shared" si="187"/>
        <v>977.0959653403537</v>
      </c>
      <c r="AI416" s="94">
        <f t="shared" si="188"/>
        <v>1.1876397986394149</v>
      </c>
    </row>
    <row r="417" spans="2:35">
      <c r="B417" s="39">
        <f t="shared" si="189"/>
        <v>389</v>
      </c>
      <c r="C417" s="42">
        <f t="shared" si="190"/>
        <v>6.6232613908875608</v>
      </c>
      <c r="D417" s="10">
        <f t="shared" si="191"/>
        <v>7.5767386091124393</v>
      </c>
      <c r="E417" s="40">
        <f t="shared" si="192"/>
        <v>31.24652278177512</v>
      </c>
      <c r="F417" s="40">
        <f t="shared" si="193"/>
        <v>46.4</v>
      </c>
      <c r="G417" s="3">
        <f t="shared" si="194"/>
        <v>358.76738609112164</v>
      </c>
      <c r="H417" s="3">
        <f t="shared" si="195"/>
        <v>155.31826837612553</v>
      </c>
      <c r="I417">
        <f t="shared" si="180"/>
        <v>1.5531826837612554E-4</v>
      </c>
      <c r="J417" s="4">
        <f t="shared" si="196"/>
        <v>810.83342896542729</v>
      </c>
      <c r="K417" s="40">
        <f t="shared" si="197"/>
        <v>5.2204640023533964</v>
      </c>
      <c r="L417" s="40">
        <f t="shared" si="181"/>
        <v>0.77953599764660364</v>
      </c>
      <c r="M417" s="10">
        <f t="shared" si="198"/>
        <v>6.8380766810217386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15.251901177537748</v>
      </c>
      <c r="Q417" s="42">
        <f t="shared" si="200"/>
        <v>0.44973136236815736</v>
      </c>
      <c r="R417" s="4">
        <f t="shared" si="201"/>
        <v>331540.92882019276</v>
      </c>
      <c r="S417">
        <f t="shared" si="182"/>
        <v>3.3154092882019276E-4</v>
      </c>
      <c r="T417" s="41">
        <f t="shared" si="183"/>
        <v>4.5785883821976547E-4</v>
      </c>
      <c r="U417" s="42">
        <f t="shared" si="202"/>
        <v>0.58870396566886352</v>
      </c>
      <c r="V417" s="42">
        <f t="shared" si="203"/>
        <v>1.2039824483809758</v>
      </c>
      <c r="W417" s="42">
        <f t="shared" si="204"/>
        <v>1.1878494581202921</v>
      </c>
      <c r="X417" s="42">
        <f t="shared" si="205"/>
        <v>1.6132990260683711E-2</v>
      </c>
      <c r="Y417" s="42">
        <f t="shared" si="209"/>
        <v>9.8539138030852343E-3</v>
      </c>
      <c r="Z417" s="10">
        <f t="shared" si="206"/>
        <v>21.521728927192843</v>
      </c>
      <c r="AA417">
        <f t="shared" si="184"/>
        <v>6839254.3970822962</v>
      </c>
      <c r="AB417" s="10">
        <f t="shared" si="185"/>
        <v>6.8392543970822963</v>
      </c>
      <c r="AC417" s="10">
        <f t="shared" si="186"/>
        <v>6.7382543970822963</v>
      </c>
      <c r="AD417" s="3">
        <f t="shared" si="187"/>
        <v>977.26677260076815</v>
      </c>
      <c r="AI417" s="94">
        <f t="shared" si="188"/>
        <v>1.1878494581202921</v>
      </c>
    </row>
    <row r="418" spans="2:35">
      <c r="B418" s="39">
        <f t="shared" si="189"/>
        <v>390</v>
      </c>
      <c r="C418" s="42">
        <f t="shared" si="190"/>
        <v>6.640287769784444</v>
      </c>
      <c r="D418" s="10">
        <f t="shared" si="191"/>
        <v>7.5597122302155562</v>
      </c>
      <c r="E418" s="40">
        <f t="shared" si="192"/>
        <v>31.280575539568886</v>
      </c>
      <c r="F418" s="40">
        <f t="shared" si="193"/>
        <v>46.4</v>
      </c>
      <c r="G418" s="3">
        <f t="shared" si="194"/>
        <v>358.5971223021528</v>
      </c>
      <c r="H418" s="3">
        <f t="shared" si="195"/>
        <v>155.31826837612553</v>
      </c>
      <c r="I418">
        <f t="shared" si="180"/>
        <v>1.5531826837612554E-4</v>
      </c>
      <c r="J418" s="4">
        <f t="shared" si="196"/>
        <v>812.50571454867691</v>
      </c>
      <c r="K418" s="40">
        <f t="shared" si="197"/>
        <v>5.2312308335879552</v>
      </c>
      <c r="L418" s="40">
        <f t="shared" si="181"/>
        <v>0.76876916641204485</v>
      </c>
      <c r="M418" s="10">
        <f t="shared" si="198"/>
        <v>6.8392543970822963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15.252739084559071</v>
      </c>
      <c r="Q418" s="42">
        <f t="shared" si="200"/>
        <v>0.45084764573224634</v>
      </c>
      <c r="R418" s="4">
        <f t="shared" si="201"/>
        <v>330783.90936267766</v>
      </c>
      <c r="S418">
        <f t="shared" si="182"/>
        <v>3.3078390936267768E-4</v>
      </c>
      <c r="T418" s="41">
        <f t="shared" si="183"/>
        <v>4.5861585767728054E-4</v>
      </c>
      <c r="U418" s="42">
        <f t="shared" si="202"/>
        <v>0.58735975649893224</v>
      </c>
      <c r="V418" s="42">
        <f t="shared" si="203"/>
        <v>1.2041827489100985</v>
      </c>
      <c r="W418" s="42">
        <f t="shared" si="204"/>
        <v>1.1880571074392161</v>
      </c>
      <c r="X418" s="42">
        <f t="shared" si="205"/>
        <v>1.6125641470882357E-2</v>
      </c>
      <c r="Y418" s="42">
        <f t="shared" si="209"/>
        <v>9.8719145883944433E-3</v>
      </c>
      <c r="Z418" s="10">
        <f t="shared" si="206"/>
        <v>21.525454087854776</v>
      </c>
      <c r="AA418">
        <f t="shared" si="184"/>
        <v>6840420.7104530772</v>
      </c>
      <c r="AB418" s="10">
        <f t="shared" si="185"/>
        <v>6.8404207104530776</v>
      </c>
      <c r="AC418" s="10">
        <f t="shared" si="186"/>
        <v>6.7394207104530777</v>
      </c>
      <c r="AD418" s="3">
        <f t="shared" si="187"/>
        <v>977.43592609906852</v>
      </c>
      <c r="AI418" s="94">
        <f t="shared" si="188"/>
        <v>1.1880571074392161</v>
      </c>
    </row>
    <row r="419" spans="2:35">
      <c r="B419" s="39">
        <f t="shared" si="189"/>
        <v>391</v>
      </c>
      <c r="C419" s="42">
        <f t="shared" si="190"/>
        <v>6.6573141486813272</v>
      </c>
      <c r="D419" s="10">
        <f t="shared" si="191"/>
        <v>7.542685851318673</v>
      </c>
      <c r="E419" s="40">
        <f t="shared" si="192"/>
        <v>31.314628297362653</v>
      </c>
      <c r="F419" s="40">
        <f t="shared" si="193"/>
        <v>46.4</v>
      </c>
      <c r="G419" s="3">
        <f t="shared" si="194"/>
        <v>358.42685851318396</v>
      </c>
      <c r="H419" s="3">
        <f t="shared" si="195"/>
        <v>155.31826837612553</v>
      </c>
      <c r="I419">
        <f t="shared" si="180"/>
        <v>1.5531826837612554E-4</v>
      </c>
      <c r="J419" s="4">
        <f t="shared" si="196"/>
        <v>814.17982161213115</v>
      </c>
      <c r="K419" s="40">
        <f t="shared" si="197"/>
        <v>5.2420093922273043</v>
      </c>
      <c r="L419" s="40">
        <f t="shared" si="181"/>
        <v>0.75799060777269567</v>
      </c>
      <c r="M419" s="10">
        <f t="shared" si="198"/>
        <v>6.8404207104530776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15.253568782102567</v>
      </c>
      <c r="Q419" s="42">
        <f t="shared" si="200"/>
        <v>0.45196386837758956</v>
      </c>
      <c r="R419" s="4">
        <f t="shared" si="201"/>
        <v>330026.80649709428</v>
      </c>
      <c r="S419">
        <f t="shared" si="182"/>
        <v>3.3002680649709429E-4</v>
      </c>
      <c r="T419" s="41">
        <f t="shared" si="183"/>
        <v>4.5937296054286394E-4</v>
      </c>
      <c r="U419" s="42">
        <f t="shared" si="202"/>
        <v>0.58601539922463042</v>
      </c>
      <c r="V419" s="42">
        <f t="shared" si="203"/>
        <v>1.2043809359273929</v>
      </c>
      <c r="W419" s="42">
        <f t="shared" si="204"/>
        <v>1.1882627462898743</v>
      </c>
      <c r="X419" s="42">
        <f t="shared" si="205"/>
        <v>1.6118189637518654E-2</v>
      </c>
      <c r="Y419" s="42">
        <f t="shared" si="209"/>
        <v>9.8899060766697786E-3</v>
      </c>
      <c r="Z419" s="10">
        <f t="shared" si="206"/>
        <v>21.529142823257128</v>
      </c>
      <c r="AA419">
        <f t="shared" si="184"/>
        <v>6841575.6194117712</v>
      </c>
      <c r="AB419" s="10">
        <f t="shared" si="185"/>
        <v>6.8415756194117714</v>
      </c>
      <c r="AC419" s="10">
        <f t="shared" si="186"/>
        <v>6.7405756194117714</v>
      </c>
      <c r="AD419" s="3">
        <f t="shared" si="187"/>
        <v>977.60342558546358</v>
      </c>
      <c r="AI419" s="94">
        <f t="shared" si="188"/>
        <v>1.1882627462898743</v>
      </c>
    </row>
    <row r="420" spans="2:35">
      <c r="B420" s="39">
        <f t="shared" si="189"/>
        <v>392</v>
      </c>
      <c r="C420" s="42">
        <f t="shared" si="190"/>
        <v>6.6743405275782104</v>
      </c>
      <c r="D420" s="10">
        <f t="shared" si="191"/>
        <v>7.5256594724217898</v>
      </c>
      <c r="E420" s="40">
        <f t="shared" si="192"/>
        <v>31.348681055156419</v>
      </c>
      <c r="F420" s="40">
        <f t="shared" si="193"/>
        <v>46.4</v>
      </c>
      <c r="G420" s="3">
        <f t="shared" si="194"/>
        <v>358.25659472421512</v>
      </c>
      <c r="H420" s="3">
        <f t="shared" si="195"/>
        <v>155.31826837612553</v>
      </c>
      <c r="I420">
        <f t="shared" si="180"/>
        <v>1.5531826837612554E-4</v>
      </c>
      <c r="J420" s="4">
        <f t="shared" si="196"/>
        <v>815.85575015579036</v>
      </c>
      <c r="K420" s="40">
        <f t="shared" si="197"/>
        <v>5.2527996782714466</v>
      </c>
      <c r="L420" s="40">
        <f t="shared" si="181"/>
        <v>0.74720032172855344</v>
      </c>
      <c r="M420" s="10">
        <f t="shared" si="198"/>
        <v>6.8415756194117714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15.254390271796694</v>
      </c>
      <c r="Q420" s="42">
        <f t="shared" si="200"/>
        <v>0.45308003091135945</v>
      </c>
      <c r="R420" s="4">
        <f t="shared" si="201"/>
        <v>329269.62115383887</v>
      </c>
      <c r="S420">
        <f t="shared" si="182"/>
        <v>3.2926962115383885E-4</v>
      </c>
      <c r="T420" s="41">
        <f t="shared" si="183"/>
        <v>4.6013014588611937E-4</v>
      </c>
      <c r="U420" s="42">
        <f t="shared" si="202"/>
        <v>0.58467089549802553</v>
      </c>
      <c r="V420" s="42">
        <f t="shared" si="203"/>
        <v>1.2045770091061536</v>
      </c>
      <c r="W420" s="42">
        <f t="shared" si="204"/>
        <v>1.1884663743685968</v>
      </c>
      <c r="X420" s="42">
        <f t="shared" si="205"/>
        <v>1.6110634737556806E-2</v>
      </c>
      <c r="Y420" s="42">
        <f t="shared" si="209"/>
        <v>9.9078881635590917E-3</v>
      </c>
      <c r="Z420" s="10">
        <f t="shared" si="206"/>
        <v>21.532795127948994</v>
      </c>
      <c r="AA420">
        <f t="shared" si="184"/>
        <v>6842719.1222517462</v>
      </c>
      <c r="AB420" s="10">
        <f t="shared" si="185"/>
        <v>6.8427191222517463</v>
      </c>
      <c r="AC420" s="10">
        <f t="shared" si="186"/>
        <v>6.7417191222517463</v>
      </c>
      <c r="AD420" s="3">
        <f t="shared" si="187"/>
        <v>977.76927081243605</v>
      </c>
      <c r="AI420" s="94">
        <f t="shared" si="188"/>
        <v>1.1884663743685968</v>
      </c>
    </row>
    <row r="421" spans="2:35">
      <c r="B421" s="39">
        <f t="shared" si="189"/>
        <v>393</v>
      </c>
      <c r="C421" s="42">
        <f t="shared" si="190"/>
        <v>6.6913669064750936</v>
      </c>
      <c r="D421" s="10">
        <f t="shared" si="191"/>
        <v>7.5086330935249066</v>
      </c>
      <c r="E421" s="40">
        <f t="shared" si="192"/>
        <v>31.382733812950185</v>
      </c>
      <c r="F421" s="40">
        <f t="shared" si="193"/>
        <v>46.4</v>
      </c>
      <c r="G421" s="3">
        <f t="shared" si="194"/>
        <v>358.08633093524628</v>
      </c>
      <c r="H421" s="3">
        <f t="shared" si="195"/>
        <v>155.31826837612553</v>
      </c>
      <c r="I421">
        <f t="shared" si="180"/>
        <v>1.5531826837612554E-4</v>
      </c>
      <c r="J421" s="4">
        <f t="shared" si="196"/>
        <v>817.53350017965431</v>
      </c>
      <c r="K421" s="40">
        <f t="shared" si="197"/>
        <v>5.2636016917203801</v>
      </c>
      <c r="L421" s="40">
        <f t="shared" si="181"/>
        <v>0.73639830827961994</v>
      </c>
      <c r="M421" s="10">
        <f t="shared" si="198"/>
        <v>6.8427191222517463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15.255203555252381</v>
      </c>
      <c r="Q421" s="42">
        <f t="shared" si="200"/>
        <v>0.45419613394041547</v>
      </c>
      <c r="R421" s="4">
        <f t="shared" si="201"/>
        <v>328512.35426330782</v>
      </c>
      <c r="S421">
        <f t="shared" si="182"/>
        <v>3.285123542633078E-4</v>
      </c>
      <c r="T421" s="41">
        <f t="shared" si="183"/>
        <v>4.6088741277665042E-4</v>
      </c>
      <c r="U421" s="42">
        <f t="shared" si="202"/>
        <v>0.58332624697118518</v>
      </c>
      <c r="V421" s="42">
        <f t="shared" si="203"/>
        <v>1.2047709681225747</v>
      </c>
      <c r="W421" s="42">
        <f t="shared" si="204"/>
        <v>1.1886679913744786</v>
      </c>
      <c r="X421" s="42">
        <f t="shared" si="205"/>
        <v>1.6102976748096021E-2</v>
      </c>
      <c r="Y421" s="42">
        <f t="shared" si="209"/>
        <v>9.9258607446844598E-3</v>
      </c>
      <c r="Z421" s="10">
        <f t="shared" si="206"/>
        <v>21.536410996528144</v>
      </c>
      <c r="AA421">
        <f t="shared" si="184"/>
        <v>6843851.2172816182</v>
      </c>
      <c r="AB421" s="10">
        <f t="shared" si="185"/>
        <v>6.8438512172816184</v>
      </c>
      <c r="AC421" s="10">
        <f t="shared" si="186"/>
        <v>6.7428512172816184</v>
      </c>
      <c r="AD421" s="3">
        <f t="shared" si="187"/>
        <v>977.93346153467996</v>
      </c>
      <c r="AI421" s="94">
        <f t="shared" si="188"/>
        <v>1.1886679913744786</v>
      </c>
    </row>
    <row r="422" spans="2:35">
      <c r="B422" s="39">
        <f t="shared" si="189"/>
        <v>394</v>
      </c>
      <c r="C422" s="42">
        <f t="shared" si="190"/>
        <v>6.7083932853719768</v>
      </c>
      <c r="D422" s="10">
        <f t="shared" si="191"/>
        <v>7.4916067146280234</v>
      </c>
      <c r="E422" s="40">
        <f t="shared" si="192"/>
        <v>31.416786570743952</v>
      </c>
      <c r="F422" s="40">
        <f t="shared" si="193"/>
        <v>46.4</v>
      </c>
      <c r="G422" s="3">
        <f t="shared" si="194"/>
        <v>357.91606714627744</v>
      </c>
      <c r="H422" s="3">
        <f t="shared" si="195"/>
        <v>155.31826837612553</v>
      </c>
      <c r="I422">
        <f t="shared" si="180"/>
        <v>1.5531826837612554E-4</v>
      </c>
      <c r="J422" s="4">
        <f t="shared" si="196"/>
        <v>819.213071683723</v>
      </c>
      <c r="K422" s="40">
        <f t="shared" si="197"/>
        <v>5.2744154325741048</v>
      </c>
      <c r="L422" s="40">
        <f t="shared" si="181"/>
        <v>0.72558456742589517</v>
      </c>
      <c r="M422" s="10">
        <f t="shared" si="198"/>
        <v>6.8438512172816184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15.256008634062741</v>
      </c>
      <c r="Q422" s="42">
        <f t="shared" si="200"/>
        <v>0.45531217807130747</v>
      </c>
      <c r="R422" s="4">
        <f t="shared" si="201"/>
        <v>327755.00675589754</v>
      </c>
      <c r="S422">
        <f t="shared" si="182"/>
        <v>3.2775500675589754E-4</v>
      </c>
      <c r="T422" s="41">
        <f t="shared" si="183"/>
        <v>4.6164476028406068E-4</v>
      </c>
      <c r="U422" s="42">
        <f t="shared" si="202"/>
        <v>0.58198145529617706</v>
      </c>
      <c r="V422" s="42">
        <f t="shared" si="203"/>
        <v>1.2049628126562408</v>
      </c>
      <c r="W422" s="42">
        <f t="shared" si="204"/>
        <v>1.1888675970093028</v>
      </c>
      <c r="X422" s="42">
        <f t="shared" si="205"/>
        <v>1.6095215646938055E-2</v>
      </c>
      <c r="Y422" s="42">
        <f t="shared" si="209"/>
        <v>9.9438237156426659E-3</v>
      </c>
      <c r="Z422" s="10">
        <f t="shared" si="206"/>
        <v>21.539990423640898</v>
      </c>
      <c r="AA422">
        <f t="shared" si="184"/>
        <v>6844971.9028251991</v>
      </c>
      <c r="AB422" s="10">
        <f t="shared" si="185"/>
        <v>6.8449719028251987</v>
      </c>
      <c r="AC422" s="10">
        <f t="shared" si="186"/>
        <v>6.7439719028251988</v>
      </c>
      <c r="AD422" s="3">
        <f t="shared" si="187"/>
        <v>978.09599750909342</v>
      </c>
      <c r="AI422" s="94">
        <f t="shared" si="188"/>
        <v>1.1888675970093028</v>
      </c>
    </row>
    <row r="423" spans="2:35">
      <c r="B423" s="39">
        <f t="shared" si="189"/>
        <v>395</v>
      </c>
      <c r="C423" s="42">
        <f t="shared" si="190"/>
        <v>6.72541966426886</v>
      </c>
      <c r="D423" s="10">
        <f t="shared" si="191"/>
        <v>7.4745803357311402</v>
      </c>
      <c r="E423" s="40">
        <f t="shared" si="192"/>
        <v>31.450839328537718</v>
      </c>
      <c r="F423" s="40">
        <f t="shared" si="193"/>
        <v>46.4</v>
      </c>
      <c r="G423" s="3">
        <f t="shared" si="194"/>
        <v>357.7458033573086</v>
      </c>
      <c r="H423" s="3">
        <f t="shared" si="195"/>
        <v>155.31826837612553</v>
      </c>
      <c r="I423">
        <f t="shared" ref="I423:I486" si="210">H423/1000^2</f>
        <v>1.5531826837612554E-4</v>
      </c>
      <c r="J423" s="4">
        <f t="shared" si="196"/>
        <v>820.89446466799654</v>
      </c>
      <c r="K423" s="40">
        <f t="shared" si="197"/>
        <v>5.2852409008326218</v>
      </c>
      <c r="L423" s="40">
        <f t="shared" ref="L423:L486" si="211">IF((gstar-K423)&lt;0,0,gstar-K423)</f>
        <v>0.71475909916737823</v>
      </c>
      <c r="M423" s="10">
        <f t="shared" si="198"/>
        <v>6.8449719028251987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15.25680550980305</v>
      </c>
      <c r="Q423" s="42">
        <f t="shared" si="200"/>
        <v>0.45642816391027902</v>
      </c>
      <c r="R423" s="4">
        <f t="shared" si="201"/>
        <v>326997.57956200431</v>
      </c>
      <c r="S423">
        <f t="shared" ref="S423:S486" si="212">R423/1000^3</f>
        <v>3.2699757956200433E-4</v>
      </c>
      <c r="T423" s="41">
        <f t="shared" ref="T423:T486" si="213">(vc/1000^3-S423)</f>
        <v>4.6240218747795389E-4</v>
      </c>
      <c r="U423" s="42">
        <f t="shared" si="202"/>
        <v>0.58063652212506855</v>
      </c>
      <c r="V423" s="42">
        <f t="shared" si="203"/>
        <v>1.2051525423906402</v>
      </c>
      <c r="W423" s="42">
        <f t="shared" si="204"/>
        <v>1.1890651909775316</v>
      </c>
      <c r="X423" s="42">
        <f t="shared" si="205"/>
        <v>1.6087351413108575E-2</v>
      </c>
      <c r="Y423" s="42">
        <f t="shared" si="209"/>
        <v>9.9617769720062536E-3</v>
      </c>
      <c r="Z423" s="10">
        <f t="shared" si="206"/>
        <v>21.543533403983311</v>
      </c>
      <c r="AA423">
        <f t="shared" ref="AA423:AA486" si="214">Z423*rat*to+patm*1000000</f>
        <v>6846081.17722187</v>
      </c>
      <c r="AB423" s="10">
        <f t="shared" ref="AB423:AB486" si="215">AA423/1000000</f>
        <v>6.8460811772218699</v>
      </c>
      <c r="AC423" s="10">
        <f t="shared" ref="AC423:AC486" si="216">AB423-patm</f>
        <v>6.74508117722187</v>
      </c>
      <c r="AD423" s="3">
        <f t="shared" ref="AD423:AD486" si="217">AC423*1000000/6895</f>
        <v>978.25687849483245</v>
      </c>
      <c r="AI423" s="94">
        <f t="shared" ref="AI423:AI486" si="218">($M423-patm)*1000000*$I423/SQRT(rat*to)*SQRT(k)*(2/(k+1))^((k+1)/2/(k-1))</f>
        <v>1.1890651909775316</v>
      </c>
    </row>
    <row r="424" spans="2:35">
      <c r="B424" s="39">
        <f t="shared" ref="B424:B487" si="219">1+B423</f>
        <v>396</v>
      </c>
      <c r="C424" s="42">
        <f t="shared" ref="C424:C487" si="220">xincp+C423</f>
        <v>6.7424460431657431</v>
      </c>
      <c r="D424" s="10">
        <f t="shared" ref="D424:D487" si="221">(F424-E424)/2</f>
        <v>7.457553956834257</v>
      </c>
      <c r="E424" s="40">
        <f t="shared" ref="E424:E487" si="222">E423+ci*2*xincp</f>
        <v>31.484892086331485</v>
      </c>
      <c r="F424" s="40">
        <f t="shared" ref="F424:F487" si="223">F423-osi*2*xincp</f>
        <v>46.4</v>
      </c>
      <c r="G424" s="3">
        <f t="shared" ref="G424:G487" si="224">G423-ei*n*2*xincp</f>
        <v>357.57553956833976</v>
      </c>
      <c r="H424" s="3">
        <f t="shared" ref="H424:H487" si="225">PI()/4*(dto+erate*(two-D424)/two)^2</f>
        <v>155.31826837612553</v>
      </c>
      <c r="I424">
        <f t="shared" si="210"/>
        <v>1.5531826837612554E-4</v>
      </c>
      <c r="J424" s="4">
        <f t="shared" ref="J424:J487" si="226">PI()/4*dc^2-PI()/4*(F424^2-E424^2)</f>
        <v>822.57767913247494</v>
      </c>
      <c r="K424" s="40">
        <f t="shared" ref="K424:K487" si="227">J424/H424</f>
        <v>5.29607809649593</v>
      </c>
      <c r="L424" s="40">
        <f t="shared" si="211"/>
        <v>0.70392190350407002</v>
      </c>
      <c r="M424" s="10">
        <f t="shared" ref="M424:M487" si="228">AB423</f>
        <v>6.8460811772218699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15.257594184031031</v>
      </c>
      <c r="Q424" s="42">
        <f t="shared" ref="Q424:Q487" si="230">xincp/P424+Q423</f>
        <v>0.45754409206327074</v>
      </c>
      <c r="R424" s="4">
        <f t="shared" ref="R424:R487" si="231">PI()/4*(F424^2-E424^2)*G424</f>
        <v>326240.07361202448</v>
      </c>
      <c r="S424">
        <f t="shared" si="212"/>
        <v>3.2624007361202451E-4</v>
      </c>
      <c r="T424" s="41">
        <f t="shared" si="213"/>
        <v>4.6315969342793371E-4</v>
      </c>
      <c r="U424" s="42">
        <f t="shared" ref="U424:U487" si="232">rhopgrain*R424/1000^2</f>
        <v>0.57929144910992736</v>
      </c>
      <c r="V424" s="42">
        <f t="shared" ref="V424:V487" si="233">(U423-U424)/(Q424-Q423)</f>
        <v>1.2053401570120419</v>
      </c>
      <c r="W424" s="42">
        <f t="shared" ref="W424:W487" si="234">IF(V424&lt;AI424,IF(AB423&gt;pbd,AI424,0),AI424)</f>
        <v>1.1892607729863731</v>
      </c>
      <c r="X424" s="42">
        <f t="shared" ref="X424:X487" si="235">V424-W424</f>
        <v>1.6079384025668775E-2</v>
      </c>
      <c r="Y424" s="42">
        <f t="shared" si="209"/>
        <v>9.979720409323262E-3</v>
      </c>
      <c r="Z424" s="10">
        <f t="shared" ref="Z424:Z487" si="236">Y424/T424</f>
        <v>21.547039932299455</v>
      </c>
      <c r="AA424">
        <f t="shared" si="214"/>
        <v>6847179.0388260512</v>
      </c>
      <c r="AB424" s="10">
        <f t="shared" si="215"/>
        <v>6.8471790388260514</v>
      </c>
      <c r="AC424" s="10">
        <f t="shared" si="216"/>
        <v>6.7461790388260514</v>
      </c>
      <c r="AD424" s="3">
        <f t="shared" si="217"/>
        <v>978.41610425323438</v>
      </c>
      <c r="AI424" s="94">
        <f t="shared" si="218"/>
        <v>1.1892607729863731</v>
      </c>
    </row>
    <row r="425" spans="2:35">
      <c r="B425" s="39">
        <f t="shared" si="219"/>
        <v>397</v>
      </c>
      <c r="C425" s="42">
        <f t="shared" si="220"/>
        <v>6.7594724220626263</v>
      </c>
      <c r="D425" s="10">
        <f t="shared" si="221"/>
        <v>7.4405275779373738</v>
      </c>
      <c r="E425" s="40">
        <f t="shared" si="222"/>
        <v>31.518944844125251</v>
      </c>
      <c r="F425" s="40">
        <f t="shared" si="223"/>
        <v>46.4</v>
      </c>
      <c r="G425" s="3">
        <f t="shared" si="224"/>
        <v>357.40527577937092</v>
      </c>
      <c r="H425" s="3">
        <f t="shared" si="225"/>
        <v>155.31826837612553</v>
      </c>
      <c r="I425">
        <f t="shared" si="210"/>
        <v>1.5531826837612554E-4</v>
      </c>
      <c r="J425" s="4">
        <f t="shared" si="226"/>
        <v>824.26271507715808</v>
      </c>
      <c r="K425" s="40">
        <f t="shared" si="227"/>
        <v>5.3069270195640303</v>
      </c>
      <c r="L425" s="40">
        <f t="shared" si="211"/>
        <v>0.69307298043596965</v>
      </c>
      <c r="M425" s="10">
        <f t="shared" si="228"/>
        <v>6.8471790388260514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15.258374658286503</v>
      </c>
      <c r="Q425" s="42">
        <f t="shared" si="230"/>
        <v>0.45865996313592372</v>
      </c>
      <c r="R425" s="4">
        <f t="shared" si="231"/>
        <v>325482.48983635457</v>
      </c>
      <c r="S425">
        <f t="shared" si="212"/>
        <v>3.2548248983635457E-4</v>
      </c>
      <c r="T425" s="41">
        <f t="shared" si="213"/>
        <v>4.6391727720360366E-4</v>
      </c>
      <c r="U425" s="42">
        <f t="shared" si="232"/>
        <v>0.5779462379028214</v>
      </c>
      <c r="V425" s="42">
        <f t="shared" si="233"/>
        <v>1.2055256562101879</v>
      </c>
      <c r="W425" s="42">
        <f t="shared" si="234"/>
        <v>1.1894543427456858</v>
      </c>
      <c r="X425" s="42">
        <f t="shared" si="235"/>
        <v>1.6071313464502079E-2</v>
      </c>
      <c r="Y425" s="42">
        <f t="shared" si="209"/>
        <v>9.9976539231178378E-3</v>
      </c>
      <c r="Z425" s="10">
        <f t="shared" si="236"/>
        <v>21.55051000338165</v>
      </c>
      <c r="AA425">
        <f t="shared" si="214"/>
        <v>6848265.4860072639</v>
      </c>
      <c r="AB425" s="10">
        <f t="shared" si="215"/>
        <v>6.8482654860072643</v>
      </c>
      <c r="AC425" s="10">
        <f t="shared" si="216"/>
        <v>6.7472654860072643</v>
      </c>
      <c r="AD425" s="3">
        <f t="shared" si="217"/>
        <v>978.5736745478265</v>
      </c>
      <c r="AI425" s="94">
        <f t="shared" si="218"/>
        <v>1.1894543427456858</v>
      </c>
    </row>
    <row r="426" spans="2:35">
      <c r="B426" s="39">
        <f t="shared" si="219"/>
        <v>398</v>
      </c>
      <c r="C426" s="42">
        <f t="shared" si="220"/>
        <v>6.7764988009595095</v>
      </c>
      <c r="D426" s="10">
        <f t="shared" si="221"/>
        <v>7.4235011990404907</v>
      </c>
      <c r="E426" s="40">
        <f t="shared" si="222"/>
        <v>31.552997601919017</v>
      </c>
      <c r="F426" s="40">
        <f t="shared" si="223"/>
        <v>46.4</v>
      </c>
      <c r="G426" s="3">
        <f t="shared" si="224"/>
        <v>357.23501199040209</v>
      </c>
      <c r="H426" s="3">
        <f t="shared" si="225"/>
        <v>155.31826837612553</v>
      </c>
      <c r="I426">
        <f t="shared" si="210"/>
        <v>1.5531826837612554E-4</v>
      </c>
      <c r="J426" s="4">
        <f t="shared" si="226"/>
        <v>825.94957250204607</v>
      </c>
      <c r="K426" s="40">
        <f t="shared" si="227"/>
        <v>5.3177876700369229</v>
      </c>
      <c r="L426" s="40">
        <f t="shared" si="211"/>
        <v>0.68221232996307712</v>
      </c>
      <c r="M426" s="10">
        <f t="shared" si="228"/>
        <v>6.8482654860072643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15.259146934091435</v>
      </c>
      <c r="Q426" s="42">
        <f t="shared" si="230"/>
        <v>0.45977577773358275</v>
      </c>
      <c r="R426" s="4">
        <f t="shared" si="231"/>
        <v>324724.82916539075</v>
      </c>
      <c r="S426">
        <f t="shared" si="212"/>
        <v>3.2472482916539073E-4</v>
      </c>
      <c r="T426" s="41">
        <f t="shared" si="213"/>
        <v>4.6467493787456749E-4</v>
      </c>
      <c r="U426" s="42">
        <f t="shared" si="232"/>
        <v>0.57660089015581772</v>
      </c>
      <c r="V426" s="42">
        <f t="shared" si="233"/>
        <v>1.2057090396793617</v>
      </c>
      <c r="W426" s="42">
        <f t="shared" si="234"/>
        <v>1.189645899967992</v>
      </c>
      <c r="X426" s="42">
        <f t="shared" si="235"/>
        <v>1.6063139711369745E-2</v>
      </c>
      <c r="Y426" s="42">
        <f t="shared" si="209"/>
        <v>1.001557740889202E-2</v>
      </c>
      <c r="Z426" s="10">
        <f t="shared" si="236"/>
        <v>21.553943612073148</v>
      </c>
      <c r="AA426">
        <f t="shared" si="214"/>
        <v>6849340.5171509795</v>
      </c>
      <c r="AB426" s="10">
        <f t="shared" si="215"/>
        <v>6.8493405171509796</v>
      </c>
      <c r="AC426" s="10">
        <f t="shared" si="216"/>
        <v>6.7483405171509796</v>
      </c>
      <c r="AD426" s="3">
        <f t="shared" si="217"/>
        <v>978.72958914444951</v>
      </c>
      <c r="AI426" s="94">
        <f t="shared" si="218"/>
        <v>1.189645899967992</v>
      </c>
    </row>
    <row r="427" spans="2:35">
      <c r="B427" s="39">
        <f t="shared" si="219"/>
        <v>399</v>
      </c>
      <c r="C427" s="42">
        <f t="shared" si="220"/>
        <v>6.7935251798563927</v>
      </c>
      <c r="D427" s="10">
        <f t="shared" si="221"/>
        <v>7.4064748201436075</v>
      </c>
      <c r="E427" s="40">
        <f t="shared" si="222"/>
        <v>31.587050359712784</v>
      </c>
      <c r="F427" s="40">
        <f t="shared" si="223"/>
        <v>46.4</v>
      </c>
      <c r="G427" s="3">
        <f t="shared" si="224"/>
        <v>357.06474820143325</v>
      </c>
      <c r="H427" s="3">
        <f t="shared" si="225"/>
        <v>155.31826837612553</v>
      </c>
      <c r="I427">
        <f t="shared" si="210"/>
        <v>1.5531826837612554E-4</v>
      </c>
      <c r="J427" s="4">
        <f t="shared" si="226"/>
        <v>827.63825140713891</v>
      </c>
      <c r="K427" s="40">
        <f t="shared" si="227"/>
        <v>5.3286600479146076</v>
      </c>
      <c r="L427" s="40">
        <f t="shared" si="211"/>
        <v>0.67133995208539243</v>
      </c>
      <c r="M427" s="10">
        <f t="shared" si="228"/>
        <v>6.8493405171509796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15.259911012950582</v>
      </c>
      <c r="Q427" s="42">
        <f t="shared" si="230"/>
        <v>0.46089153646129966</v>
      </c>
      <c r="R427" s="4">
        <f t="shared" si="231"/>
        <v>323967.09252952947</v>
      </c>
      <c r="S427">
        <f t="shared" si="212"/>
        <v>3.2396709252952949E-4</v>
      </c>
      <c r="T427" s="41">
        <f t="shared" si="213"/>
        <v>4.6543267451042874E-4</v>
      </c>
      <c r="U427" s="42">
        <f t="shared" si="232"/>
        <v>0.57525540752098425</v>
      </c>
      <c r="V427" s="42">
        <f t="shared" si="233"/>
        <v>1.2058903071156162</v>
      </c>
      <c r="W427" s="42">
        <f t="shared" si="234"/>
        <v>1.1898354443686252</v>
      </c>
      <c r="X427" s="42">
        <f t="shared" si="235"/>
        <v>1.6054862746990972E-2</v>
      </c>
      <c r="Y427" s="42">
        <f t="shared" si="209"/>
        <v>1.0033490762124272E-2</v>
      </c>
      <c r="Z427" s="10">
        <f t="shared" si="236"/>
        <v>21.55734075326389</v>
      </c>
      <c r="AA427">
        <f t="shared" si="214"/>
        <v>6850404.1306572873</v>
      </c>
      <c r="AB427" s="10">
        <f t="shared" si="215"/>
        <v>6.8504041306572869</v>
      </c>
      <c r="AC427" s="10">
        <f t="shared" si="216"/>
        <v>6.7494041306572869</v>
      </c>
      <c r="AD427" s="3">
        <f t="shared" si="217"/>
        <v>978.88384781106413</v>
      </c>
      <c r="AI427" s="94">
        <f t="shared" si="218"/>
        <v>1.1898354443686252</v>
      </c>
    </row>
    <row r="428" spans="2:35">
      <c r="B428" s="39">
        <f t="shared" si="219"/>
        <v>400</v>
      </c>
      <c r="C428" s="42">
        <f t="shared" si="220"/>
        <v>6.8105515587532759</v>
      </c>
      <c r="D428" s="10">
        <f t="shared" si="221"/>
        <v>7.3894484412467243</v>
      </c>
      <c r="E428" s="40">
        <f t="shared" si="222"/>
        <v>31.62110311750655</v>
      </c>
      <c r="F428" s="40">
        <f t="shared" si="223"/>
        <v>46.4</v>
      </c>
      <c r="G428" s="3">
        <f t="shared" si="224"/>
        <v>356.89448441246441</v>
      </c>
      <c r="H428" s="3">
        <f t="shared" si="225"/>
        <v>155.31826837612553</v>
      </c>
      <c r="I428">
        <f t="shared" si="210"/>
        <v>1.5531826837612554E-4</v>
      </c>
      <c r="J428" s="4">
        <f t="shared" si="226"/>
        <v>829.32875179243649</v>
      </c>
      <c r="K428" s="40">
        <f t="shared" si="227"/>
        <v>5.3395441531970835</v>
      </c>
      <c r="L428" s="40">
        <f t="shared" si="211"/>
        <v>0.66045584680291647</v>
      </c>
      <c r="M428" s="10">
        <f t="shared" si="228"/>
        <v>6.8504041306572869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15.260666896350537</v>
      </c>
      <c r="Q428" s="42">
        <f t="shared" si="230"/>
        <v>0.46200723992383674</v>
      </c>
      <c r="R428" s="4">
        <f t="shared" si="231"/>
        <v>323209.28085916711</v>
      </c>
      <c r="S428">
        <f t="shared" si="212"/>
        <v>3.2320928085916712E-4</v>
      </c>
      <c r="T428" s="41">
        <f t="shared" si="213"/>
        <v>4.6619048618079111E-4</v>
      </c>
      <c r="U428" s="42">
        <f t="shared" si="232"/>
        <v>0.57390979165038858</v>
      </c>
      <c r="V428" s="42">
        <f t="shared" si="233"/>
        <v>1.2060694582194533</v>
      </c>
      <c r="W428" s="42">
        <f t="shared" si="234"/>
        <v>1.1900229756654972</v>
      </c>
      <c r="X428" s="42">
        <f t="shared" si="235"/>
        <v>1.6046482553956132E-2</v>
      </c>
      <c r="Y428" s="42">
        <f t="shared" si="209"/>
        <v>1.0051393878271262E-2</v>
      </c>
      <c r="Z428" s="10">
        <f t="shared" si="236"/>
        <v>21.560701421893192</v>
      </c>
      <c r="AA428">
        <f t="shared" si="214"/>
        <v>6851456.3249417292</v>
      </c>
      <c r="AB428" s="10">
        <f t="shared" si="215"/>
        <v>6.8514563249417293</v>
      </c>
      <c r="AC428" s="10">
        <f t="shared" si="216"/>
        <v>6.7504563249417293</v>
      </c>
      <c r="AD428" s="3">
        <f t="shared" si="217"/>
        <v>979.03645031787221</v>
      </c>
      <c r="AI428" s="94">
        <f t="shared" si="218"/>
        <v>1.1900229756654972</v>
      </c>
    </row>
    <row r="429" spans="2:35">
      <c r="B429" s="39">
        <f t="shared" si="219"/>
        <v>401</v>
      </c>
      <c r="C429" s="42">
        <f t="shared" si="220"/>
        <v>6.8275779376501591</v>
      </c>
      <c r="D429" s="10">
        <f t="shared" si="221"/>
        <v>7.3724220623498411</v>
      </c>
      <c r="E429" s="40">
        <f t="shared" si="222"/>
        <v>31.655155875300316</v>
      </c>
      <c r="F429" s="40">
        <f t="shared" si="223"/>
        <v>46.4</v>
      </c>
      <c r="G429" s="3">
        <f t="shared" si="224"/>
        <v>356.72422062349557</v>
      </c>
      <c r="H429" s="3">
        <f t="shared" si="225"/>
        <v>155.31826837612553</v>
      </c>
      <c r="I429">
        <f t="shared" si="210"/>
        <v>1.5531826837612554E-4</v>
      </c>
      <c r="J429" s="4">
        <f t="shared" si="226"/>
        <v>831.02107365793893</v>
      </c>
      <c r="K429" s="40">
        <f t="shared" si="227"/>
        <v>5.3504399858843508</v>
      </c>
      <c r="L429" s="40">
        <f t="shared" si="211"/>
        <v>0.64956001411564923</v>
      </c>
      <c r="M429" s="10">
        <f t="shared" si="228"/>
        <v>6.8514563249417293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15.26141458576036</v>
      </c>
      <c r="Q429" s="42">
        <f t="shared" si="230"/>
        <v>0.46312288872566992</v>
      </c>
      <c r="R429" s="4">
        <f t="shared" si="231"/>
        <v>322451.39508470002</v>
      </c>
      <c r="S429">
        <f t="shared" si="212"/>
        <v>3.224513950847E-4</v>
      </c>
      <c r="T429" s="41">
        <f t="shared" si="213"/>
        <v>4.6694837195525822E-4</v>
      </c>
      <c r="U429" s="42">
        <f t="shared" si="232"/>
        <v>0.57256404419609841</v>
      </c>
      <c r="V429" s="42">
        <f t="shared" si="233"/>
        <v>1.2062464926945669</v>
      </c>
      <c r="W429" s="42">
        <f t="shared" si="234"/>
        <v>1.1902084935792434</v>
      </c>
      <c r="X429" s="42">
        <f t="shared" si="235"/>
        <v>1.6037999115323442E-2</v>
      </c>
      <c r="Y429" s="42">
        <f t="shared" si="209"/>
        <v>1.0069286652768074E-2</v>
      </c>
      <c r="Z429" s="10">
        <f t="shared" si="236"/>
        <v>21.564025612949106</v>
      </c>
      <c r="AA429">
        <f t="shared" si="214"/>
        <v>6852497.0984351151</v>
      </c>
      <c r="AB429" s="10">
        <f t="shared" si="215"/>
        <v>6.8524970984351148</v>
      </c>
      <c r="AC429" s="10">
        <f t="shared" si="216"/>
        <v>6.7514970984351148</v>
      </c>
      <c r="AD429" s="3">
        <f t="shared" si="217"/>
        <v>979.18739643729009</v>
      </c>
      <c r="AI429" s="94">
        <f t="shared" si="218"/>
        <v>1.1902084935792434</v>
      </c>
    </row>
    <row r="430" spans="2:35">
      <c r="B430" s="39">
        <f t="shared" si="219"/>
        <v>402</v>
      </c>
      <c r="C430" s="42">
        <f t="shared" si="220"/>
        <v>6.8446043165470423</v>
      </c>
      <c r="D430" s="10">
        <f t="shared" si="221"/>
        <v>7.3553956834529579</v>
      </c>
      <c r="E430" s="40">
        <f t="shared" si="222"/>
        <v>31.689208633094083</v>
      </c>
      <c r="F430" s="40">
        <f t="shared" si="223"/>
        <v>46.4</v>
      </c>
      <c r="G430" s="3">
        <f t="shared" si="224"/>
        <v>356.55395683452673</v>
      </c>
      <c r="H430" s="3">
        <f t="shared" si="225"/>
        <v>155.31826837612553</v>
      </c>
      <c r="I430">
        <f t="shared" si="210"/>
        <v>1.5531826837612554E-4</v>
      </c>
      <c r="J430" s="4">
        <f t="shared" si="226"/>
        <v>832.71521700364622</v>
      </c>
      <c r="K430" s="40">
        <f t="shared" si="227"/>
        <v>5.3613475459764111</v>
      </c>
      <c r="L430" s="40">
        <f t="shared" si="211"/>
        <v>0.63865245402358894</v>
      </c>
      <c r="M430" s="10">
        <f t="shared" si="228"/>
        <v>6.8524970984351148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15.262154082631458</v>
      </c>
      <c r="Q430" s="42">
        <f t="shared" si="230"/>
        <v>0.46423848347099222</v>
      </c>
      <c r="R430" s="4">
        <f t="shared" si="231"/>
        <v>321693.43613652454</v>
      </c>
      <c r="S430">
        <f t="shared" si="212"/>
        <v>3.2169343613652453E-4</v>
      </c>
      <c r="T430" s="41">
        <f t="shared" si="213"/>
        <v>4.6770633090343369E-4</v>
      </c>
      <c r="U430" s="42">
        <f t="shared" si="232"/>
        <v>0.57121816681018123</v>
      </c>
      <c r="V430" s="42">
        <f t="shared" si="233"/>
        <v>1.2064214102481732</v>
      </c>
      <c r="W430" s="42">
        <f t="shared" si="234"/>
        <v>1.1903919978331918</v>
      </c>
      <c r="X430" s="42">
        <f t="shared" si="235"/>
        <v>1.6029412414981348E-2</v>
      </c>
      <c r="Y430" s="42">
        <f t="shared" si="209"/>
        <v>1.0087168981028832E-2</v>
      </c>
      <c r="Z430" s="10">
        <f t="shared" si="236"/>
        <v>21.56731332146861</v>
      </c>
      <c r="AA430">
        <f t="shared" si="214"/>
        <v>6853526.4495835677</v>
      </c>
      <c r="AB430" s="10">
        <f t="shared" si="215"/>
        <v>6.8535264495835673</v>
      </c>
      <c r="AC430" s="10">
        <f t="shared" si="216"/>
        <v>6.7525264495835673</v>
      </c>
      <c r="AD430" s="3">
        <f t="shared" si="217"/>
        <v>979.33668594395465</v>
      </c>
      <c r="AI430" s="94">
        <f t="shared" si="218"/>
        <v>1.1903919978331918</v>
      </c>
    </row>
    <row r="431" spans="2:35">
      <c r="B431" s="39">
        <f t="shared" si="219"/>
        <v>403</v>
      </c>
      <c r="C431" s="42">
        <f t="shared" si="220"/>
        <v>6.8616306954439255</v>
      </c>
      <c r="D431" s="10">
        <f t="shared" si="221"/>
        <v>7.3383693045560747</v>
      </c>
      <c r="E431" s="40">
        <f t="shared" si="222"/>
        <v>31.723261390887849</v>
      </c>
      <c r="F431" s="40">
        <f t="shared" si="223"/>
        <v>46.4</v>
      </c>
      <c r="G431" s="3">
        <f t="shared" si="224"/>
        <v>356.38369304555789</v>
      </c>
      <c r="H431" s="3">
        <f t="shared" si="225"/>
        <v>155.31826837612553</v>
      </c>
      <c r="I431">
        <f t="shared" si="210"/>
        <v>1.5531826837612554E-4</v>
      </c>
      <c r="J431" s="4">
        <f t="shared" si="226"/>
        <v>834.41118182955825</v>
      </c>
      <c r="K431" s="40">
        <f t="shared" si="227"/>
        <v>5.3722668334732626</v>
      </c>
      <c r="L431" s="40">
        <f t="shared" si="211"/>
        <v>0.62773316652673739</v>
      </c>
      <c r="M431" s="10">
        <f t="shared" si="228"/>
        <v>6.8535264495835673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15.262885388397633</v>
      </c>
      <c r="Q431" s="42">
        <f t="shared" si="230"/>
        <v>0.46535402476371701</v>
      </c>
      <c r="R431" s="4">
        <f t="shared" si="231"/>
        <v>320935.40494503709</v>
      </c>
      <c r="S431">
        <f t="shared" si="212"/>
        <v>3.2093540494503709E-4</v>
      </c>
      <c r="T431" s="41">
        <f t="shared" si="213"/>
        <v>4.6846436209492114E-4</v>
      </c>
      <c r="U431" s="42">
        <f t="shared" si="232"/>
        <v>0.56987216114470451</v>
      </c>
      <c r="V431" s="42">
        <f t="shared" si="233"/>
        <v>1.2065942105908076</v>
      </c>
      <c r="W431" s="42">
        <f t="shared" si="234"/>
        <v>1.1905734881533701</v>
      </c>
      <c r="X431" s="42">
        <f t="shared" si="235"/>
        <v>1.6020722437437573E-2</v>
      </c>
      <c r="Y431" s="42">
        <f t="shared" si="209"/>
        <v>1.0105040758447075E-2</v>
      </c>
      <c r="Z431" s="10">
        <f t="shared" si="236"/>
        <v>21.57056454253733</v>
      </c>
      <c r="AA431">
        <f t="shared" si="214"/>
        <v>6854544.3768484397</v>
      </c>
      <c r="AB431" s="10">
        <f t="shared" si="215"/>
        <v>6.8545443768484393</v>
      </c>
      <c r="AC431" s="10">
        <f t="shared" si="216"/>
        <v>6.7535443768484393</v>
      </c>
      <c r="AD431" s="3">
        <f t="shared" si="217"/>
        <v>979.48431861471204</v>
      </c>
      <c r="AI431" s="94">
        <f t="shared" si="218"/>
        <v>1.1905734881533701</v>
      </c>
    </row>
    <row r="432" spans="2:35">
      <c r="B432" s="39">
        <f t="shared" si="219"/>
        <v>404</v>
      </c>
      <c r="C432" s="42">
        <f t="shared" si="220"/>
        <v>6.8786570743408086</v>
      </c>
      <c r="D432" s="10">
        <f t="shared" si="221"/>
        <v>7.3213429256591915</v>
      </c>
      <c r="E432" s="40">
        <f t="shared" si="222"/>
        <v>31.757314148681616</v>
      </c>
      <c r="F432" s="40">
        <f t="shared" si="223"/>
        <v>46.4</v>
      </c>
      <c r="G432" s="3">
        <f t="shared" si="224"/>
        <v>356.21342925658905</v>
      </c>
      <c r="H432" s="3">
        <f t="shared" si="225"/>
        <v>155.31826837612553</v>
      </c>
      <c r="I432">
        <f t="shared" si="210"/>
        <v>1.5531826837612554E-4</v>
      </c>
      <c r="J432" s="4">
        <f t="shared" si="226"/>
        <v>836.10896813567524</v>
      </c>
      <c r="K432" s="40">
        <f t="shared" si="227"/>
        <v>5.3831978483749063</v>
      </c>
      <c r="L432" s="40">
        <f t="shared" si="211"/>
        <v>0.61680215162509366</v>
      </c>
      <c r="M432" s="10">
        <f t="shared" si="228"/>
        <v>6.8545443768484393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15.263608504475052</v>
      </c>
      <c r="Q432" s="42">
        <f t="shared" si="230"/>
        <v>0.46646951320748126</v>
      </c>
      <c r="R432" s="4">
        <f t="shared" si="231"/>
        <v>320177.30244063388</v>
      </c>
      <c r="S432">
        <f t="shared" si="212"/>
        <v>3.2017730244063389E-4</v>
      </c>
      <c r="T432" s="41">
        <f t="shared" si="213"/>
        <v>4.6922246459932433E-4</v>
      </c>
      <c r="U432" s="42">
        <f t="shared" si="232"/>
        <v>0.56852602885173598</v>
      </c>
      <c r="V432" s="42">
        <f t="shared" si="233"/>
        <v>1.2067648934362591</v>
      </c>
      <c r="W432" s="42">
        <f t="shared" si="234"/>
        <v>1.1907529642684915</v>
      </c>
      <c r="X432" s="42">
        <f t="shared" si="235"/>
        <v>1.6011929167767613E-2</v>
      </c>
      <c r="Y432" s="42">
        <f t="shared" si="209"/>
        <v>1.0122901880396091E-2</v>
      </c>
      <c r="Z432" s="10">
        <f t="shared" si="236"/>
        <v>21.573779271289109</v>
      </c>
      <c r="AA432">
        <f t="shared" si="214"/>
        <v>6855550.8787061851</v>
      </c>
      <c r="AB432" s="10">
        <f t="shared" si="215"/>
        <v>6.8555508787061852</v>
      </c>
      <c r="AC432" s="10">
        <f t="shared" si="216"/>
        <v>6.7545508787061852</v>
      </c>
      <c r="AD432" s="3">
        <f t="shared" si="217"/>
        <v>979.63029422859825</v>
      </c>
      <c r="AI432" s="94">
        <f t="shared" si="218"/>
        <v>1.1907529642684915</v>
      </c>
    </row>
    <row r="433" spans="2:35">
      <c r="B433" s="39">
        <f t="shared" si="219"/>
        <v>405</v>
      </c>
      <c r="C433" s="42">
        <f t="shared" si="220"/>
        <v>6.8956834532376918</v>
      </c>
      <c r="D433" s="10">
        <f t="shared" si="221"/>
        <v>7.3043165467623083</v>
      </c>
      <c r="E433" s="40">
        <f t="shared" si="222"/>
        <v>31.791366906475382</v>
      </c>
      <c r="F433" s="40">
        <f t="shared" si="223"/>
        <v>46.4</v>
      </c>
      <c r="G433" s="3">
        <f t="shared" si="224"/>
        <v>356.04316546762021</v>
      </c>
      <c r="H433" s="3">
        <f t="shared" si="225"/>
        <v>155.31826837612553</v>
      </c>
      <c r="I433">
        <f t="shared" si="210"/>
        <v>1.5531826837612554E-4</v>
      </c>
      <c r="J433" s="4">
        <f t="shared" si="226"/>
        <v>837.80857592199675</v>
      </c>
      <c r="K433" s="40">
        <f t="shared" si="227"/>
        <v>5.3941405906813404</v>
      </c>
      <c r="L433" s="40">
        <f t="shared" si="211"/>
        <v>0.60585940931865956</v>
      </c>
      <c r="M433" s="10">
        <f t="shared" si="228"/>
        <v>6.8555508787061852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15.264323432262154</v>
      </c>
      <c r="Q433" s="42">
        <f t="shared" si="230"/>
        <v>0.46758494940564888</v>
      </c>
      <c r="R433" s="4">
        <f t="shared" si="231"/>
        <v>319419.12955371157</v>
      </c>
      <c r="S433">
        <f t="shared" si="212"/>
        <v>3.1941912955371155E-4</v>
      </c>
      <c r="T433" s="41">
        <f t="shared" si="213"/>
        <v>4.6998063748624668E-4</v>
      </c>
      <c r="U433" s="42">
        <f t="shared" si="232"/>
        <v>0.56717977158334354</v>
      </c>
      <c r="V433" s="42">
        <f t="shared" si="233"/>
        <v>1.2069334585017046</v>
      </c>
      <c r="W433" s="42">
        <f t="shared" si="234"/>
        <v>1.1909304259099311</v>
      </c>
      <c r="X433" s="42">
        <f t="shared" si="235"/>
        <v>1.6003032591773492E-2</v>
      </c>
      <c r="Y433" s="42">
        <f t="shared" si="209"/>
        <v>1.0140752242229411E-2</v>
      </c>
      <c r="Z433" s="10">
        <f t="shared" si="236"/>
        <v>21.576957502905991</v>
      </c>
      <c r="AA433">
        <f t="shared" si="214"/>
        <v>6856545.9536483446</v>
      </c>
      <c r="AB433" s="10">
        <f t="shared" si="215"/>
        <v>6.8565459536483448</v>
      </c>
      <c r="AC433" s="10">
        <f t="shared" si="216"/>
        <v>6.7555459536483449</v>
      </c>
      <c r="AD433" s="3">
        <f t="shared" si="217"/>
        <v>979.7746125668375</v>
      </c>
      <c r="AI433" s="94">
        <f t="shared" si="218"/>
        <v>1.1909304259099311</v>
      </c>
    </row>
    <row r="434" spans="2:35">
      <c r="B434" s="39">
        <f t="shared" si="219"/>
        <v>406</v>
      </c>
      <c r="C434" s="42">
        <f t="shared" si="220"/>
        <v>6.912709832134575</v>
      </c>
      <c r="D434" s="10">
        <f t="shared" si="221"/>
        <v>7.2872901678654252</v>
      </c>
      <c r="E434" s="40">
        <f t="shared" si="222"/>
        <v>31.825419664269148</v>
      </c>
      <c r="F434" s="40">
        <f t="shared" si="223"/>
        <v>46.4</v>
      </c>
      <c r="G434" s="3">
        <f t="shared" si="224"/>
        <v>355.87290167865137</v>
      </c>
      <c r="H434" s="3">
        <f t="shared" si="225"/>
        <v>155.31826837612553</v>
      </c>
      <c r="I434">
        <f t="shared" si="210"/>
        <v>1.5531826837612554E-4</v>
      </c>
      <c r="J434" s="4">
        <f t="shared" si="226"/>
        <v>839.51000518852334</v>
      </c>
      <c r="K434" s="40">
        <f t="shared" si="227"/>
        <v>5.4050950603925685</v>
      </c>
      <c r="L434" s="40">
        <f t="shared" si="211"/>
        <v>0.59490493960743152</v>
      </c>
      <c r="M434" s="10">
        <f t="shared" si="228"/>
        <v>6.8565459536483448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15.265030173139671</v>
      </c>
      <c r="Q434" s="42">
        <f t="shared" si="230"/>
        <v>0.46870033396131405</v>
      </c>
      <c r="R434" s="4">
        <f t="shared" si="231"/>
        <v>318660.88721466623</v>
      </c>
      <c r="S434">
        <f t="shared" si="212"/>
        <v>3.1866088721466622E-4</v>
      </c>
      <c r="T434" s="41">
        <f t="shared" si="213"/>
        <v>4.70738879825292E-4</v>
      </c>
      <c r="U434" s="42">
        <f t="shared" si="232"/>
        <v>0.56583339099159424</v>
      </c>
      <c r="V434" s="42">
        <f t="shared" si="233"/>
        <v>1.2070999055086977</v>
      </c>
      <c r="W434" s="42">
        <f t="shared" si="234"/>
        <v>1.1911058728117252</v>
      </c>
      <c r="X434" s="42">
        <f t="shared" si="235"/>
        <v>1.5994032696972527E-2</v>
      </c>
      <c r="Y434" s="42">
        <f t="shared" si="209"/>
        <v>1.0158591739282418E-2</v>
      </c>
      <c r="Z434" s="10">
        <f t="shared" si="236"/>
        <v>21.580099232620501</v>
      </c>
      <c r="AA434">
        <f t="shared" si="214"/>
        <v>6857529.6001822669</v>
      </c>
      <c r="AB434" s="10">
        <f t="shared" si="215"/>
        <v>6.857529600182267</v>
      </c>
      <c r="AC434" s="10">
        <f t="shared" si="216"/>
        <v>6.756529600182267</v>
      </c>
      <c r="AD434" s="3">
        <f t="shared" si="217"/>
        <v>979.91727341294666</v>
      </c>
      <c r="AI434" s="94">
        <f t="shared" si="218"/>
        <v>1.1911058728117252</v>
      </c>
    </row>
    <row r="435" spans="2:35">
      <c r="B435" s="39">
        <f t="shared" si="219"/>
        <v>407</v>
      </c>
      <c r="C435" s="42">
        <f t="shared" si="220"/>
        <v>6.9297362110314582</v>
      </c>
      <c r="D435" s="10">
        <f t="shared" si="221"/>
        <v>7.270263788968542</v>
      </c>
      <c r="E435" s="40">
        <f t="shared" si="222"/>
        <v>31.859472422062915</v>
      </c>
      <c r="F435" s="40">
        <f t="shared" si="223"/>
        <v>46.4</v>
      </c>
      <c r="G435" s="3">
        <f t="shared" si="224"/>
        <v>355.70263788968253</v>
      </c>
      <c r="H435" s="3">
        <f t="shared" si="225"/>
        <v>155.31826837612553</v>
      </c>
      <c r="I435">
        <f t="shared" si="210"/>
        <v>1.5531826837612554E-4</v>
      </c>
      <c r="J435" s="4">
        <f t="shared" si="226"/>
        <v>841.21325593525467</v>
      </c>
      <c r="K435" s="40">
        <f t="shared" si="227"/>
        <v>5.4160612575085869</v>
      </c>
      <c r="L435" s="40">
        <f t="shared" si="211"/>
        <v>0.58393874249141309</v>
      </c>
      <c r="M435" s="10">
        <f t="shared" si="228"/>
        <v>6.857529600182267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15.265728728471153</v>
      </c>
      <c r="Q435" s="42">
        <f t="shared" si="230"/>
        <v>0.46981566747730458</v>
      </c>
      <c r="R435" s="4">
        <f t="shared" si="231"/>
        <v>317902.57635389437</v>
      </c>
      <c r="S435">
        <f t="shared" si="212"/>
        <v>3.1790257635389436E-4</v>
      </c>
      <c r="T435" s="41">
        <f t="shared" si="213"/>
        <v>4.7149719068606387E-4</v>
      </c>
      <c r="U435" s="42">
        <f t="shared" si="232"/>
        <v>0.56448688872855612</v>
      </c>
      <c r="V435" s="42">
        <f t="shared" si="233"/>
        <v>1.2072642341804765</v>
      </c>
      <c r="W435" s="42">
        <f t="shared" si="234"/>
        <v>1.191279304710696</v>
      </c>
      <c r="X435" s="42">
        <f t="shared" si="235"/>
        <v>1.5984929469780473E-2</v>
      </c>
      <c r="Y435" s="42">
        <f t="shared" si="209"/>
        <v>1.0176420266870809E-2</v>
      </c>
      <c r="Z435" s="10">
        <f t="shared" si="236"/>
        <v>21.583204455711289</v>
      </c>
      <c r="AA435">
        <f t="shared" si="214"/>
        <v>6858501.8168297401</v>
      </c>
      <c r="AB435" s="10">
        <f t="shared" si="215"/>
        <v>6.8585018168297402</v>
      </c>
      <c r="AC435" s="10">
        <f t="shared" si="216"/>
        <v>6.7575018168297403</v>
      </c>
      <c r="AD435" s="3">
        <f t="shared" si="217"/>
        <v>980.05827655253665</v>
      </c>
      <c r="AI435" s="94">
        <f t="shared" si="218"/>
        <v>1.191279304710696</v>
      </c>
    </row>
    <row r="436" spans="2:35">
      <c r="B436" s="39">
        <f t="shared" si="219"/>
        <v>408</v>
      </c>
      <c r="C436" s="42">
        <f t="shared" si="220"/>
        <v>6.9467625899283414</v>
      </c>
      <c r="D436" s="10">
        <f t="shared" si="221"/>
        <v>7.2532374100716588</v>
      </c>
      <c r="E436" s="40">
        <f t="shared" si="222"/>
        <v>31.893525179856681</v>
      </c>
      <c r="F436" s="40">
        <f t="shared" si="223"/>
        <v>46.4</v>
      </c>
      <c r="G436" s="3">
        <f t="shared" si="224"/>
        <v>355.5323741007137</v>
      </c>
      <c r="H436" s="3">
        <f t="shared" si="225"/>
        <v>155.31826837612553</v>
      </c>
      <c r="I436">
        <f t="shared" si="210"/>
        <v>1.5531826837612554E-4</v>
      </c>
      <c r="J436" s="4">
        <f t="shared" si="226"/>
        <v>842.91832816219062</v>
      </c>
      <c r="K436" s="40">
        <f t="shared" si="227"/>
        <v>5.4270391820293966</v>
      </c>
      <c r="L436" s="40">
        <f t="shared" si="211"/>
        <v>0.57296081797060339</v>
      </c>
      <c r="M436" s="10">
        <f t="shared" si="228"/>
        <v>6.8585018168297402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15.266419099602018</v>
      </c>
      <c r="Q436" s="42">
        <f t="shared" si="230"/>
        <v>0.470930950556185</v>
      </c>
      <c r="R436" s="4">
        <f t="shared" si="231"/>
        <v>317144.19790179236</v>
      </c>
      <c r="S436">
        <f t="shared" si="212"/>
        <v>3.1714419790179234E-4</v>
      </c>
      <c r="T436" s="41">
        <f t="shared" si="213"/>
        <v>4.7225556913816589E-4</v>
      </c>
      <c r="U436" s="42">
        <f t="shared" si="232"/>
        <v>0.56314026644629656</v>
      </c>
      <c r="V436" s="42">
        <f t="shared" si="233"/>
        <v>1.2074264442453242</v>
      </c>
      <c r="W436" s="42">
        <f t="shared" si="234"/>
        <v>1.1914507213462122</v>
      </c>
      <c r="X436" s="42">
        <f t="shared" si="235"/>
        <v>1.5975722899111977E-2</v>
      </c>
      <c r="Y436" s="42">
        <f t="shared" si="209"/>
        <v>1.019423772029307E-2</v>
      </c>
      <c r="Z436" s="10">
        <f t="shared" si="236"/>
        <v>21.586273167507283</v>
      </c>
      <c r="AA436">
        <f t="shared" si="214"/>
        <v>6859462.6021282943</v>
      </c>
      <c r="AB436" s="10">
        <f t="shared" si="215"/>
        <v>6.8594626021282945</v>
      </c>
      <c r="AC436" s="10">
        <f t="shared" si="216"/>
        <v>6.7584626021282945</v>
      </c>
      <c r="AD436" s="3">
        <f t="shared" si="217"/>
        <v>980.19762177350174</v>
      </c>
      <c r="AI436" s="94">
        <f t="shared" si="218"/>
        <v>1.1914507213462122</v>
      </c>
    </row>
    <row r="437" spans="2:35">
      <c r="B437" s="39">
        <f t="shared" si="219"/>
        <v>409</v>
      </c>
      <c r="C437" s="42">
        <f t="shared" si="220"/>
        <v>6.9637889688252246</v>
      </c>
      <c r="D437" s="10">
        <f t="shared" si="221"/>
        <v>7.2362110311747756</v>
      </c>
      <c r="E437" s="40">
        <f t="shared" si="222"/>
        <v>31.927577937650447</v>
      </c>
      <c r="F437" s="40">
        <f t="shared" si="223"/>
        <v>46.4</v>
      </c>
      <c r="G437" s="3">
        <f t="shared" si="224"/>
        <v>355.36211031174486</v>
      </c>
      <c r="H437" s="3">
        <f t="shared" si="225"/>
        <v>155.31826837612553</v>
      </c>
      <c r="I437">
        <f t="shared" si="210"/>
        <v>1.5531826837612554E-4</v>
      </c>
      <c r="J437" s="4">
        <f t="shared" si="226"/>
        <v>844.62522186933165</v>
      </c>
      <c r="K437" s="40">
        <f t="shared" si="227"/>
        <v>5.4380288339550003</v>
      </c>
      <c r="L437" s="40">
        <f t="shared" si="211"/>
        <v>0.56197116604499975</v>
      </c>
      <c r="M437" s="10">
        <f t="shared" si="228"/>
        <v>6.8594626021282945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15.267101287860486</v>
      </c>
      <c r="Q437" s="42">
        <f t="shared" si="230"/>
        <v>0.47204618380026009</v>
      </c>
      <c r="R437" s="4">
        <f t="shared" si="231"/>
        <v>316385.75278875645</v>
      </c>
      <c r="S437">
        <f t="shared" si="212"/>
        <v>3.1638575278875643E-4</v>
      </c>
      <c r="T437" s="41">
        <f t="shared" si="213"/>
        <v>4.7301401425120179E-4</v>
      </c>
      <c r="U437" s="42">
        <f t="shared" si="232"/>
        <v>0.56179352579688324</v>
      </c>
      <c r="V437" s="42">
        <f t="shared" si="233"/>
        <v>1.207586535433874</v>
      </c>
      <c r="W437" s="42">
        <f t="shared" si="234"/>
        <v>1.1916201224604186</v>
      </c>
      <c r="X437" s="42">
        <f t="shared" si="235"/>
        <v>1.5966412973455357E-2</v>
      </c>
      <c r="Y437" s="42">
        <f t="shared" si="209"/>
        <v>1.02120439948297E-2</v>
      </c>
      <c r="Z437" s="10">
        <f t="shared" si="236"/>
        <v>21.589305363384916</v>
      </c>
      <c r="AA437">
        <f t="shared" si="214"/>
        <v>6860411.9546303358</v>
      </c>
      <c r="AB437" s="10">
        <f t="shared" si="215"/>
        <v>6.8604119546303357</v>
      </c>
      <c r="AC437" s="10">
        <f t="shared" si="216"/>
        <v>6.7594119546303357</v>
      </c>
      <c r="AD437" s="3">
        <f t="shared" si="217"/>
        <v>980.33530886589347</v>
      </c>
      <c r="AI437" s="94">
        <f t="shared" si="218"/>
        <v>1.1916201224604186</v>
      </c>
    </row>
    <row r="438" spans="2:35">
      <c r="B438" s="39">
        <f t="shared" si="219"/>
        <v>410</v>
      </c>
      <c r="C438" s="42">
        <f t="shared" si="220"/>
        <v>6.9808153477221078</v>
      </c>
      <c r="D438" s="10">
        <f t="shared" si="221"/>
        <v>7.2191846522778924</v>
      </c>
      <c r="E438" s="40">
        <f t="shared" si="222"/>
        <v>31.961630695444214</v>
      </c>
      <c r="F438" s="40">
        <f t="shared" si="223"/>
        <v>46.4</v>
      </c>
      <c r="G438" s="3">
        <f t="shared" si="224"/>
        <v>355.19184652277602</v>
      </c>
      <c r="H438" s="3">
        <f t="shared" si="225"/>
        <v>155.31826837612553</v>
      </c>
      <c r="I438">
        <f t="shared" si="210"/>
        <v>1.5531826837612554E-4</v>
      </c>
      <c r="J438" s="4">
        <f t="shared" si="226"/>
        <v>846.33393705667743</v>
      </c>
      <c r="K438" s="40">
        <f t="shared" si="227"/>
        <v>5.4490302132853943</v>
      </c>
      <c r="L438" s="40">
        <f t="shared" si="211"/>
        <v>0.55096978671460572</v>
      </c>
      <c r="M438" s="10">
        <f t="shared" si="228"/>
        <v>6.8604119546303357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15.267775294556982</v>
      </c>
      <c r="Q438" s="42">
        <f t="shared" si="230"/>
        <v>0.47316136781157792</v>
      </c>
      <c r="R438" s="4">
        <f t="shared" si="231"/>
        <v>315627.24194518308</v>
      </c>
      <c r="S438">
        <f t="shared" si="212"/>
        <v>3.1562724194518309E-4</v>
      </c>
      <c r="T438" s="41">
        <f t="shared" si="213"/>
        <v>4.7377252509477513E-4</v>
      </c>
      <c r="U438" s="42">
        <f t="shared" si="232"/>
        <v>0.56044666843238378</v>
      </c>
      <c r="V438" s="42">
        <f t="shared" si="233"/>
        <v>1.2077445074807585</v>
      </c>
      <c r="W438" s="42">
        <f t="shared" si="234"/>
        <v>1.1917875077980817</v>
      </c>
      <c r="X438" s="42">
        <f t="shared" si="235"/>
        <v>1.595699968267672E-2</v>
      </c>
      <c r="Y438" s="42">
        <f t="shared" si="209"/>
        <v>1.0229838985744425E-2</v>
      </c>
      <c r="Z438" s="10">
        <f t="shared" si="236"/>
        <v>21.592301038769634</v>
      </c>
      <c r="AA438">
        <f t="shared" si="214"/>
        <v>6861349.8729036115</v>
      </c>
      <c r="AB438" s="10">
        <f t="shared" si="215"/>
        <v>6.8613498729036113</v>
      </c>
      <c r="AC438" s="10">
        <f t="shared" si="216"/>
        <v>6.7603498729036113</v>
      </c>
      <c r="AD438" s="3">
        <f t="shared" si="217"/>
        <v>980.4713376219886</v>
      </c>
      <c r="AI438" s="94">
        <f t="shared" si="218"/>
        <v>1.1917875077980817</v>
      </c>
    </row>
    <row r="439" spans="2:35">
      <c r="B439" s="39">
        <f t="shared" si="219"/>
        <v>411</v>
      </c>
      <c r="C439" s="42">
        <f t="shared" si="220"/>
        <v>6.997841726618991</v>
      </c>
      <c r="D439" s="10">
        <f t="shared" si="221"/>
        <v>7.2021582733810092</v>
      </c>
      <c r="E439" s="40">
        <f t="shared" si="222"/>
        <v>31.99568345323798</v>
      </c>
      <c r="F439" s="40">
        <f t="shared" si="223"/>
        <v>46.4</v>
      </c>
      <c r="G439" s="3">
        <f t="shared" si="224"/>
        <v>355.02158273380718</v>
      </c>
      <c r="H439" s="3">
        <f t="shared" si="225"/>
        <v>155.31826837612553</v>
      </c>
      <c r="I439">
        <f t="shared" si="210"/>
        <v>1.5531826837612554E-4</v>
      </c>
      <c r="J439" s="4">
        <f t="shared" si="226"/>
        <v>848.04447372422806</v>
      </c>
      <c r="K439" s="40">
        <f t="shared" si="227"/>
        <v>5.4600433200205813</v>
      </c>
      <c r="L439" s="40">
        <f t="shared" si="211"/>
        <v>0.53995667997941865</v>
      </c>
      <c r="M439" s="10">
        <f t="shared" si="228"/>
        <v>6.8613498729036113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15.268441120984487</v>
      </c>
      <c r="Q439" s="42">
        <f t="shared" si="230"/>
        <v>0.47427650319193332</v>
      </c>
      <c r="R439" s="4">
        <f t="shared" si="231"/>
        <v>314868.66630146862</v>
      </c>
      <c r="S439">
        <f t="shared" si="212"/>
        <v>3.1486866630146864E-4</v>
      </c>
      <c r="T439" s="41">
        <f t="shared" si="213"/>
        <v>4.7453110073848959E-4</v>
      </c>
      <c r="U439" s="42">
        <f t="shared" si="232"/>
        <v>0.55909969600486575</v>
      </c>
      <c r="V439" s="42">
        <f t="shared" si="233"/>
        <v>1.2079003601237468</v>
      </c>
      <c r="W439" s="42">
        <f t="shared" si="234"/>
        <v>1.1919528771066736</v>
      </c>
      <c r="X439" s="42">
        <f t="shared" si="235"/>
        <v>1.5947483017073161E-2</v>
      </c>
      <c r="Y439" s="42">
        <f t="shared" si="209"/>
        <v>1.0247622588284381E-2</v>
      </c>
      <c r="Z439" s="10">
        <f t="shared" si="236"/>
        <v>21.595260189135139</v>
      </c>
      <c r="AA439">
        <f t="shared" si="214"/>
        <v>6862276.355530981</v>
      </c>
      <c r="AB439" s="10">
        <f t="shared" si="215"/>
        <v>6.8622763555309811</v>
      </c>
      <c r="AC439" s="10">
        <f t="shared" si="216"/>
        <v>6.7612763555309812</v>
      </c>
      <c r="AD439" s="3">
        <f t="shared" si="217"/>
        <v>980.60570783625542</v>
      </c>
      <c r="AI439" s="94">
        <f t="shared" si="218"/>
        <v>1.1919528771066736</v>
      </c>
    </row>
    <row r="440" spans="2:35">
      <c r="B440" s="39">
        <f t="shared" si="219"/>
        <v>412</v>
      </c>
      <c r="C440" s="42">
        <f t="shared" si="220"/>
        <v>7.0148681055158741</v>
      </c>
      <c r="D440" s="10">
        <f t="shared" si="221"/>
        <v>7.185131894484126</v>
      </c>
      <c r="E440" s="40">
        <f t="shared" si="222"/>
        <v>32.029736211031747</v>
      </c>
      <c r="F440" s="40">
        <f t="shared" si="223"/>
        <v>46.4</v>
      </c>
      <c r="G440" s="3">
        <f t="shared" si="224"/>
        <v>354.85131894483834</v>
      </c>
      <c r="H440" s="3">
        <f t="shared" si="225"/>
        <v>155.31826837612553</v>
      </c>
      <c r="I440">
        <f t="shared" si="210"/>
        <v>1.5531826837612554E-4</v>
      </c>
      <c r="J440" s="4">
        <f t="shared" si="226"/>
        <v>849.75683187198342</v>
      </c>
      <c r="K440" s="40">
        <f t="shared" si="227"/>
        <v>5.4710681541605588</v>
      </c>
      <c r="L440" s="40">
        <f t="shared" si="211"/>
        <v>0.52893184583944119</v>
      </c>
      <c r="M440" s="10">
        <f t="shared" si="228"/>
        <v>6.8622763555309811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15.26909876841839</v>
      </c>
      <c r="Q440" s="42">
        <f t="shared" si="230"/>
        <v>0.47539159054287111</v>
      </c>
      <c r="R440" s="4">
        <f t="shared" si="231"/>
        <v>314110.02678800939</v>
      </c>
      <c r="S440">
        <f t="shared" si="212"/>
        <v>3.1411002678800941E-4</v>
      </c>
      <c r="T440" s="41">
        <f t="shared" si="213"/>
        <v>4.7528974025194882E-4</v>
      </c>
      <c r="U440" s="42">
        <f t="shared" si="232"/>
        <v>0.55775261016639677</v>
      </c>
      <c r="V440" s="42">
        <f t="shared" si="233"/>
        <v>1.2080540931040795</v>
      </c>
      <c r="W440" s="42">
        <f t="shared" si="234"/>
        <v>1.1921162301363311</v>
      </c>
      <c r="X440" s="42">
        <f t="shared" si="235"/>
        <v>1.5937862967748462E-2</v>
      </c>
      <c r="Y440" s="42">
        <f t="shared" si="209"/>
        <v>1.0265394697680697E-2</v>
      </c>
      <c r="Z440" s="10">
        <f t="shared" si="236"/>
        <v>21.598182810003557</v>
      </c>
      <c r="AA440">
        <f t="shared" si="214"/>
        <v>6863191.4011104628</v>
      </c>
      <c r="AB440" s="10">
        <f t="shared" si="215"/>
        <v>6.8631914011104627</v>
      </c>
      <c r="AC440" s="10">
        <f t="shared" si="216"/>
        <v>6.7621914011104627</v>
      </c>
      <c r="AD440" s="3">
        <f t="shared" si="217"/>
        <v>980.73841930536082</v>
      </c>
      <c r="AI440" s="94">
        <f t="shared" si="218"/>
        <v>1.1921162301363311</v>
      </c>
    </row>
    <row r="441" spans="2:35">
      <c r="B441" s="39">
        <f t="shared" si="219"/>
        <v>413</v>
      </c>
      <c r="C441" s="42">
        <f t="shared" si="220"/>
        <v>7.0318944844127573</v>
      </c>
      <c r="D441" s="10">
        <f t="shared" si="221"/>
        <v>7.1681055155872428</v>
      </c>
      <c r="E441" s="40">
        <f t="shared" si="222"/>
        <v>32.063788968825513</v>
      </c>
      <c r="F441" s="40">
        <f t="shared" si="223"/>
        <v>46.4</v>
      </c>
      <c r="G441" s="3">
        <f t="shared" si="224"/>
        <v>354.6810551558695</v>
      </c>
      <c r="H441" s="3">
        <f t="shared" si="225"/>
        <v>155.31826837612553</v>
      </c>
      <c r="I441">
        <f t="shared" si="210"/>
        <v>1.5531826837612554E-4</v>
      </c>
      <c r="J441" s="4">
        <f t="shared" si="226"/>
        <v>851.47101149994364</v>
      </c>
      <c r="K441" s="40">
        <f t="shared" si="227"/>
        <v>5.4821047157053293</v>
      </c>
      <c r="L441" s="40">
        <f t="shared" si="211"/>
        <v>0.51789528429467069</v>
      </c>
      <c r="M441" s="10">
        <f t="shared" si="228"/>
        <v>6.8631914011104627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15.269748238116531</v>
      </c>
      <c r="Q441" s="42">
        <f t="shared" si="230"/>
        <v>0.47650663046568936</v>
      </c>
      <c r="R441" s="4">
        <f t="shared" si="231"/>
        <v>313351.32433520182</v>
      </c>
      <c r="S441">
        <f t="shared" si="212"/>
        <v>3.1335132433520183E-4</v>
      </c>
      <c r="T441" s="41">
        <f t="shared" si="213"/>
        <v>4.7604844270475639E-4</v>
      </c>
      <c r="U441" s="42">
        <f t="shared" si="232"/>
        <v>0.55640541256904452</v>
      </c>
      <c r="V441" s="42">
        <f t="shared" si="233"/>
        <v>1.2082057061663038</v>
      </c>
      <c r="W441" s="42">
        <f t="shared" si="234"/>
        <v>1.1922775666398628</v>
      </c>
      <c r="X441" s="42">
        <f t="shared" si="235"/>
        <v>1.592813952644101E-2</v>
      </c>
      <c r="Y441" s="42">
        <f t="shared" si="209"/>
        <v>1.0283155209148898E-2</v>
      </c>
      <c r="Z441" s="10">
        <f t="shared" si="236"/>
        <v>21.601068896945172</v>
      </c>
      <c r="AA441">
        <f t="shared" si="214"/>
        <v>6864095.008255153</v>
      </c>
      <c r="AB441" s="10">
        <f t="shared" si="215"/>
        <v>6.8640950082551528</v>
      </c>
      <c r="AC441" s="10">
        <f t="shared" si="216"/>
        <v>6.7630950082551529</v>
      </c>
      <c r="AD441" s="3">
        <f t="shared" si="217"/>
        <v>980.86947182815857</v>
      </c>
      <c r="AI441" s="94">
        <f t="shared" si="218"/>
        <v>1.1922775666398628</v>
      </c>
    </row>
    <row r="442" spans="2:35">
      <c r="B442" s="39">
        <f t="shared" si="219"/>
        <v>414</v>
      </c>
      <c r="C442" s="42">
        <f t="shared" si="220"/>
        <v>7.0489208633096405</v>
      </c>
      <c r="D442" s="10">
        <f t="shared" si="221"/>
        <v>7.1510791366903597</v>
      </c>
      <c r="E442" s="40">
        <f t="shared" si="222"/>
        <v>32.097841726619279</v>
      </c>
      <c r="F442" s="40">
        <f t="shared" si="223"/>
        <v>46.4</v>
      </c>
      <c r="G442" s="3">
        <f t="shared" si="224"/>
        <v>354.51079136690066</v>
      </c>
      <c r="H442" s="3">
        <f t="shared" si="225"/>
        <v>155.31826837612553</v>
      </c>
      <c r="I442">
        <f t="shared" si="210"/>
        <v>1.5531826837612554E-4</v>
      </c>
      <c r="J442" s="4">
        <f t="shared" si="226"/>
        <v>853.18701260810872</v>
      </c>
      <c r="K442" s="40">
        <f t="shared" si="227"/>
        <v>5.4931530046548911</v>
      </c>
      <c r="L442" s="40">
        <f t="shared" si="211"/>
        <v>0.50684699534510891</v>
      </c>
      <c r="M442" s="10">
        <f t="shared" si="228"/>
        <v>6.8640950082551528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15.270389531319168</v>
      </c>
      <c r="Q442" s="42">
        <f t="shared" si="230"/>
        <v>0.47762162356144261</v>
      </c>
      <c r="R442" s="4">
        <f t="shared" si="231"/>
        <v>312592.55987344228</v>
      </c>
      <c r="S442">
        <f t="shared" si="212"/>
        <v>3.125925598734423E-4</v>
      </c>
      <c r="T442" s="41">
        <f t="shared" si="213"/>
        <v>4.7680720716651592E-4</v>
      </c>
      <c r="U442" s="42">
        <f t="shared" si="232"/>
        <v>0.5550581048648765</v>
      </c>
      <c r="V442" s="42">
        <f t="shared" si="233"/>
        <v>1.2083551990587271</v>
      </c>
      <c r="W442" s="42">
        <f t="shared" si="234"/>
        <v>1.192436886372737</v>
      </c>
      <c r="X442" s="42">
        <f t="shared" si="235"/>
        <v>1.5918312685990088E-2</v>
      </c>
      <c r="Y442" s="42">
        <f t="shared" si="209"/>
        <v>1.0300904017889818E-2</v>
      </c>
      <c r="Z442" s="10">
        <f t="shared" si="236"/>
        <v>21.603918445579247</v>
      </c>
      <c r="AA442">
        <f t="shared" si="214"/>
        <v>6864987.1755934823</v>
      </c>
      <c r="AB442" s="10">
        <f t="shared" si="215"/>
        <v>6.8649871755934821</v>
      </c>
      <c r="AC442" s="10">
        <f t="shared" si="216"/>
        <v>6.7639871755934822</v>
      </c>
      <c r="AD442" s="3">
        <f t="shared" si="217"/>
        <v>980.99886520572625</v>
      </c>
      <c r="AI442" s="94">
        <f t="shared" si="218"/>
        <v>1.192436886372737</v>
      </c>
    </row>
    <row r="443" spans="2:35">
      <c r="B443" s="39">
        <f t="shared" si="219"/>
        <v>415</v>
      </c>
      <c r="C443" s="42">
        <f t="shared" si="220"/>
        <v>7.0659472422065237</v>
      </c>
      <c r="D443" s="10">
        <f t="shared" si="221"/>
        <v>7.1340527577934765</v>
      </c>
      <c r="E443" s="40">
        <f t="shared" si="222"/>
        <v>32.131894484413046</v>
      </c>
      <c r="F443" s="40">
        <f t="shared" si="223"/>
        <v>46.4</v>
      </c>
      <c r="G443" s="3">
        <f t="shared" si="224"/>
        <v>354.34052757793182</v>
      </c>
      <c r="H443" s="3">
        <f t="shared" si="225"/>
        <v>155.31826837612553</v>
      </c>
      <c r="I443">
        <f t="shared" si="210"/>
        <v>1.5531826837612554E-4</v>
      </c>
      <c r="J443" s="4">
        <f t="shared" si="226"/>
        <v>854.90483519647853</v>
      </c>
      <c r="K443" s="40">
        <f t="shared" si="227"/>
        <v>5.504213021009245</v>
      </c>
      <c r="L443" s="40">
        <f t="shared" si="211"/>
        <v>0.49578697899075497</v>
      </c>
      <c r="M443" s="10">
        <f t="shared" si="228"/>
        <v>6.8649871755934821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15.271022649249169</v>
      </c>
      <c r="Q443" s="42">
        <f t="shared" si="230"/>
        <v>0.4787365704309452</v>
      </c>
      <c r="R443" s="4">
        <f t="shared" si="231"/>
        <v>311833.73433312704</v>
      </c>
      <c r="S443">
        <f t="shared" si="212"/>
        <v>3.1183373433312704E-4</v>
      </c>
      <c r="T443" s="41">
        <f t="shared" si="213"/>
        <v>4.7756603270683118E-4</v>
      </c>
      <c r="U443" s="42">
        <f t="shared" si="232"/>
        <v>0.55371068870596041</v>
      </c>
      <c r="V443" s="42">
        <f t="shared" si="233"/>
        <v>1.2085025715325952</v>
      </c>
      <c r="W443" s="42">
        <f t="shared" si="234"/>
        <v>1.1925941890931251</v>
      </c>
      <c r="X443" s="42">
        <f t="shared" si="235"/>
        <v>1.5908382439470126E-2</v>
      </c>
      <c r="Y443" s="42">
        <f t="shared" si="209"/>
        <v>1.0318641019089555E-2</v>
      </c>
      <c r="Z443" s="10">
        <f t="shared" si="236"/>
        <v>21.606731451572845</v>
      </c>
      <c r="AA443">
        <f t="shared" si="214"/>
        <v>6865867.901768853</v>
      </c>
      <c r="AB443" s="10">
        <f t="shared" si="215"/>
        <v>6.8658679017688531</v>
      </c>
      <c r="AC443" s="10">
        <f t="shared" si="216"/>
        <v>6.7648679017688531</v>
      </c>
      <c r="AD443" s="3">
        <f t="shared" si="217"/>
        <v>981.12659924131299</v>
      </c>
      <c r="AI443" s="94">
        <f t="shared" si="218"/>
        <v>1.1925941890931251</v>
      </c>
    </row>
    <row r="444" spans="2:35">
      <c r="B444" s="39">
        <f t="shared" si="219"/>
        <v>416</v>
      </c>
      <c r="C444" s="42">
        <f t="shared" si="220"/>
        <v>7.0829736211034069</v>
      </c>
      <c r="D444" s="10">
        <f t="shared" si="221"/>
        <v>7.1170263788965933</v>
      </c>
      <c r="E444" s="40">
        <f t="shared" si="222"/>
        <v>32.165947242206812</v>
      </c>
      <c r="F444" s="40">
        <f t="shared" si="223"/>
        <v>46.4</v>
      </c>
      <c r="G444" s="3">
        <f t="shared" si="224"/>
        <v>354.17026378896298</v>
      </c>
      <c r="H444" s="3">
        <f t="shared" si="225"/>
        <v>155.31826837612553</v>
      </c>
      <c r="I444">
        <f t="shared" si="210"/>
        <v>1.5531826837612554E-4</v>
      </c>
      <c r="J444" s="4">
        <f t="shared" si="226"/>
        <v>856.6244792650532</v>
      </c>
      <c r="K444" s="40">
        <f t="shared" si="227"/>
        <v>5.5152847647683902</v>
      </c>
      <c r="L444" s="40">
        <f t="shared" si="211"/>
        <v>0.48471523523160975</v>
      </c>
      <c r="M444" s="10">
        <f t="shared" si="228"/>
        <v>6.8658679017688531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15.271647593111769</v>
      </c>
      <c r="Q444" s="42">
        <f t="shared" si="230"/>
        <v>0.47985147167477449</v>
      </c>
      <c r="R444" s="4">
        <f t="shared" si="231"/>
        <v>311074.84864465252</v>
      </c>
      <c r="S444">
        <f t="shared" si="212"/>
        <v>3.1107484864465254E-4</v>
      </c>
      <c r="T444" s="41">
        <f t="shared" si="213"/>
        <v>4.7832491839530568E-4</v>
      </c>
      <c r="U444" s="42">
        <f t="shared" si="232"/>
        <v>0.55236316574436373</v>
      </c>
      <c r="V444" s="42">
        <f t="shared" si="233"/>
        <v>1.208647823343004</v>
      </c>
      <c r="W444" s="42">
        <f t="shared" si="234"/>
        <v>1.1927494745618379</v>
      </c>
      <c r="X444" s="42">
        <f t="shared" si="235"/>
        <v>1.5898348781166138E-2</v>
      </c>
      <c r="Y444" s="42">
        <f t="shared" si="209"/>
        <v>1.0336366107920509E-2</v>
      </c>
      <c r="Z444" s="10">
        <f t="shared" si="236"/>
        <v>21.60950791064192</v>
      </c>
      <c r="AA444">
        <f t="shared" si="214"/>
        <v>6866737.1854399648</v>
      </c>
      <c r="AB444" s="10">
        <f t="shared" si="215"/>
        <v>6.8667371854399644</v>
      </c>
      <c r="AC444" s="10">
        <f t="shared" si="216"/>
        <v>6.7657371854399644</v>
      </c>
      <c r="AD444" s="3">
        <f t="shared" si="217"/>
        <v>981.25267374038651</v>
      </c>
      <c r="AI444" s="94">
        <f t="shared" si="218"/>
        <v>1.1927494745618379</v>
      </c>
    </row>
    <row r="445" spans="2:35">
      <c r="B445" s="39">
        <f t="shared" si="219"/>
        <v>417</v>
      </c>
      <c r="C445" s="42">
        <f t="shared" si="220"/>
        <v>7.1000000000002901</v>
      </c>
      <c r="D445" s="10">
        <f t="shared" si="221"/>
        <v>7.0999999999997101</v>
      </c>
      <c r="E445" s="40">
        <f t="shared" si="222"/>
        <v>32.200000000000578</v>
      </c>
      <c r="F445" s="40">
        <f t="shared" si="223"/>
        <v>46.4</v>
      </c>
      <c r="G445" s="3">
        <f t="shared" si="224"/>
        <v>353.99999999999415</v>
      </c>
      <c r="H445" s="3">
        <f t="shared" si="225"/>
        <v>155.31826837612553</v>
      </c>
      <c r="I445">
        <f t="shared" si="210"/>
        <v>1.5531826837612554E-4</v>
      </c>
      <c r="J445" s="4">
        <f t="shared" si="226"/>
        <v>858.3459448138326</v>
      </c>
      <c r="K445" s="40">
        <f t="shared" si="227"/>
        <v>5.5263682359323267</v>
      </c>
      <c r="L445" s="40">
        <f t="shared" si="211"/>
        <v>0.47363176406767327</v>
      </c>
      <c r="M445" s="10">
        <f t="shared" si="228"/>
        <v>6.8667371854399644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15.272264364094816</v>
      </c>
      <c r="Q445" s="42">
        <f t="shared" si="230"/>
        <v>0.48096632789327426</v>
      </c>
      <c r="R445" s="4">
        <f t="shared" si="231"/>
        <v>310315.90373841516</v>
      </c>
      <c r="S445">
        <f t="shared" si="212"/>
        <v>3.1031590373841518E-4</v>
      </c>
      <c r="T445" s="41">
        <f t="shared" si="213"/>
        <v>4.7908386330154304E-4</v>
      </c>
      <c r="U445" s="42">
        <f t="shared" si="232"/>
        <v>0.55101553763215427</v>
      </c>
      <c r="V445" s="42">
        <f t="shared" si="233"/>
        <v>1.208790954247819</v>
      </c>
      <c r="W445" s="42">
        <f t="shared" si="234"/>
        <v>1.1929027425423837</v>
      </c>
      <c r="X445" s="42">
        <f t="shared" si="235"/>
        <v>1.5888211705435307E-2</v>
      </c>
      <c r="Y445" s="42">
        <f t="shared" si="209"/>
        <v>1.0354079179541155E-2</v>
      </c>
      <c r="Z445" s="10">
        <f t="shared" si="236"/>
        <v>21.61224781854974</v>
      </c>
      <c r="AA445">
        <f t="shared" si="214"/>
        <v>6867595.0252803387</v>
      </c>
      <c r="AB445" s="10">
        <f t="shared" si="215"/>
        <v>6.8675950252803384</v>
      </c>
      <c r="AC445" s="10">
        <f t="shared" si="216"/>
        <v>6.7665950252803384</v>
      </c>
      <c r="AD445" s="3">
        <f t="shared" si="217"/>
        <v>981.37708851056402</v>
      </c>
      <c r="AI445" s="94">
        <f t="shared" si="218"/>
        <v>1.1929027425423837</v>
      </c>
    </row>
    <row r="446" spans="2:35">
      <c r="B446" s="39">
        <f t="shared" si="219"/>
        <v>418</v>
      </c>
      <c r="C446" s="42">
        <f t="shared" si="220"/>
        <v>7.1170263788971733</v>
      </c>
      <c r="D446" s="10">
        <f t="shared" si="221"/>
        <v>7.0829736211028269</v>
      </c>
      <c r="E446" s="40">
        <f t="shared" si="222"/>
        <v>32.234052757794345</v>
      </c>
      <c r="F446" s="40">
        <f t="shared" si="223"/>
        <v>46.4</v>
      </c>
      <c r="G446" s="3">
        <f t="shared" si="224"/>
        <v>353.82973621102531</v>
      </c>
      <c r="H446" s="3">
        <f t="shared" si="225"/>
        <v>155.31826837612553</v>
      </c>
      <c r="I446">
        <f t="shared" si="210"/>
        <v>1.5531826837612554E-4</v>
      </c>
      <c r="J446" s="4">
        <f t="shared" si="226"/>
        <v>860.06923184281698</v>
      </c>
      <c r="K446" s="40">
        <f t="shared" si="227"/>
        <v>5.5374634345010572</v>
      </c>
      <c r="L446" s="40">
        <f t="shared" si="211"/>
        <v>0.46253656549894284</v>
      </c>
      <c r="M446" s="10">
        <f t="shared" si="228"/>
        <v>6.8675950252803384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15.272872963368457</v>
      </c>
      <c r="Q446" s="42">
        <f t="shared" si="230"/>
        <v>0.48208113968655769</v>
      </c>
      <c r="R446" s="4">
        <f t="shared" si="231"/>
        <v>309556.90054481116</v>
      </c>
      <c r="S446">
        <f t="shared" si="212"/>
        <v>3.0955690054481114E-4</v>
      </c>
      <c r="T446" s="41">
        <f t="shared" si="213"/>
        <v>4.7984286649514708E-4</v>
      </c>
      <c r="U446" s="42">
        <f t="shared" si="232"/>
        <v>0.54966780602139931</v>
      </c>
      <c r="V446" s="42">
        <f t="shared" si="233"/>
        <v>1.2089319640093859</v>
      </c>
      <c r="W446" s="42">
        <f t="shared" si="234"/>
        <v>1.1930539928008843</v>
      </c>
      <c r="X446" s="42">
        <f t="shared" si="235"/>
        <v>1.587797120850154E-2</v>
      </c>
      <c r="Y446" s="42">
        <f t="shared" si="209"/>
        <v>1.0371780129097808E-2</v>
      </c>
      <c r="Z446" s="10">
        <f t="shared" si="236"/>
        <v>21.614951171109478</v>
      </c>
      <c r="AA446">
        <f t="shared" si="214"/>
        <v>6868441.4199791169</v>
      </c>
      <c r="AB446" s="10">
        <f t="shared" si="215"/>
        <v>6.8684414199791171</v>
      </c>
      <c r="AC446" s="10">
        <f t="shared" si="216"/>
        <v>6.7674414199791171</v>
      </c>
      <c r="AD446" s="3">
        <f t="shared" si="217"/>
        <v>981.49984336172838</v>
      </c>
      <c r="AI446" s="94">
        <f t="shared" si="218"/>
        <v>1.1930539928008843</v>
      </c>
    </row>
    <row r="447" spans="2:35">
      <c r="B447" s="39">
        <f t="shared" si="219"/>
        <v>419</v>
      </c>
      <c r="C447" s="42">
        <f t="shared" si="220"/>
        <v>7.1340527577940565</v>
      </c>
      <c r="D447" s="10">
        <f t="shared" si="221"/>
        <v>7.0659472422059437</v>
      </c>
      <c r="E447" s="40">
        <f t="shared" si="222"/>
        <v>32.268105515588111</v>
      </c>
      <c r="F447" s="40">
        <f t="shared" si="223"/>
        <v>46.4</v>
      </c>
      <c r="G447" s="3">
        <f t="shared" si="224"/>
        <v>353.65947242205647</v>
      </c>
      <c r="H447" s="3">
        <f t="shared" si="225"/>
        <v>155.31826837612553</v>
      </c>
      <c r="I447">
        <f t="shared" si="210"/>
        <v>1.5531826837612554E-4</v>
      </c>
      <c r="J447" s="4">
        <f t="shared" si="226"/>
        <v>861.79434035200597</v>
      </c>
      <c r="K447" s="40">
        <f t="shared" si="227"/>
        <v>5.5485703604745771</v>
      </c>
      <c r="L447" s="40">
        <f t="shared" si="211"/>
        <v>0.45142963952542292</v>
      </c>
      <c r="M447" s="10">
        <f t="shared" si="228"/>
        <v>6.8684414199791171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15.273473392085705</v>
      </c>
      <c r="Q447" s="42">
        <f t="shared" si="230"/>
        <v>0.48319590765451093</v>
      </c>
      <c r="R447" s="4">
        <f t="shared" si="231"/>
        <v>308797.839994237</v>
      </c>
      <c r="S447">
        <f t="shared" si="212"/>
        <v>3.0879783999423701E-4</v>
      </c>
      <c r="T447" s="41">
        <f t="shared" si="213"/>
        <v>4.8060192704572121E-4</v>
      </c>
      <c r="U447" s="42">
        <f t="shared" si="232"/>
        <v>0.54831997256416687</v>
      </c>
      <c r="V447" s="42">
        <f t="shared" si="233"/>
        <v>1.2090708523919325</v>
      </c>
      <c r="W447" s="42">
        <f t="shared" si="234"/>
        <v>1.193203225106215</v>
      </c>
      <c r="X447" s="42">
        <f t="shared" si="235"/>
        <v>1.5867627285717445E-2</v>
      </c>
      <c r="Y447" s="42">
        <f t="shared" si="209"/>
        <v>1.0389468851723347E-2</v>
      </c>
      <c r="Z447" s="10">
        <f t="shared" si="236"/>
        <v>21.617617964180496</v>
      </c>
      <c r="AA447">
        <f t="shared" si="214"/>
        <v>6869276.3682399038</v>
      </c>
      <c r="AB447" s="10">
        <f t="shared" si="215"/>
        <v>6.8692763682399036</v>
      </c>
      <c r="AC447" s="10">
        <f t="shared" si="216"/>
        <v>6.7682763682399036</v>
      </c>
      <c r="AD447" s="3">
        <f t="shared" si="217"/>
        <v>981.62093810585986</v>
      </c>
      <c r="AI447" s="94">
        <f t="shared" si="218"/>
        <v>1.193203225106215</v>
      </c>
    </row>
    <row r="448" spans="2:35">
      <c r="B448" s="39">
        <f t="shared" si="219"/>
        <v>420</v>
      </c>
      <c r="C448" s="42">
        <f t="shared" si="220"/>
        <v>7.1510791366909396</v>
      </c>
      <c r="D448" s="10">
        <f t="shared" si="221"/>
        <v>7.0489208633090605</v>
      </c>
      <c r="E448" s="40">
        <f t="shared" si="222"/>
        <v>32.302158273381878</v>
      </c>
      <c r="F448" s="40">
        <f t="shared" si="223"/>
        <v>46.4</v>
      </c>
      <c r="G448" s="3">
        <f t="shared" si="224"/>
        <v>353.48920863308763</v>
      </c>
      <c r="H448" s="3">
        <f t="shared" si="225"/>
        <v>155.31826837612553</v>
      </c>
      <c r="I448">
        <f t="shared" si="210"/>
        <v>1.5531826837612554E-4</v>
      </c>
      <c r="J448" s="4">
        <f t="shared" si="226"/>
        <v>863.52127034139994</v>
      </c>
      <c r="K448" s="40">
        <f t="shared" si="227"/>
        <v>5.5596890138528909</v>
      </c>
      <c r="L448" s="40">
        <f t="shared" si="211"/>
        <v>0.44031098614710906</v>
      </c>
      <c r="M448" s="10">
        <f t="shared" si="228"/>
        <v>6.8692763682399036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15.274065651381639</v>
      </c>
      <c r="Q448" s="42">
        <f t="shared" si="230"/>
        <v>0.48431063239679611</v>
      </c>
      <c r="R448" s="4">
        <f t="shared" si="231"/>
        <v>308038.72301708901</v>
      </c>
      <c r="S448">
        <f t="shared" si="212"/>
        <v>3.0803872301708902E-4</v>
      </c>
      <c r="T448" s="41">
        <f t="shared" si="213"/>
        <v>4.813610440228692E-4</v>
      </c>
      <c r="U448" s="42">
        <f t="shared" si="232"/>
        <v>0.54697203891252422</v>
      </c>
      <c r="V448" s="42">
        <f t="shared" si="233"/>
        <v>1.2092076191646952</v>
      </c>
      <c r="W448" s="42">
        <f t="shared" si="234"/>
        <v>1.193350439229802</v>
      </c>
      <c r="X448" s="42">
        <f t="shared" si="235"/>
        <v>1.5857179934893217E-2</v>
      </c>
      <c r="Y448" s="42">
        <f t="shared" si="209"/>
        <v>1.0407145242539641E-2</v>
      </c>
      <c r="Z448" s="10">
        <f t="shared" si="236"/>
        <v>21.620248193672282</v>
      </c>
      <c r="AA448">
        <f t="shared" si="214"/>
        <v>6870099.8687819988</v>
      </c>
      <c r="AB448" s="10">
        <f t="shared" si="215"/>
        <v>6.870099868781999</v>
      </c>
      <c r="AC448" s="10">
        <f t="shared" si="216"/>
        <v>6.769099868781999</v>
      </c>
      <c r="AD448" s="3">
        <f t="shared" si="217"/>
        <v>981.74037255721521</v>
      </c>
      <c r="AI448" s="94">
        <f t="shared" si="218"/>
        <v>1.193350439229802</v>
      </c>
    </row>
    <row r="449" spans="2:35">
      <c r="B449" s="39">
        <f t="shared" si="219"/>
        <v>421</v>
      </c>
      <c r="C449" s="42">
        <f t="shared" si="220"/>
        <v>7.1681055155878228</v>
      </c>
      <c r="D449" s="10">
        <f t="shared" si="221"/>
        <v>7.0318944844121773</v>
      </c>
      <c r="E449" s="40">
        <f t="shared" si="222"/>
        <v>32.336211031175644</v>
      </c>
      <c r="F449" s="40">
        <f t="shared" si="223"/>
        <v>46.4</v>
      </c>
      <c r="G449" s="3">
        <f t="shared" si="224"/>
        <v>353.31894484411879</v>
      </c>
      <c r="H449" s="3">
        <f t="shared" si="225"/>
        <v>155.31826837612553</v>
      </c>
      <c r="I449">
        <f t="shared" si="210"/>
        <v>1.5531826837612554E-4</v>
      </c>
      <c r="J449" s="4">
        <f t="shared" si="226"/>
        <v>865.25002181099865</v>
      </c>
      <c r="K449" s="40">
        <f t="shared" si="227"/>
        <v>5.5708193946359952</v>
      </c>
      <c r="L449" s="40">
        <f t="shared" si="211"/>
        <v>0.42918060536400482</v>
      </c>
      <c r="M449" s="10">
        <f t="shared" si="228"/>
        <v>6.870099868781999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15.274649742374299</v>
      </c>
      <c r="Q449" s="42">
        <f t="shared" si="230"/>
        <v>0.4854253145128547</v>
      </c>
      <c r="R449" s="4">
        <f t="shared" si="231"/>
        <v>307279.55054376356</v>
      </c>
      <c r="S449">
        <f t="shared" si="212"/>
        <v>3.0727955054376356E-4</v>
      </c>
      <c r="T449" s="41">
        <f t="shared" si="213"/>
        <v>4.8212021649619467E-4</v>
      </c>
      <c r="U449" s="42">
        <f t="shared" si="232"/>
        <v>0.54562400671853917</v>
      </c>
      <c r="V449" s="42">
        <f t="shared" si="233"/>
        <v>1.2093422640990859</v>
      </c>
      <c r="W449" s="42">
        <f t="shared" si="234"/>
        <v>1.1934956349458379</v>
      </c>
      <c r="X449" s="42">
        <f t="shared" si="235"/>
        <v>1.5846629153247971E-2</v>
      </c>
      <c r="Y449" s="42">
        <f t="shared" si="209"/>
        <v>1.0424809196656578E-2</v>
      </c>
      <c r="Z449" s="10">
        <f t="shared" si="236"/>
        <v>21.622841855541356</v>
      </c>
      <c r="AA449">
        <f t="shared" si="214"/>
        <v>6870911.9203394251</v>
      </c>
      <c r="AB449" s="10">
        <f t="shared" si="215"/>
        <v>6.8709119203394247</v>
      </c>
      <c r="AC449" s="10">
        <f t="shared" si="216"/>
        <v>6.7699119203394247</v>
      </c>
      <c r="AD449" s="3">
        <f t="shared" si="217"/>
        <v>981.85814653218642</v>
      </c>
      <c r="AI449" s="94">
        <f t="shared" si="218"/>
        <v>1.1934956349458379</v>
      </c>
    </row>
    <row r="450" spans="2:35">
      <c r="B450" s="39">
        <f t="shared" si="219"/>
        <v>422</v>
      </c>
      <c r="C450" s="42">
        <f t="shared" si="220"/>
        <v>7.185131894484706</v>
      </c>
      <c r="D450" s="10">
        <f t="shared" si="221"/>
        <v>7.0148681055152942</v>
      </c>
      <c r="E450" s="40">
        <f t="shared" si="222"/>
        <v>32.37026378896941</v>
      </c>
      <c r="F450" s="40">
        <f t="shared" si="223"/>
        <v>46.4</v>
      </c>
      <c r="G450" s="3">
        <f t="shared" si="224"/>
        <v>353.14868105514995</v>
      </c>
      <c r="H450" s="3">
        <f t="shared" si="225"/>
        <v>155.31826837612553</v>
      </c>
      <c r="I450">
        <f t="shared" si="210"/>
        <v>1.5531826837612554E-4</v>
      </c>
      <c r="J450" s="4">
        <f t="shared" si="226"/>
        <v>866.98059476080209</v>
      </c>
      <c r="K450" s="40">
        <f t="shared" si="227"/>
        <v>5.5819615028238907</v>
      </c>
      <c r="L450" s="40">
        <f t="shared" si="211"/>
        <v>0.4180384971761093</v>
      </c>
      <c r="M450" s="10">
        <f t="shared" si="228"/>
        <v>6.8709119203394247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15.275225666163998</v>
      </c>
      <c r="Q450" s="42">
        <f t="shared" si="230"/>
        <v>0.48653995460191068</v>
      </c>
      <c r="R450" s="4">
        <f t="shared" si="231"/>
        <v>306520.32350465708</v>
      </c>
      <c r="S450">
        <f t="shared" si="212"/>
        <v>3.065203235046571E-4</v>
      </c>
      <c r="T450" s="41">
        <f t="shared" si="213"/>
        <v>4.8287944353530112E-4</v>
      </c>
      <c r="U450" s="42">
        <f t="shared" si="232"/>
        <v>0.54427587763427943</v>
      </c>
      <c r="V450" s="42">
        <f t="shared" si="233"/>
        <v>1.2094747869704776</v>
      </c>
      <c r="W450" s="42">
        <f t="shared" si="234"/>
        <v>1.1936388120311119</v>
      </c>
      <c r="X450" s="42">
        <f t="shared" si="235"/>
        <v>1.5835974939365727E-2</v>
      </c>
      <c r="Y450" s="42">
        <f t="shared" si="209"/>
        <v>1.0442460609173282E-2</v>
      </c>
      <c r="Z450" s="10">
        <f t="shared" si="236"/>
        <v>21.625398945792732</v>
      </c>
      <c r="AA450">
        <f t="shared" si="214"/>
        <v>6871712.5216613896</v>
      </c>
      <c r="AB450" s="10">
        <f t="shared" si="215"/>
        <v>6.8717125216613892</v>
      </c>
      <c r="AC450" s="10">
        <f t="shared" si="216"/>
        <v>6.7707125216613893</v>
      </c>
      <c r="AD450" s="3">
        <f t="shared" si="217"/>
        <v>981.97425984936763</v>
      </c>
      <c r="AI450" s="94">
        <f t="shared" si="218"/>
        <v>1.1936388120311119</v>
      </c>
    </row>
    <row r="451" spans="2:35">
      <c r="B451" s="39">
        <f t="shared" si="219"/>
        <v>423</v>
      </c>
      <c r="C451" s="42">
        <f t="shared" si="220"/>
        <v>7.2021582733815892</v>
      </c>
      <c r="D451" s="10">
        <f t="shared" si="221"/>
        <v>6.997841726618411</v>
      </c>
      <c r="E451" s="40">
        <f t="shared" si="222"/>
        <v>32.404316546763177</v>
      </c>
      <c r="F451" s="40">
        <f t="shared" si="223"/>
        <v>46.4</v>
      </c>
      <c r="G451" s="3">
        <f t="shared" si="224"/>
        <v>352.97841726618111</v>
      </c>
      <c r="H451" s="3">
        <f t="shared" si="225"/>
        <v>155.31826837612553</v>
      </c>
      <c r="I451">
        <f t="shared" si="210"/>
        <v>1.5531826837612554E-4</v>
      </c>
      <c r="J451" s="4">
        <f t="shared" si="226"/>
        <v>868.7129891908105</v>
      </c>
      <c r="K451" s="40">
        <f t="shared" si="227"/>
        <v>5.5931153384165802</v>
      </c>
      <c r="L451" s="40">
        <f t="shared" si="211"/>
        <v>0.40688466158341985</v>
      </c>
      <c r="M451" s="10">
        <f t="shared" si="228"/>
        <v>6.8717125216613892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15.275793423833665</v>
      </c>
      <c r="Q451" s="42">
        <f t="shared" si="230"/>
        <v>0.48765455326297391</v>
      </c>
      <c r="R451" s="4">
        <f t="shared" si="231"/>
        <v>305761.04283016577</v>
      </c>
      <c r="S451">
        <f t="shared" si="212"/>
        <v>3.0576104283016578E-4</v>
      </c>
      <c r="T451" s="41">
        <f t="shared" si="213"/>
        <v>4.8363872420979244E-4</v>
      </c>
      <c r="U451" s="42">
        <f t="shared" si="232"/>
        <v>0.54292765331181225</v>
      </c>
      <c r="V451" s="42">
        <f t="shared" si="233"/>
        <v>1.2096051875579044</v>
      </c>
      <c r="W451" s="42">
        <f t="shared" si="234"/>
        <v>1.1937799702650893</v>
      </c>
      <c r="X451" s="42">
        <f t="shared" si="235"/>
        <v>1.5825217292815053E-2</v>
      </c>
      <c r="Y451" s="42">
        <f t="shared" si="209"/>
        <v>1.0460099375178888E-2</v>
      </c>
      <c r="Z451" s="10">
        <f t="shared" si="236"/>
        <v>21.62791946048041</v>
      </c>
      <c r="AA451">
        <f t="shared" si="214"/>
        <v>6872501.6715124361</v>
      </c>
      <c r="AB451" s="10">
        <f t="shared" si="215"/>
        <v>6.8725016715124365</v>
      </c>
      <c r="AC451" s="10">
        <f t="shared" si="216"/>
        <v>6.7715016715124365</v>
      </c>
      <c r="AD451" s="3">
        <f t="shared" si="217"/>
        <v>982.08871232957745</v>
      </c>
      <c r="AI451" s="94">
        <f t="shared" si="218"/>
        <v>1.1937799702650893</v>
      </c>
    </row>
    <row r="452" spans="2:35">
      <c r="B452" s="39">
        <f t="shared" si="219"/>
        <v>424</v>
      </c>
      <c r="C452" s="42">
        <f t="shared" si="220"/>
        <v>7.2191846522784724</v>
      </c>
      <c r="D452" s="10">
        <f t="shared" si="221"/>
        <v>6.9808153477215278</v>
      </c>
      <c r="E452" s="40">
        <f t="shared" si="222"/>
        <v>32.438369304556943</v>
      </c>
      <c r="F452" s="40">
        <f t="shared" si="223"/>
        <v>46.4</v>
      </c>
      <c r="G452" s="3">
        <f t="shared" si="224"/>
        <v>352.80815347721227</v>
      </c>
      <c r="H452" s="3">
        <f t="shared" si="225"/>
        <v>155.31826837612553</v>
      </c>
      <c r="I452">
        <f t="shared" si="210"/>
        <v>1.5531826837612554E-4</v>
      </c>
      <c r="J452" s="4">
        <f t="shared" si="226"/>
        <v>870.44720510102366</v>
      </c>
      <c r="K452" s="40">
        <f t="shared" si="227"/>
        <v>5.60428090141406</v>
      </c>
      <c r="L452" s="40">
        <f t="shared" si="211"/>
        <v>0.39571909858594001</v>
      </c>
      <c r="M452" s="10">
        <f t="shared" si="228"/>
        <v>6.8725016715124365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15.276353016448979</v>
      </c>
      <c r="Q452" s="42">
        <f t="shared" si="230"/>
        <v>0.48876911109484322</v>
      </c>
      <c r="R452" s="4">
        <f t="shared" si="231"/>
        <v>305001.70945068612</v>
      </c>
      <c r="S452">
        <f t="shared" si="212"/>
        <v>3.0500170945068613E-4</v>
      </c>
      <c r="T452" s="41">
        <f t="shared" si="213"/>
        <v>4.8439805758927209E-4</v>
      </c>
      <c r="U452" s="42">
        <f t="shared" si="232"/>
        <v>0.54157933540320535</v>
      </c>
      <c r="V452" s="42">
        <f t="shared" si="233"/>
        <v>1.20973346564308</v>
      </c>
      <c r="W452" s="42">
        <f t="shared" si="234"/>
        <v>1.1939191094299415</v>
      </c>
      <c r="X452" s="42">
        <f t="shared" si="235"/>
        <v>1.5814356213138536E-2</v>
      </c>
      <c r="Y452" s="42">
        <f t="shared" si="209"/>
        <v>1.0477725389752213E-2</v>
      </c>
      <c r="Z452" s="10">
        <f t="shared" si="236"/>
        <v>21.630403395705653</v>
      </c>
      <c r="AA452">
        <f t="shared" si="214"/>
        <v>6873279.3686719062</v>
      </c>
      <c r="AB452" s="10">
        <f t="shared" si="215"/>
        <v>6.8732793686719065</v>
      </c>
      <c r="AC452" s="10">
        <f t="shared" si="216"/>
        <v>6.7722793686719065</v>
      </c>
      <c r="AD452" s="3">
        <f t="shared" si="217"/>
        <v>982.20150379578047</v>
      </c>
      <c r="AI452" s="94">
        <f t="shared" si="218"/>
        <v>1.1939191094299415</v>
      </c>
    </row>
    <row r="453" spans="2:35">
      <c r="B453" s="39">
        <f t="shared" si="219"/>
        <v>425</v>
      </c>
      <c r="C453" s="42">
        <f t="shared" si="220"/>
        <v>7.2362110311753556</v>
      </c>
      <c r="D453" s="10">
        <f t="shared" si="221"/>
        <v>6.9637889688246446</v>
      </c>
      <c r="E453" s="40">
        <f t="shared" si="222"/>
        <v>32.472422062350709</v>
      </c>
      <c r="F453" s="40">
        <f t="shared" si="223"/>
        <v>46.4</v>
      </c>
      <c r="G453" s="3">
        <f t="shared" si="224"/>
        <v>352.63788968824343</v>
      </c>
      <c r="H453" s="3">
        <f t="shared" si="225"/>
        <v>155.31826837612553</v>
      </c>
      <c r="I453">
        <f t="shared" si="210"/>
        <v>1.5531826837612554E-4</v>
      </c>
      <c r="J453" s="4">
        <f t="shared" si="226"/>
        <v>872.18324249144155</v>
      </c>
      <c r="K453" s="40">
        <f t="shared" si="227"/>
        <v>5.6154581918163311</v>
      </c>
      <c r="L453" s="40">
        <f t="shared" si="211"/>
        <v>0.3845418081836689</v>
      </c>
      <c r="M453" s="10">
        <f t="shared" si="228"/>
        <v>6.8732793686719065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15.276904445057982</v>
      </c>
      <c r="Q453" s="42">
        <f t="shared" si="230"/>
        <v>0.48988362869610969</v>
      </c>
      <c r="R453" s="4">
        <f t="shared" si="231"/>
        <v>304242.32429661445</v>
      </c>
      <c r="S453">
        <f t="shared" si="212"/>
        <v>3.0424232429661444E-4</v>
      </c>
      <c r="T453" s="41">
        <f t="shared" si="213"/>
        <v>4.8515744274334378E-4</v>
      </c>
      <c r="U453" s="42">
        <f t="shared" si="232"/>
        <v>0.54023092556052643</v>
      </c>
      <c r="V453" s="42">
        <f t="shared" si="233"/>
        <v>1.2098596210115296</v>
      </c>
      <c r="W453" s="42">
        <f t="shared" si="234"/>
        <v>1.1940562293104471</v>
      </c>
      <c r="X453" s="42">
        <f t="shared" si="235"/>
        <v>1.580339170108247E-2</v>
      </c>
      <c r="Y453" s="42">
        <f t="shared" si="209"/>
        <v>1.0495338547962777E-2</v>
      </c>
      <c r="Z453" s="10">
        <f t="shared" si="236"/>
        <v>21.63285074761799</v>
      </c>
      <c r="AA453">
        <f t="shared" si="214"/>
        <v>6874045.611934253</v>
      </c>
      <c r="AB453" s="10">
        <f t="shared" si="215"/>
        <v>6.8740456119342532</v>
      </c>
      <c r="AC453" s="10">
        <f t="shared" si="216"/>
        <v>6.7730456119342533</v>
      </c>
      <c r="AD453" s="3">
        <f t="shared" si="217"/>
        <v>982.31263407313315</v>
      </c>
      <c r="AI453" s="94">
        <f t="shared" si="218"/>
        <v>1.1940562293104471</v>
      </c>
    </row>
    <row r="454" spans="2:35">
      <c r="B454" s="39">
        <f t="shared" si="219"/>
        <v>426</v>
      </c>
      <c r="C454" s="42">
        <f t="shared" si="220"/>
        <v>7.2532374100722388</v>
      </c>
      <c r="D454" s="10">
        <f t="shared" si="221"/>
        <v>6.9467625899277614</v>
      </c>
      <c r="E454" s="40">
        <f t="shared" si="222"/>
        <v>32.506474820144476</v>
      </c>
      <c r="F454" s="40">
        <f t="shared" si="223"/>
        <v>46.4</v>
      </c>
      <c r="G454" s="3">
        <f t="shared" si="224"/>
        <v>352.46762589927459</v>
      </c>
      <c r="H454" s="3">
        <f t="shared" si="225"/>
        <v>155.31826837612553</v>
      </c>
      <c r="I454">
        <f t="shared" si="210"/>
        <v>1.5531826837612554E-4</v>
      </c>
      <c r="J454" s="4">
        <f t="shared" si="226"/>
        <v>873.92110136206452</v>
      </c>
      <c r="K454" s="40">
        <f t="shared" si="227"/>
        <v>5.6266472096233962</v>
      </c>
      <c r="L454" s="40">
        <f t="shared" si="211"/>
        <v>0.37335279037660385</v>
      </c>
      <c r="M454" s="10">
        <f t="shared" si="228"/>
        <v>6.8740456119342532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15.277447710691325</v>
      </c>
      <c r="Q454" s="42">
        <f t="shared" si="230"/>
        <v>0.49099810666515997</v>
      </c>
      <c r="R454" s="4">
        <f t="shared" si="231"/>
        <v>303482.88829834713</v>
      </c>
      <c r="S454">
        <f t="shared" si="212"/>
        <v>3.0348288829834714E-4</v>
      </c>
      <c r="T454" s="41">
        <f t="shared" si="213"/>
        <v>4.8591687874161108E-4</v>
      </c>
      <c r="U454" s="42">
        <f t="shared" si="232"/>
        <v>0.53888242543584308</v>
      </c>
      <c r="V454" s="42">
        <f t="shared" si="233"/>
        <v>1.209983653452106</v>
      </c>
      <c r="W454" s="42">
        <f t="shared" si="234"/>
        <v>1.1941913296940496</v>
      </c>
      <c r="X454" s="42">
        <f t="shared" si="235"/>
        <v>1.5792323758056392E-2</v>
      </c>
      <c r="Y454" s="42">
        <f t="shared" si="209"/>
        <v>1.0512938744871241E-2</v>
      </c>
      <c r="Z454" s="10">
        <f t="shared" si="236"/>
        <v>21.635261512415074</v>
      </c>
      <c r="AA454">
        <f t="shared" si="214"/>
        <v>6874800.4001089968</v>
      </c>
      <c r="AB454" s="10">
        <f t="shared" si="215"/>
        <v>6.8748004001089971</v>
      </c>
      <c r="AC454" s="10">
        <f t="shared" si="216"/>
        <v>6.7738004001089971</v>
      </c>
      <c r="AD454" s="3">
        <f t="shared" si="217"/>
        <v>982.42210298897703</v>
      </c>
      <c r="AI454" s="94">
        <f t="shared" si="218"/>
        <v>1.1941913296940496</v>
      </c>
    </row>
    <row r="455" spans="2:35">
      <c r="B455" s="39">
        <f t="shared" si="219"/>
        <v>427</v>
      </c>
      <c r="C455" s="42">
        <f t="shared" si="220"/>
        <v>7.270263788969122</v>
      </c>
      <c r="D455" s="10">
        <f t="shared" si="221"/>
        <v>6.9297362110308782</v>
      </c>
      <c r="E455" s="40">
        <f t="shared" si="222"/>
        <v>32.540527577938242</v>
      </c>
      <c r="F455" s="40">
        <f t="shared" si="223"/>
        <v>46.4</v>
      </c>
      <c r="G455" s="3">
        <f t="shared" si="224"/>
        <v>352.29736211030576</v>
      </c>
      <c r="H455" s="3">
        <f t="shared" si="225"/>
        <v>155.31826837612553</v>
      </c>
      <c r="I455">
        <f t="shared" si="210"/>
        <v>1.5531826837612554E-4</v>
      </c>
      <c r="J455" s="4">
        <f t="shared" si="226"/>
        <v>875.660781712892</v>
      </c>
      <c r="K455" s="40">
        <f t="shared" si="227"/>
        <v>5.6378479548352516</v>
      </c>
      <c r="L455" s="40">
        <f t="shared" si="211"/>
        <v>0.36215204516474842</v>
      </c>
      <c r="M455" s="10">
        <f t="shared" si="228"/>
        <v>6.8748004001089971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15.277982814362252</v>
      </c>
      <c r="Q455" s="42">
        <f t="shared" si="230"/>
        <v>0.49211254560017942</v>
      </c>
      <c r="R455" s="4">
        <f t="shared" si="231"/>
        <v>302723.40238628053</v>
      </c>
      <c r="S455">
        <f t="shared" si="212"/>
        <v>3.0272340238628051E-4</v>
      </c>
      <c r="T455" s="41">
        <f t="shared" si="213"/>
        <v>4.8667636465367771E-4</v>
      </c>
      <c r="U455" s="42">
        <f t="shared" si="232"/>
        <v>0.5375338366812229</v>
      </c>
      <c r="V455" s="42">
        <f t="shared" si="233"/>
        <v>1.210105562757148</v>
      </c>
      <c r="W455" s="42">
        <f t="shared" si="234"/>
        <v>1.1943244103708501</v>
      </c>
      <c r="X455" s="42">
        <f t="shared" si="235"/>
        <v>1.5781152386297848E-2</v>
      </c>
      <c r="Y455" s="42">
        <f t="shared" si="209"/>
        <v>1.0530525875530005E-2</v>
      </c>
      <c r="Z455" s="10">
        <f t="shared" si="236"/>
        <v>21.637635686342815</v>
      </c>
      <c r="AA455">
        <f t="shared" si="214"/>
        <v>6875543.7320207665</v>
      </c>
      <c r="AB455" s="10">
        <f t="shared" si="215"/>
        <v>6.8755437320207662</v>
      </c>
      <c r="AC455" s="10">
        <f t="shared" si="216"/>
        <v>6.7745437320207662</v>
      </c>
      <c r="AD455" s="3">
        <f t="shared" si="217"/>
        <v>982.52991037284505</v>
      </c>
      <c r="AI455" s="94">
        <f t="shared" si="218"/>
        <v>1.1943244103708501</v>
      </c>
    </row>
    <row r="456" spans="2:35">
      <c r="B456" s="39">
        <f t="shared" si="219"/>
        <v>428</v>
      </c>
      <c r="C456" s="42">
        <f t="shared" si="220"/>
        <v>7.2872901678660051</v>
      </c>
      <c r="D456" s="10">
        <f t="shared" si="221"/>
        <v>6.912709832133995</v>
      </c>
      <c r="E456" s="40">
        <f t="shared" si="222"/>
        <v>32.574580335732009</v>
      </c>
      <c r="F456" s="40">
        <f t="shared" si="223"/>
        <v>46.4</v>
      </c>
      <c r="G456" s="3">
        <f t="shared" si="224"/>
        <v>352.12709832133692</v>
      </c>
      <c r="H456" s="3">
        <f t="shared" si="225"/>
        <v>155.31826837612553</v>
      </c>
      <c r="I456">
        <f t="shared" si="210"/>
        <v>1.5531826837612554E-4</v>
      </c>
      <c r="J456" s="4">
        <f t="shared" si="226"/>
        <v>877.40228354392445</v>
      </c>
      <c r="K456" s="40">
        <f t="shared" si="227"/>
        <v>5.6490604274518992</v>
      </c>
      <c r="L456" s="40">
        <f t="shared" si="211"/>
        <v>0.35093957254810082</v>
      </c>
      <c r="M456" s="10">
        <f t="shared" si="228"/>
        <v>6.8755437320207662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15.278509757066631</v>
      </c>
      <c r="Q456" s="42">
        <f t="shared" si="230"/>
        <v>0.49322694609915529</v>
      </c>
      <c r="R456" s="4">
        <f t="shared" si="231"/>
        <v>301963.86749081104</v>
      </c>
      <c r="S456">
        <f t="shared" si="212"/>
        <v>3.0196386749081105E-4</v>
      </c>
      <c r="T456" s="41">
        <f t="shared" si="213"/>
        <v>4.8743589954914718E-4</v>
      </c>
      <c r="U456" s="42">
        <f t="shared" si="232"/>
        <v>0.53618516094873359</v>
      </c>
      <c r="V456" s="42">
        <f t="shared" si="233"/>
        <v>1.2102253487222356</v>
      </c>
      <c r="W456" s="42">
        <f t="shared" si="234"/>
        <v>1.1944554711336119</v>
      </c>
      <c r="X456" s="42">
        <f t="shared" si="235"/>
        <v>1.5769877588623693E-2</v>
      </c>
      <c r="Y456" s="42">
        <f t="shared" si="209"/>
        <v>1.0548099834983556E-2</v>
      </c>
      <c r="Z456" s="10">
        <f t="shared" si="236"/>
        <v>21.639973265695037</v>
      </c>
      <c r="AA456">
        <f t="shared" si="214"/>
        <v>6876275.6065091919</v>
      </c>
      <c r="AB456" s="10">
        <f t="shared" si="215"/>
        <v>6.8762756065091919</v>
      </c>
      <c r="AC456" s="10">
        <f t="shared" si="216"/>
        <v>6.7752756065091919</v>
      </c>
      <c r="AD456" s="3">
        <f t="shared" si="217"/>
        <v>982.63605605644557</v>
      </c>
      <c r="AI456" s="94">
        <f t="shared" si="218"/>
        <v>1.1944554711336119</v>
      </c>
    </row>
    <row r="457" spans="2:35">
      <c r="B457" s="39">
        <f t="shared" si="219"/>
        <v>429</v>
      </c>
      <c r="C457" s="42">
        <f t="shared" si="220"/>
        <v>7.3043165467628883</v>
      </c>
      <c r="D457" s="10">
        <f t="shared" si="221"/>
        <v>6.8956834532371118</v>
      </c>
      <c r="E457" s="40">
        <f t="shared" si="222"/>
        <v>32.608633093525775</v>
      </c>
      <c r="F457" s="40">
        <f t="shared" si="223"/>
        <v>46.4</v>
      </c>
      <c r="G457" s="3">
        <f t="shared" si="224"/>
        <v>351.95683453236808</v>
      </c>
      <c r="H457" s="3">
        <f t="shared" si="225"/>
        <v>155.31826837612553</v>
      </c>
      <c r="I457">
        <f t="shared" si="210"/>
        <v>1.5531826837612554E-4</v>
      </c>
      <c r="J457" s="4">
        <f t="shared" si="226"/>
        <v>879.14560685516165</v>
      </c>
      <c r="K457" s="40">
        <f t="shared" si="227"/>
        <v>5.660284627473338</v>
      </c>
      <c r="L457" s="40">
        <f t="shared" si="211"/>
        <v>0.33971537252666195</v>
      </c>
      <c r="M457" s="10">
        <f t="shared" si="228"/>
        <v>6.8762756065091919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15.2790285397829</v>
      </c>
      <c r="Q457" s="42">
        <f t="shared" si="230"/>
        <v>0.49434130875988014</v>
      </c>
      <c r="R457" s="4">
        <f t="shared" si="231"/>
        <v>301204.28454233496</v>
      </c>
      <c r="S457">
        <f t="shared" si="212"/>
        <v>3.0120428454233496E-4</v>
      </c>
      <c r="T457" s="41">
        <f t="shared" si="213"/>
        <v>4.8819548249762326E-4</v>
      </c>
      <c r="U457" s="42">
        <f t="shared" si="232"/>
        <v>0.53483639989044252</v>
      </c>
      <c r="V457" s="42">
        <f t="shared" si="233"/>
        <v>1.2103430111466233</v>
      </c>
      <c r="W457" s="42">
        <f t="shared" si="234"/>
        <v>1.1945845117777441</v>
      </c>
      <c r="X457" s="42">
        <f t="shared" si="235"/>
        <v>1.5758499368879297E-2</v>
      </c>
      <c r="Y457" s="42">
        <f t="shared" si="209"/>
        <v>1.0565660518269291E-2</v>
      </c>
      <c r="Z457" s="10">
        <f t="shared" si="236"/>
        <v>21.64227424681409</v>
      </c>
      <c r="AA457">
        <f t="shared" si="214"/>
        <v>6876996.0224290993</v>
      </c>
      <c r="AB457" s="10">
        <f t="shared" si="215"/>
        <v>6.8769960224290996</v>
      </c>
      <c r="AC457" s="10">
        <f t="shared" si="216"/>
        <v>6.7759960224290996</v>
      </c>
      <c r="AD457" s="3">
        <f t="shared" si="217"/>
        <v>982.74053987369098</v>
      </c>
      <c r="AI457" s="94">
        <f t="shared" si="218"/>
        <v>1.1945845117777441</v>
      </c>
    </row>
    <row r="458" spans="2:35">
      <c r="B458" s="39">
        <f t="shared" si="219"/>
        <v>430</v>
      </c>
      <c r="C458" s="42">
        <f t="shared" si="220"/>
        <v>7.3213429256597715</v>
      </c>
      <c r="D458" s="10">
        <f t="shared" si="221"/>
        <v>6.8786570743402287</v>
      </c>
      <c r="E458" s="40">
        <f t="shared" si="222"/>
        <v>32.642685851319541</v>
      </c>
      <c r="F458" s="40">
        <f t="shared" si="223"/>
        <v>46.4</v>
      </c>
      <c r="G458" s="3">
        <f t="shared" si="224"/>
        <v>351.78657074339924</v>
      </c>
      <c r="H458" s="3">
        <f t="shared" si="225"/>
        <v>155.31826837612553</v>
      </c>
      <c r="I458">
        <f t="shared" si="210"/>
        <v>1.5531826837612554E-4</v>
      </c>
      <c r="J458" s="4">
        <f t="shared" si="226"/>
        <v>880.8907516466038</v>
      </c>
      <c r="K458" s="40">
        <f t="shared" si="227"/>
        <v>5.67152055489957</v>
      </c>
      <c r="L458" s="40">
        <f t="shared" si="211"/>
        <v>0.32847944510043003</v>
      </c>
      <c r="M458" s="10">
        <f t="shared" si="228"/>
        <v>6.8769960224290996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15.279539163472213</v>
      </c>
      <c r="Q458" s="42">
        <f t="shared" si="230"/>
        <v>0.49545563417995481</v>
      </c>
      <c r="R458" s="4">
        <f t="shared" si="231"/>
        <v>300444.65447124868</v>
      </c>
      <c r="S458">
        <f t="shared" si="212"/>
        <v>3.0044465447124871E-4</v>
      </c>
      <c r="T458" s="41">
        <f t="shared" si="213"/>
        <v>4.8895511256870946E-4</v>
      </c>
      <c r="U458" s="42">
        <f t="shared" si="232"/>
        <v>0.53348755515841739</v>
      </c>
      <c r="V458" s="42">
        <f t="shared" si="233"/>
        <v>1.2104585498325429</v>
      </c>
      <c r="W458" s="42">
        <f t="shared" si="234"/>
        <v>1.1947115321013353</v>
      </c>
      <c r="X458" s="42">
        <f t="shared" si="235"/>
        <v>1.5747017731207569E-2</v>
      </c>
      <c r="Y458" s="42">
        <f t="shared" si="209"/>
        <v>1.0583207820417542E-2</v>
      </c>
      <c r="Z458" s="10">
        <f t="shared" si="236"/>
        <v>21.644538626089847</v>
      </c>
      <c r="AA458">
        <f t="shared" si="214"/>
        <v>6877704.978650189</v>
      </c>
      <c r="AB458" s="10">
        <f t="shared" si="215"/>
        <v>6.8777049786501889</v>
      </c>
      <c r="AC458" s="10">
        <f t="shared" si="216"/>
        <v>6.7767049786501889</v>
      </c>
      <c r="AD458" s="3">
        <f t="shared" si="217"/>
        <v>982.843361660651</v>
      </c>
      <c r="AI458" s="94">
        <f t="shared" si="218"/>
        <v>1.1947115321013353</v>
      </c>
    </row>
    <row r="459" spans="2:35">
      <c r="B459" s="39">
        <f t="shared" si="219"/>
        <v>431</v>
      </c>
      <c r="C459" s="42">
        <f t="shared" si="220"/>
        <v>7.3383693045566547</v>
      </c>
      <c r="D459" s="10">
        <f t="shared" si="221"/>
        <v>6.8616306954433455</v>
      </c>
      <c r="E459" s="40">
        <f t="shared" si="222"/>
        <v>32.676738609113308</v>
      </c>
      <c r="F459" s="40">
        <f t="shared" si="223"/>
        <v>46.4</v>
      </c>
      <c r="G459" s="3">
        <f t="shared" si="224"/>
        <v>351.6163069544304</v>
      </c>
      <c r="H459" s="3">
        <f t="shared" si="225"/>
        <v>155.31826837612553</v>
      </c>
      <c r="I459">
        <f t="shared" si="210"/>
        <v>1.5531826837612554E-4</v>
      </c>
      <c r="J459" s="4">
        <f t="shared" si="226"/>
        <v>882.6377179182507</v>
      </c>
      <c r="K459" s="40">
        <f t="shared" si="227"/>
        <v>5.6827682097305932</v>
      </c>
      <c r="L459" s="40">
        <f t="shared" si="211"/>
        <v>0.31723179026940684</v>
      </c>
      <c r="M459" s="10">
        <f t="shared" si="228"/>
        <v>6.8777049786501889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15.280041629078216</v>
      </c>
      <c r="Q459" s="42">
        <f t="shared" si="230"/>
        <v>0.49656992295679175</v>
      </c>
      <c r="R459" s="4">
        <f t="shared" si="231"/>
        <v>299684.97820794862</v>
      </c>
      <c r="S459">
        <f t="shared" si="212"/>
        <v>2.996849782079486E-4</v>
      </c>
      <c r="T459" s="41">
        <f t="shared" si="213"/>
        <v>4.8971478883200962E-4</v>
      </c>
      <c r="U459" s="42">
        <f t="shared" si="232"/>
        <v>0.53213862840472603</v>
      </c>
      <c r="V459" s="42">
        <f t="shared" si="233"/>
        <v>1.210571964585754</v>
      </c>
      <c r="W459" s="42">
        <f t="shared" si="234"/>
        <v>1.1948365319050966</v>
      </c>
      <c r="X459" s="42">
        <f t="shared" si="235"/>
        <v>1.5735432680657357E-2</v>
      </c>
      <c r="Y459" s="42">
        <f t="shared" si="209"/>
        <v>1.0600741636452271E-2</v>
      </c>
      <c r="Z459" s="10">
        <f t="shared" si="236"/>
        <v>21.64676639996004</v>
      </c>
      <c r="AA459">
        <f t="shared" si="214"/>
        <v>6878402.4740571463</v>
      </c>
      <c r="AB459" s="10">
        <f t="shared" si="215"/>
        <v>6.8784024740571468</v>
      </c>
      <c r="AC459" s="10">
        <f t="shared" si="216"/>
        <v>6.7774024740571468</v>
      </c>
      <c r="AD459" s="3">
        <f t="shared" si="217"/>
        <v>982.9445212555687</v>
      </c>
      <c r="AI459" s="94">
        <f t="shared" si="218"/>
        <v>1.1948365319050966</v>
      </c>
    </row>
    <row r="460" spans="2:35">
      <c r="B460" s="39">
        <f t="shared" si="219"/>
        <v>432</v>
      </c>
      <c r="C460" s="42">
        <f t="shared" si="220"/>
        <v>7.3553956834535379</v>
      </c>
      <c r="D460" s="10">
        <f t="shared" si="221"/>
        <v>6.8446043165464623</v>
      </c>
      <c r="E460" s="40">
        <f t="shared" si="222"/>
        <v>32.710791366907074</v>
      </c>
      <c r="F460" s="40">
        <f t="shared" si="223"/>
        <v>46.4</v>
      </c>
      <c r="G460" s="3">
        <f t="shared" si="224"/>
        <v>351.44604316546156</v>
      </c>
      <c r="H460" s="3">
        <f t="shared" si="225"/>
        <v>155.31826837612553</v>
      </c>
      <c r="I460">
        <f t="shared" si="210"/>
        <v>1.5531826837612554E-4</v>
      </c>
      <c r="J460" s="4">
        <f t="shared" si="226"/>
        <v>884.38650567010234</v>
      </c>
      <c r="K460" s="40">
        <f t="shared" si="227"/>
        <v>5.6940275919664076</v>
      </c>
      <c r="L460" s="40">
        <f t="shared" si="211"/>
        <v>0.30597240803359238</v>
      </c>
      <c r="M460" s="10">
        <f t="shared" si="228"/>
        <v>6.8784024740571468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15.280535937527166</v>
      </c>
      <c r="Q460" s="42">
        <f t="shared" si="230"/>
        <v>0.4976841756876183</v>
      </c>
      <c r="R460" s="4">
        <f t="shared" si="231"/>
        <v>298925.2566828311</v>
      </c>
      <c r="S460">
        <f t="shared" si="212"/>
        <v>2.9892525668283109E-4</v>
      </c>
      <c r="T460" s="41">
        <f t="shared" si="213"/>
        <v>4.9047451035712708E-4</v>
      </c>
      <c r="U460" s="42">
        <f t="shared" si="232"/>
        <v>0.53078962128143581</v>
      </c>
      <c r="V460" s="42">
        <f t="shared" si="233"/>
        <v>1.21068325521584</v>
      </c>
      <c r="W460" s="42">
        <f t="shared" si="234"/>
        <v>1.1949595109923807</v>
      </c>
      <c r="X460" s="42">
        <f t="shared" si="235"/>
        <v>1.5723744223459235E-2</v>
      </c>
      <c r="Y460" s="42">
        <f t="shared" si="209"/>
        <v>1.061826186139208E-2</v>
      </c>
      <c r="Z460" s="10">
        <f t="shared" si="236"/>
        <v>21.648957564911274</v>
      </c>
      <c r="AA460">
        <f t="shared" si="214"/>
        <v>6879088.5075499639</v>
      </c>
      <c r="AB460" s="10">
        <f t="shared" si="215"/>
        <v>6.8790885075499641</v>
      </c>
      <c r="AC460" s="10">
        <f t="shared" si="216"/>
        <v>6.7780885075499642</v>
      </c>
      <c r="AD460" s="3">
        <f t="shared" si="217"/>
        <v>983.04401849890701</v>
      </c>
      <c r="AI460" s="94">
        <f t="shared" si="218"/>
        <v>1.1949595109923807</v>
      </c>
    </row>
    <row r="461" spans="2:35">
      <c r="B461" s="39">
        <f t="shared" si="219"/>
        <v>433</v>
      </c>
      <c r="C461" s="42">
        <f t="shared" si="220"/>
        <v>7.3724220623504211</v>
      </c>
      <c r="D461" s="10">
        <f t="shared" si="221"/>
        <v>6.8275779376495791</v>
      </c>
      <c r="E461" s="40">
        <f t="shared" si="222"/>
        <v>32.74484412470084</v>
      </c>
      <c r="F461" s="40">
        <f t="shared" si="223"/>
        <v>46.4</v>
      </c>
      <c r="G461" s="3">
        <f t="shared" si="224"/>
        <v>351.27577937649272</v>
      </c>
      <c r="H461" s="3">
        <f t="shared" si="225"/>
        <v>155.31826837612553</v>
      </c>
      <c r="I461">
        <f t="shared" si="210"/>
        <v>1.5531826837612554E-4</v>
      </c>
      <c r="J461" s="4">
        <f t="shared" si="226"/>
        <v>886.13711490215883</v>
      </c>
      <c r="K461" s="40">
        <f t="shared" si="227"/>
        <v>5.7052987016070142</v>
      </c>
      <c r="L461" s="40">
        <f t="shared" si="211"/>
        <v>0.29470129839298576</v>
      </c>
      <c r="M461" s="10">
        <f t="shared" si="228"/>
        <v>6.8790885075499641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15.281022089728124</v>
      </c>
      <c r="Q461" s="42">
        <f t="shared" si="230"/>
        <v>0.49879839296947986</v>
      </c>
      <c r="R461" s="4">
        <f t="shared" si="231"/>
        <v>298165.49082629243</v>
      </c>
      <c r="S461">
        <f t="shared" si="212"/>
        <v>2.9816549082629245E-4</v>
      </c>
      <c r="T461" s="41">
        <f t="shared" si="213"/>
        <v>4.9123427621366577E-4</v>
      </c>
      <c r="U461" s="42">
        <f t="shared" si="232"/>
        <v>0.52944053544061442</v>
      </c>
      <c r="V461" s="42">
        <f t="shared" si="233"/>
        <v>1.2107924215350696</v>
      </c>
      <c r="W461" s="42">
        <f t="shared" si="234"/>
        <v>1.1950804691692398</v>
      </c>
      <c r="X461" s="42">
        <f t="shared" si="235"/>
        <v>1.5711952365829784E-2</v>
      </c>
      <c r="Y461" s="42">
        <f t="shared" si="209"/>
        <v>1.0635768390249873E-2</v>
      </c>
      <c r="Z461" s="10">
        <f t="shared" si="236"/>
        <v>21.651112117477265</v>
      </c>
      <c r="AA461">
        <f t="shared" si="214"/>
        <v>6879763.078043378</v>
      </c>
      <c r="AB461" s="10">
        <f t="shared" si="215"/>
        <v>6.8797630780433776</v>
      </c>
      <c r="AC461" s="10">
        <f t="shared" si="216"/>
        <v>6.7787630780433776</v>
      </c>
      <c r="AD461" s="3">
        <f t="shared" si="217"/>
        <v>983.14185323326728</v>
      </c>
      <c r="AI461" s="94">
        <f t="shared" si="218"/>
        <v>1.1950804691692398</v>
      </c>
    </row>
    <row r="462" spans="2:35">
      <c r="B462" s="39">
        <f t="shared" si="219"/>
        <v>434</v>
      </c>
      <c r="C462" s="42">
        <f t="shared" si="220"/>
        <v>7.3894484412473043</v>
      </c>
      <c r="D462" s="10">
        <f t="shared" si="221"/>
        <v>6.8105515587526959</v>
      </c>
      <c r="E462" s="40">
        <f t="shared" si="222"/>
        <v>32.778896882494607</v>
      </c>
      <c r="F462" s="40">
        <f t="shared" si="223"/>
        <v>46.4</v>
      </c>
      <c r="G462" s="3">
        <f t="shared" si="224"/>
        <v>351.10551558752388</v>
      </c>
      <c r="H462" s="3">
        <f t="shared" si="225"/>
        <v>155.31826837612553</v>
      </c>
      <c r="I462">
        <f t="shared" si="210"/>
        <v>1.5531826837612554E-4</v>
      </c>
      <c r="J462" s="4">
        <f t="shared" si="226"/>
        <v>887.88954561442006</v>
      </c>
      <c r="K462" s="40">
        <f t="shared" si="227"/>
        <v>5.716581538652413</v>
      </c>
      <c r="L462" s="40">
        <f t="shared" si="211"/>
        <v>0.28341846134758697</v>
      </c>
      <c r="M462" s="10">
        <f t="shared" si="228"/>
        <v>6.8797630780433776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15.281500086572612</v>
      </c>
      <c r="Q462" s="42">
        <f t="shared" si="230"/>
        <v>0.499912575399243</v>
      </c>
      <c r="R462" s="4">
        <f t="shared" si="231"/>
        <v>297405.68156872905</v>
      </c>
      <c r="S462">
        <f t="shared" si="212"/>
        <v>2.9740568156872907E-4</v>
      </c>
      <c r="T462" s="41">
        <f t="shared" si="213"/>
        <v>4.9199408547122921E-4</v>
      </c>
      <c r="U462" s="42">
        <f t="shared" si="232"/>
        <v>0.52809137253432947</v>
      </c>
      <c r="V462" s="42">
        <f t="shared" si="233"/>
        <v>1.2108994633596697</v>
      </c>
      <c r="W462" s="42">
        <f t="shared" si="234"/>
        <v>1.1951994062443252</v>
      </c>
      <c r="X462" s="42">
        <f t="shared" si="235"/>
        <v>1.5700057115344501E-2</v>
      </c>
      <c r="Y462" s="42">
        <f t="shared" si="209"/>
        <v>1.0653261118034068E-2</v>
      </c>
      <c r="Z462" s="10">
        <f t="shared" si="236"/>
        <v>21.65323005424025</v>
      </c>
      <c r="AA462">
        <f t="shared" si="214"/>
        <v>6880426.1844673185</v>
      </c>
      <c r="AB462" s="10">
        <f t="shared" si="215"/>
        <v>6.8804261844673187</v>
      </c>
      <c r="AC462" s="10">
        <f t="shared" si="216"/>
        <v>6.7794261844673187</v>
      </c>
      <c r="AD462" s="3">
        <f t="shared" si="217"/>
        <v>983.23802530345449</v>
      </c>
      <c r="AI462" s="94">
        <f t="shared" si="218"/>
        <v>1.1951994062443252</v>
      </c>
    </row>
    <row r="463" spans="2:35">
      <c r="B463" s="39">
        <f t="shared" si="219"/>
        <v>435</v>
      </c>
      <c r="C463" s="42">
        <f t="shared" si="220"/>
        <v>7.4064748201441875</v>
      </c>
      <c r="D463" s="10">
        <f t="shared" si="221"/>
        <v>6.7935251798558127</v>
      </c>
      <c r="E463" s="40">
        <f t="shared" si="222"/>
        <v>32.812949640288373</v>
      </c>
      <c r="F463" s="40">
        <f t="shared" si="223"/>
        <v>46.4</v>
      </c>
      <c r="G463" s="3">
        <f t="shared" si="224"/>
        <v>350.93525179855504</v>
      </c>
      <c r="H463" s="3">
        <f t="shared" si="225"/>
        <v>155.31826837612553</v>
      </c>
      <c r="I463">
        <f t="shared" si="210"/>
        <v>1.5531826837612554E-4</v>
      </c>
      <c r="J463" s="4">
        <f t="shared" si="226"/>
        <v>889.64379780688614</v>
      </c>
      <c r="K463" s="40">
        <f t="shared" si="227"/>
        <v>5.7278761031026031</v>
      </c>
      <c r="L463" s="40">
        <f t="shared" si="211"/>
        <v>0.27212389689739691</v>
      </c>
      <c r="M463" s="10">
        <f t="shared" si="228"/>
        <v>6.8804261844673187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15.281969928934917</v>
      </c>
      <c r="Q463" s="42">
        <f t="shared" si="230"/>
        <v>0.50102672357359879</v>
      </c>
      <c r="R463" s="4">
        <f t="shared" si="231"/>
        <v>296645.82984053734</v>
      </c>
      <c r="S463">
        <f t="shared" si="212"/>
        <v>2.9664582984053733E-4</v>
      </c>
      <c r="T463" s="41">
        <f t="shared" si="213"/>
        <v>4.927539371994209E-4</v>
      </c>
      <c r="U463" s="42">
        <f t="shared" si="232"/>
        <v>0.52674213421464855</v>
      </c>
      <c r="V463" s="42">
        <f t="shared" si="233"/>
        <v>1.2110043805089619</v>
      </c>
      <c r="W463" s="42">
        <f t="shared" si="234"/>
        <v>1.1953163220289669</v>
      </c>
      <c r="X463" s="42">
        <f t="shared" si="235"/>
        <v>1.5688058479994993E-2</v>
      </c>
      <c r="Y463" s="42">
        <f t="shared" si="209"/>
        <v>1.0670739939748741E-2</v>
      </c>
      <c r="Z463" s="10">
        <f t="shared" si="236"/>
        <v>21.655311371830233</v>
      </c>
      <c r="AA463">
        <f t="shared" si="214"/>
        <v>6881077.8257666714</v>
      </c>
      <c r="AB463" s="10">
        <f t="shared" si="215"/>
        <v>6.8810778257666714</v>
      </c>
      <c r="AC463" s="10">
        <f t="shared" si="216"/>
        <v>6.7800778257666714</v>
      </c>
      <c r="AD463" s="3">
        <f t="shared" si="217"/>
        <v>983.33253455644251</v>
      </c>
      <c r="AI463" s="94">
        <f t="shared" si="218"/>
        <v>1.1953163220289669</v>
      </c>
    </row>
    <row r="464" spans="2:35">
      <c r="B464" s="39">
        <f t="shared" si="219"/>
        <v>436</v>
      </c>
      <c r="C464" s="42">
        <f t="shared" si="220"/>
        <v>7.4235011990410706</v>
      </c>
      <c r="D464" s="10">
        <f t="shared" si="221"/>
        <v>6.7764988009589295</v>
      </c>
      <c r="E464" s="40">
        <f t="shared" si="222"/>
        <v>32.84700239808214</v>
      </c>
      <c r="F464" s="40">
        <f t="shared" si="223"/>
        <v>46.4</v>
      </c>
      <c r="G464" s="3">
        <f t="shared" si="224"/>
        <v>350.7649880095862</v>
      </c>
      <c r="H464" s="3">
        <f t="shared" si="225"/>
        <v>155.31826837612553</v>
      </c>
      <c r="I464">
        <f t="shared" si="210"/>
        <v>1.5531826837612554E-4</v>
      </c>
      <c r="J464" s="4">
        <f t="shared" si="226"/>
        <v>891.39987147955708</v>
      </c>
      <c r="K464" s="40">
        <f t="shared" si="227"/>
        <v>5.7391823949575853</v>
      </c>
      <c r="L464" s="40">
        <f t="shared" si="211"/>
        <v>0.26081760504241469</v>
      </c>
      <c r="M464" s="10">
        <f t="shared" si="228"/>
        <v>6.8810778257666714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15.282431617671939</v>
      </c>
      <c r="Q464" s="42">
        <f t="shared" si="230"/>
        <v>0.50214083808906596</v>
      </c>
      <c r="R464" s="4">
        <f t="shared" si="231"/>
        <v>295885.93657211354</v>
      </c>
      <c r="S464">
        <f t="shared" si="212"/>
        <v>2.9588593657211355E-4</v>
      </c>
      <c r="T464" s="41">
        <f t="shared" si="213"/>
        <v>4.9351383046784467E-4</v>
      </c>
      <c r="U464" s="42">
        <f t="shared" si="232"/>
        <v>0.52539282213363914</v>
      </c>
      <c r="V464" s="42">
        <f t="shared" si="233"/>
        <v>1.21110717280586</v>
      </c>
      <c r="W464" s="42">
        <f t="shared" si="234"/>
        <v>1.1954312163371326</v>
      </c>
      <c r="X464" s="42">
        <f t="shared" si="235"/>
        <v>1.5675956468727437E-2</v>
      </c>
      <c r="Y464" s="42">
        <f t="shared" si="209"/>
        <v>1.0688204750394382E-2</v>
      </c>
      <c r="Z464" s="10">
        <f t="shared" si="236"/>
        <v>21.657356066925427</v>
      </c>
      <c r="AA464">
        <f t="shared" si="214"/>
        <v>6881718.0009014141</v>
      </c>
      <c r="AB464" s="10">
        <f t="shared" si="215"/>
        <v>6.8817180009014143</v>
      </c>
      <c r="AC464" s="10">
        <f t="shared" si="216"/>
        <v>6.7807180009014143</v>
      </c>
      <c r="AD464" s="3">
        <f t="shared" si="217"/>
        <v>983.42538084139437</v>
      </c>
      <c r="AI464" s="94">
        <f t="shared" si="218"/>
        <v>1.1954312163371326</v>
      </c>
    </row>
    <row r="465" spans="2:35">
      <c r="B465" s="39">
        <f t="shared" si="219"/>
        <v>437</v>
      </c>
      <c r="C465" s="42">
        <f t="shared" si="220"/>
        <v>7.4405275779379538</v>
      </c>
      <c r="D465" s="10">
        <f t="shared" si="221"/>
        <v>6.7594724220620463</v>
      </c>
      <c r="E465" s="40">
        <f t="shared" si="222"/>
        <v>32.881055155875906</v>
      </c>
      <c r="F465" s="40">
        <f t="shared" si="223"/>
        <v>46.4</v>
      </c>
      <c r="G465" s="3">
        <f t="shared" si="224"/>
        <v>350.59472422061737</v>
      </c>
      <c r="H465" s="3">
        <f t="shared" si="225"/>
        <v>155.31826837612553</v>
      </c>
      <c r="I465">
        <f t="shared" si="210"/>
        <v>1.5531826837612554E-4</v>
      </c>
      <c r="J465" s="4">
        <f t="shared" si="226"/>
        <v>893.15776663243287</v>
      </c>
      <c r="K465" s="40">
        <f t="shared" si="227"/>
        <v>5.7505004142173597</v>
      </c>
      <c r="L465" s="40">
        <f t="shared" si="211"/>
        <v>0.24949958578264031</v>
      </c>
      <c r="M465" s="10">
        <f t="shared" si="228"/>
        <v>6.8817180009014143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15.282885153623299</v>
      </c>
      <c r="Q465" s="42">
        <f t="shared" si="230"/>
        <v>0.50325491954199408</v>
      </c>
      <c r="R465" s="4">
        <f t="shared" si="231"/>
        <v>295126.00269385416</v>
      </c>
      <c r="S465">
        <f t="shared" si="212"/>
        <v>2.9512600269385414E-4</v>
      </c>
      <c r="T465" s="41">
        <f t="shared" si="213"/>
        <v>4.9427376434610414E-4</v>
      </c>
      <c r="U465" s="42">
        <f t="shared" si="232"/>
        <v>0.52404343794336905</v>
      </c>
      <c r="V465" s="42">
        <f t="shared" si="233"/>
        <v>1.2112078400762478</v>
      </c>
      <c r="W465" s="42">
        <f t="shared" si="234"/>
        <v>1.1955440889854505</v>
      </c>
      <c r="X465" s="42">
        <f t="shared" si="235"/>
        <v>1.5663751090797318E-2</v>
      </c>
      <c r="Y465" s="42">
        <f t="shared" si="209"/>
        <v>1.0705655444967922E-2</v>
      </c>
      <c r="Z465" s="10">
        <f t="shared" si="236"/>
        <v>21.659364136251273</v>
      </c>
      <c r="AA465">
        <f t="shared" si="214"/>
        <v>6882346.7088463157</v>
      </c>
      <c r="AB465" s="10">
        <f t="shared" si="215"/>
        <v>6.8823467088463159</v>
      </c>
      <c r="AC465" s="10">
        <f t="shared" si="216"/>
        <v>6.781346708846316</v>
      </c>
      <c r="AD465" s="3">
        <f t="shared" si="217"/>
        <v>983.51656400961792</v>
      </c>
      <c r="AI465" s="94">
        <f t="shared" si="218"/>
        <v>1.1955440889854505</v>
      </c>
    </row>
    <row r="466" spans="2:35">
      <c r="B466" s="39">
        <f t="shared" si="219"/>
        <v>438</v>
      </c>
      <c r="C466" s="42">
        <f t="shared" si="220"/>
        <v>7.457553956834837</v>
      </c>
      <c r="D466" s="10">
        <f t="shared" si="221"/>
        <v>6.7424460431651632</v>
      </c>
      <c r="E466" s="40">
        <f t="shared" si="222"/>
        <v>32.915107913669672</v>
      </c>
      <c r="F466" s="40">
        <f t="shared" si="223"/>
        <v>46.4</v>
      </c>
      <c r="G466" s="3">
        <f t="shared" si="224"/>
        <v>350.42446043164853</v>
      </c>
      <c r="H466" s="3">
        <f t="shared" si="225"/>
        <v>155.31826837612553</v>
      </c>
      <c r="I466">
        <f t="shared" si="210"/>
        <v>1.5531826837612554E-4</v>
      </c>
      <c r="J466" s="4">
        <f t="shared" si="226"/>
        <v>894.9174832655134</v>
      </c>
      <c r="K466" s="40">
        <f t="shared" si="227"/>
        <v>5.7618301608819253</v>
      </c>
      <c r="L466" s="40">
        <f t="shared" si="211"/>
        <v>0.23816983911807466</v>
      </c>
      <c r="M466" s="10">
        <f t="shared" si="228"/>
        <v>6.8823467088463159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15.283330537611146</v>
      </c>
      <c r="Q466" s="42">
        <f t="shared" si="230"/>
        <v>0.50436896852856694</v>
      </c>
      <c r="R466" s="4">
        <f t="shared" si="231"/>
        <v>294366.02913615544</v>
      </c>
      <c r="S466">
        <f t="shared" si="212"/>
        <v>2.9436602913615546E-4</v>
      </c>
      <c r="T466" s="41">
        <f t="shared" si="213"/>
        <v>4.9503373790380271E-4</v>
      </c>
      <c r="U466" s="42">
        <f t="shared" si="232"/>
        <v>0.52269398329590577</v>
      </c>
      <c r="V466" s="42">
        <f t="shared" si="233"/>
        <v>1.2113063821498522</v>
      </c>
      <c r="W466" s="42">
        <f t="shared" si="234"/>
        <v>1.195654939793156</v>
      </c>
      <c r="X466" s="42">
        <f t="shared" si="235"/>
        <v>1.5651442356696244E-2</v>
      </c>
      <c r="Y466" s="42">
        <f t="shared" si="209"/>
        <v>1.0723091918463802E-2</v>
      </c>
      <c r="Z466" s="10">
        <f t="shared" si="236"/>
        <v>21.661335576581578</v>
      </c>
      <c r="AA466">
        <f t="shared" si="214"/>
        <v>6882963.9485912826</v>
      </c>
      <c r="AB466" s="10">
        <f t="shared" si="215"/>
        <v>6.882963948591283</v>
      </c>
      <c r="AC466" s="10">
        <f t="shared" si="216"/>
        <v>6.781963948591283</v>
      </c>
      <c r="AD466" s="3">
        <f t="shared" si="217"/>
        <v>983.60608391461676</v>
      </c>
      <c r="AI466" s="94">
        <f t="shared" si="218"/>
        <v>1.195654939793156</v>
      </c>
    </row>
    <row r="467" spans="2:35">
      <c r="B467" s="39">
        <f t="shared" si="219"/>
        <v>439</v>
      </c>
      <c r="C467" s="42">
        <f t="shared" si="220"/>
        <v>7.4745803357317202</v>
      </c>
      <c r="D467" s="10">
        <f t="shared" si="221"/>
        <v>6.72541966426828</v>
      </c>
      <c r="E467" s="40">
        <f t="shared" si="222"/>
        <v>32.949160671463439</v>
      </c>
      <c r="F467" s="40">
        <f t="shared" si="223"/>
        <v>46.4</v>
      </c>
      <c r="G467" s="3">
        <f t="shared" si="224"/>
        <v>350.25419664267969</v>
      </c>
      <c r="H467" s="3">
        <f t="shared" si="225"/>
        <v>155.31826837612553</v>
      </c>
      <c r="I467">
        <f t="shared" si="210"/>
        <v>1.5531826837612554E-4</v>
      </c>
      <c r="J467" s="4">
        <f t="shared" si="226"/>
        <v>896.67902137879878</v>
      </c>
      <c r="K467" s="40">
        <f t="shared" si="227"/>
        <v>5.7731716349512832</v>
      </c>
      <c r="L467" s="40">
        <f t="shared" si="211"/>
        <v>0.22682836504871684</v>
      </c>
      <c r="M467" s="10">
        <f t="shared" si="228"/>
        <v>6.882963948591283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15.283767770440388</v>
      </c>
      <c r="Q467" s="42">
        <f t="shared" si="230"/>
        <v>0.50548298564480532</v>
      </c>
      <c r="R467" s="4">
        <f t="shared" si="231"/>
        <v>293606.01682941389</v>
      </c>
      <c r="S467">
        <f t="shared" si="212"/>
        <v>2.9360601682941386E-4</v>
      </c>
      <c r="T467" s="41">
        <f t="shared" si="213"/>
        <v>4.9579375021054431E-4</v>
      </c>
      <c r="U467" s="42">
        <f t="shared" si="232"/>
        <v>0.52134445984331701</v>
      </c>
      <c r="V467" s="42">
        <f t="shared" si="233"/>
        <v>1.2114027988596858</v>
      </c>
      <c r="W467" s="42">
        <f t="shared" si="234"/>
        <v>1.1957637685821552</v>
      </c>
      <c r="X467" s="42">
        <f t="shared" si="235"/>
        <v>1.5639030277530663E-2</v>
      </c>
      <c r="Y467" s="42">
        <f t="shared" si="209"/>
        <v>1.0740514065874342E-2</v>
      </c>
      <c r="Z467" s="10">
        <f t="shared" si="236"/>
        <v>21.663270384738137</v>
      </c>
      <c r="AA467">
        <f t="shared" si="214"/>
        <v>6883569.7191412477</v>
      </c>
      <c r="AB467" s="10">
        <f t="shared" si="215"/>
        <v>6.8835697191412475</v>
      </c>
      <c r="AC467" s="10">
        <f t="shared" si="216"/>
        <v>6.7825697191412475</v>
      </c>
      <c r="AD467" s="3">
        <f t="shared" si="217"/>
        <v>983.69394041207363</v>
      </c>
      <c r="AI467" s="94">
        <f t="shared" si="218"/>
        <v>1.1957637685821552</v>
      </c>
    </row>
    <row r="468" spans="2:35">
      <c r="B468" s="39">
        <f t="shared" si="219"/>
        <v>440</v>
      </c>
      <c r="C468" s="42">
        <f t="shared" si="220"/>
        <v>7.4916067146286034</v>
      </c>
      <c r="D468" s="10">
        <f t="shared" si="221"/>
        <v>6.7083932853713968</v>
      </c>
      <c r="E468" s="40">
        <f t="shared" si="222"/>
        <v>32.983213429257205</v>
      </c>
      <c r="F468" s="40">
        <f t="shared" si="223"/>
        <v>46.4</v>
      </c>
      <c r="G468" s="3">
        <f t="shared" si="224"/>
        <v>350.08393285371085</v>
      </c>
      <c r="H468" s="3">
        <f t="shared" si="225"/>
        <v>155.31826837612553</v>
      </c>
      <c r="I468">
        <f t="shared" si="210"/>
        <v>1.5531826837612554E-4</v>
      </c>
      <c r="J468" s="4">
        <f t="shared" si="226"/>
        <v>898.44238097228902</v>
      </c>
      <c r="K468" s="40">
        <f t="shared" si="227"/>
        <v>5.7845248364254331</v>
      </c>
      <c r="L468" s="40">
        <f t="shared" si="211"/>
        <v>0.21547516357456686</v>
      </c>
      <c r="M468" s="10">
        <f t="shared" si="228"/>
        <v>6.8835697191412475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15.284196852898649</v>
      </c>
      <c r="Q468" s="42">
        <f t="shared" si="230"/>
        <v>0.50659697148657068</v>
      </c>
      <c r="R468" s="4">
        <f t="shared" si="231"/>
        <v>292845.96670402569</v>
      </c>
      <c r="S468">
        <f t="shared" si="212"/>
        <v>2.9284596670402571E-4</v>
      </c>
      <c r="T468" s="41">
        <f t="shared" si="213"/>
        <v>4.9655380033593256E-4</v>
      </c>
      <c r="U468" s="42">
        <f t="shared" si="232"/>
        <v>0.51999486923767024</v>
      </c>
      <c r="V468" s="42">
        <f t="shared" si="233"/>
        <v>1.2114970900420365</v>
      </c>
      <c r="W468" s="42">
        <f t="shared" si="234"/>
        <v>1.195870575177002</v>
      </c>
      <c r="X468" s="42">
        <f t="shared" si="235"/>
        <v>1.5626514865034524E-2</v>
      </c>
      <c r="Y468" s="42">
        <f t="shared" si="209"/>
        <v>1.0757921782190127E-2</v>
      </c>
      <c r="Z468" s="10">
        <f t="shared" si="236"/>
        <v>21.665168557590519</v>
      </c>
      <c r="AA468">
        <f t="shared" si="214"/>
        <v>6884164.0195161039</v>
      </c>
      <c r="AB468" s="10">
        <f t="shared" si="215"/>
        <v>6.8841640195161036</v>
      </c>
      <c r="AC468" s="10">
        <f t="shared" si="216"/>
        <v>6.7831640195161036</v>
      </c>
      <c r="AD468" s="3">
        <f t="shared" si="217"/>
        <v>983.78013335984099</v>
      </c>
      <c r="AI468" s="94">
        <f t="shared" si="218"/>
        <v>1.195870575177002</v>
      </c>
    </row>
    <row r="469" spans="2:35">
      <c r="B469" s="39">
        <f t="shared" si="219"/>
        <v>441</v>
      </c>
      <c r="C469" s="42">
        <f t="shared" si="220"/>
        <v>7.5086330935254866</v>
      </c>
      <c r="D469" s="10">
        <f t="shared" si="221"/>
        <v>6.6913669064745136</v>
      </c>
      <c r="E469" s="40">
        <f t="shared" si="222"/>
        <v>33.017266187050971</v>
      </c>
      <c r="F469" s="40">
        <f t="shared" si="223"/>
        <v>46.4</v>
      </c>
      <c r="G469" s="3">
        <f t="shared" si="224"/>
        <v>349.91366906474201</v>
      </c>
      <c r="H469" s="3">
        <f t="shared" si="225"/>
        <v>155.31826837612553</v>
      </c>
      <c r="I469">
        <f t="shared" si="210"/>
        <v>1.5531826837612554E-4</v>
      </c>
      <c r="J469" s="4">
        <f t="shared" si="226"/>
        <v>900.2075620459841</v>
      </c>
      <c r="K469" s="40">
        <f t="shared" si="227"/>
        <v>5.7958897653043753</v>
      </c>
      <c r="L469" s="40">
        <f t="shared" si="211"/>
        <v>0.20411023469562473</v>
      </c>
      <c r="M469" s="10">
        <f t="shared" si="228"/>
        <v>6.8841640195161036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15.284617785756213</v>
      </c>
      <c r="Q469" s="42">
        <f t="shared" si="230"/>
        <v>0.50771092664956796</v>
      </c>
      <c r="R469" s="4">
        <f t="shared" si="231"/>
        <v>292085.87969038729</v>
      </c>
      <c r="S469">
        <f t="shared" si="212"/>
        <v>2.920858796903873E-4</v>
      </c>
      <c r="T469" s="41">
        <f t="shared" si="213"/>
        <v>4.9731388734957087E-4</v>
      </c>
      <c r="U469" s="42">
        <f t="shared" si="232"/>
        <v>0.51864521313103307</v>
      </c>
      <c r="V469" s="42">
        <f t="shared" si="233"/>
        <v>1.211589255536732</v>
      </c>
      <c r="W469" s="42">
        <f t="shared" si="234"/>
        <v>1.1959753594048885</v>
      </c>
      <c r="X469" s="42">
        <f t="shared" si="235"/>
        <v>1.5613896131843497E-2</v>
      </c>
      <c r="Y469" s="42">
        <f t="shared" si="209"/>
        <v>1.0775314962400697E-2</v>
      </c>
      <c r="Z469" s="10">
        <f t="shared" si="236"/>
        <v>21.667030092056397</v>
      </c>
      <c r="AA469">
        <f t="shared" si="214"/>
        <v>6884746.8487508027</v>
      </c>
      <c r="AB469" s="10">
        <f t="shared" si="215"/>
        <v>6.8847468487508028</v>
      </c>
      <c r="AC469" s="10">
        <f t="shared" si="216"/>
        <v>6.7837468487508028</v>
      </c>
      <c r="AD469" s="3">
        <f t="shared" si="217"/>
        <v>983.86466261795545</v>
      </c>
      <c r="AI469" s="94">
        <f t="shared" si="218"/>
        <v>1.1959753594048885</v>
      </c>
    </row>
    <row r="470" spans="2:35">
      <c r="B470" s="39">
        <f t="shared" si="219"/>
        <v>442</v>
      </c>
      <c r="C470" s="42">
        <f t="shared" si="220"/>
        <v>7.5256594724223698</v>
      </c>
      <c r="D470" s="10">
        <f t="shared" si="221"/>
        <v>6.6743405275776304</v>
      </c>
      <c r="E470" s="40">
        <f t="shared" si="222"/>
        <v>33.051318944844738</v>
      </c>
      <c r="F470" s="40">
        <f t="shared" si="223"/>
        <v>46.4</v>
      </c>
      <c r="G470" s="3">
        <f t="shared" si="224"/>
        <v>349.74340527577317</v>
      </c>
      <c r="H470" s="3">
        <f t="shared" si="225"/>
        <v>155.31826837612553</v>
      </c>
      <c r="I470">
        <f t="shared" si="210"/>
        <v>1.5531826837612554E-4</v>
      </c>
      <c r="J470" s="4">
        <f t="shared" si="226"/>
        <v>901.97456459988393</v>
      </c>
      <c r="K470" s="40">
        <f t="shared" si="227"/>
        <v>5.8072664215881078</v>
      </c>
      <c r="L470" s="40">
        <f t="shared" si="211"/>
        <v>0.1927335784118922</v>
      </c>
      <c r="M470" s="10">
        <f t="shared" si="228"/>
        <v>6.8847468487508028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15.28503056976612</v>
      </c>
      <c r="Q470" s="42">
        <f t="shared" si="230"/>
        <v>0.5088248517293491</v>
      </c>
      <c r="R470" s="4">
        <f t="shared" si="231"/>
        <v>291325.75671889511</v>
      </c>
      <c r="S470">
        <f t="shared" si="212"/>
        <v>2.9132575671889511E-4</v>
      </c>
      <c r="T470" s="41">
        <f t="shared" si="213"/>
        <v>4.9807401032106306E-4</v>
      </c>
      <c r="U470" s="42">
        <f t="shared" si="232"/>
        <v>0.5172954931754733</v>
      </c>
      <c r="V470" s="42">
        <f t="shared" si="233"/>
        <v>1.2116792951864908</v>
      </c>
      <c r="W470" s="42">
        <f t="shared" si="234"/>
        <v>1.1960781210956621</v>
      </c>
      <c r="X470" s="42">
        <f t="shared" si="235"/>
        <v>1.5601174090828618E-2</v>
      </c>
      <c r="Y470" s="42">
        <f t="shared" si="209"/>
        <v>1.0792693501494503E-2</v>
      </c>
      <c r="Z470" s="10">
        <f t="shared" si="236"/>
        <v>21.668854985100374</v>
      </c>
      <c r="AA470">
        <f t="shared" si="214"/>
        <v>6885318.205894989</v>
      </c>
      <c r="AB470" s="10">
        <f t="shared" si="215"/>
        <v>6.8853182058949889</v>
      </c>
      <c r="AC470" s="10">
        <f t="shared" si="216"/>
        <v>6.7843182058949889</v>
      </c>
      <c r="AD470" s="3">
        <f t="shared" si="217"/>
        <v>983.94752804858433</v>
      </c>
      <c r="AI470" s="94">
        <f t="shared" si="218"/>
        <v>1.1960781210956621</v>
      </c>
    </row>
    <row r="471" spans="2:35">
      <c r="B471" s="39">
        <f t="shared" si="219"/>
        <v>443</v>
      </c>
      <c r="C471" s="42">
        <f t="shared" si="220"/>
        <v>7.542685851319253</v>
      </c>
      <c r="D471" s="10">
        <f t="shared" si="221"/>
        <v>6.6573141486807472</v>
      </c>
      <c r="E471" s="40">
        <f t="shared" si="222"/>
        <v>33.085371702638504</v>
      </c>
      <c r="F471" s="40">
        <f t="shared" si="223"/>
        <v>46.4</v>
      </c>
      <c r="G471" s="3">
        <f t="shared" si="224"/>
        <v>349.57314148680433</v>
      </c>
      <c r="H471" s="3">
        <f t="shared" si="225"/>
        <v>155.31826837612553</v>
      </c>
      <c r="I471">
        <f t="shared" si="210"/>
        <v>1.5531826837612554E-4</v>
      </c>
      <c r="J471" s="4">
        <f t="shared" si="226"/>
        <v>903.74338863398862</v>
      </c>
      <c r="K471" s="40">
        <f t="shared" si="227"/>
        <v>5.8186548052766334</v>
      </c>
      <c r="L471" s="40">
        <f t="shared" si="211"/>
        <v>0.18134519472336663</v>
      </c>
      <c r="M471" s="10">
        <f t="shared" si="228"/>
        <v>6.8853182058949889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15.285435205663896</v>
      </c>
      <c r="Q471" s="42">
        <f t="shared" si="230"/>
        <v>0.50993874732131594</v>
      </c>
      <c r="R471" s="4">
        <f t="shared" si="231"/>
        <v>290565.59871994547</v>
      </c>
      <c r="S471">
        <f t="shared" si="212"/>
        <v>2.9056559871994548E-4</v>
      </c>
      <c r="T471" s="41">
        <f t="shared" si="213"/>
        <v>4.9883416832001274E-4</v>
      </c>
      <c r="U471" s="42">
        <f t="shared" si="232"/>
        <v>0.51594571102305842</v>
      </c>
      <c r="V471" s="42">
        <f t="shared" si="233"/>
        <v>1.2117672088382427</v>
      </c>
      <c r="W471" s="42">
        <f t="shared" si="234"/>
        <v>1.1961788600817607</v>
      </c>
      <c r="X471" s="42">
        <f t="shared" si="235"/>
        <v>1.5588348756482073E-2</v>
      </c>
      <c r="Y471" s="42">
        <f t="shared" si="209"/>
        <v>1.081005729446039E-2</v>
      </c>
      <c r="Z471" s="10">
        <f t="shared" si="236"/>
        <v>21.670643233735962</v>
      </c>
      <c r="AA471">
        <f t="shared" si="214"/>
        <v>6885878.0900136204</v>
      </c>
      <c r="AB471" s="10">
        <f t="shared" si="215"/>
        <v>6.8858780900136205</v>
      </c>
      <c r="AC471" s="10">
        <f t="shared" si="216"/>
        <v>6.7848780900136205</v>
      </c>
      <c r="AD471" s="3">
        <f t="shared" si="217"/>
        <v>984.02872951611607</v>
      </c>
      <c r="AI471" s="94">
        <f t="shared" si="218"/>
        <v>1.1961788600817607</v>
      </c>
    </row>
    <row r="472" spans="2:35">
      <c r="B472" s="39">
        <f t="shared" si="219"/>
        <v>444</v>
      </c>
      <c r="C472" s="42">
        <f t="shared" si="220"/>
        <v>7.5597122302161361</v>
      </c>
      <c r="D472" s="10">
        <f t="shared" si="221"/>
        <v>6.640287769783864</v>
      </c>
      <c r="E472" s="40">
        <f t="shared" si="222"/>
        <v>33.119424460432271</v>
      </c>
      <c r="F472" s="40">
        <f t="shared" si="223"/>
        <v>46.4</v>
      </c>
      <c r="G472" s="3">
        <f t="shared" si="224"/>
        <v>349.40287769783549</v>
      </c>
      <c r="H472" s="3">
        <f t="shared" si="225"/>
        <v>155.31826837612553</v>
      </c>
      <c r="I472">
        <f t="shared" si="210"/>
        <v>1.5531826837612554E-4</v>
      </c>
      <c r="J472" s="4">
        <f t="shared" si="226"/>
        <v>905.51403414829792</v>
      </c>
      <c r="K472" s="40">
        <f t="shared" si="227"/>
        <v>5.8300549163699493</v>
      </c>
      <c r="L472" s="40">
        <f t="shared" si="211"/>
        <v>0.16994508363005068</v>
      </c>
      <c r="M472" s="10">
        <f t="shared" si="228"/>
        <v>6.8858780900136205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15.285831694168028</v>
      </c>
      <c r="Q472" s="42">
        <f t="shared" si="230"/>
        <v>0.51105261402072355</v>
      </c>
      <c r="R472" s="4">
        <f t="shared" si="231"/>
        <v>289805.40662393474</v>
      </c>
      <c r="S472">
        <f t="shared" si="212"/>
        <v>2.8980540662393474E-4</v>
      </c>
      <c r="T472" s="41">
        <f t="shared" si="213"/>
        <v>4.9959436041602354E-4</v>
      </c>
      <c r="U472" s="42">
        <f t="shared" si="232"/>
        <v>0.51459586832585602</v>
      </c>
      <c r="V472" s="42">
        <f t="shared" si="233"/>
        <v>1.2118529963417444</v>
      </c>
      <c r="W472" s="42">
        <f t="shared" si="234"/>
        <v>1.196277576198322</v>
      </c>
      <c r="X472" s="42">
        <f t="shared" si="235"/>
        <v>1.5575420143422392E-2</v>
      </c>
      <c r="Y472" s="42">
        <f t="shared" si="209"/>
        <v>1.082740623628743E-2</v>
      </c>
      <c r="Z472" s="10">
        <f t="shared" si="236"/>
        <v>21.672394835024164</v>
      </c>
      <c r="AA472">
        <f t="shared" si="214"/>
        <v>6886426.5001865244</v>
      </c>
      <c r="AB472" s="10">
        <f t="shared" si="215"/>
        <v>6.8864265001865244</v>
      </c>
      <c r="AC472" s="10">
        <f t="shared" si="216"/>
        <v>6.7854265001865244</v>
      </c>
      <c r="AD472" s="3">
        <f t="shared" si="217"/>
        <v>984.10826688709562</v>
      </c>
      <c r="AI472" s="94">
        <f t="shared" si="218"/>
        <v>1.196277576198322</v>
      </c>
    </row>
    <row r="473" spans="2:35">
      <c r="B473" s="39">
        <f t="shared" si="219"/>
        <v>445</v>
      </c>
      <c r="C473" s="42">
        <f t="shared" si="220"/>
        <v>7.5767386091130193</v>
      </c>
      <c r="D473" s="10">
        <f t="shared" si="221"/>
        <v>6.6232613908869808</v>
      </c>
      <c r="E473" s="40">
        <f t="shared" si="222"/>
        <v>33.153477218226037</v>
      </c>
      <c r="F473" s="40">
        <f t="shared" si="223"/>
        <v>46.4</v>
      </c>
      <c r="G473" s="3">
        <f t="shared" si="224"/>
        <v>349.23261390886665</v>
      </c>
      <c r="H473" s="3">
        <f t="shared" si="225"/>
        <v>155.31826837612553</v>
      </c>
      <c r="I473">
        <f t="shared" si="210"/>
        <v>1.5531826837612554E-4</v>
      </c>
      <c r="J473" s="4">
        <f t="shared" si="226"/>
        <v>907.2865011428122</v>
      </c>
      <c r="K473" s="40">
        <f t="shared" si="227"/>
        <v>5.8414667548680583</v>
      </c>
      <c r="L473" s="40">
        <f t="shared" si="211"/>
        <v>0.15853324513194167</v>
      </c>
      <c r="M473" s="10">
        <f t="shared" si="228"/>
        <v>6.8864265001865244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15.286220035979628</v>
      </c>
      <c r="Q473" s="42">
        <f t="shared" si="230"/>
        <v>0.51216645242268344</v>
      </c>
      <c r="R473" s="4">
        <f t="shared" si="231"/>
        <v>289045.18136125925</v>
      </c>
      <c r="S473">
        <f t="shared" si="212"/>
        <v>2.8904518136125927E-4</v>
      </c>
      <c r="T473" s="41">
        <f t="shared" si="213"/>
        <v>5.0035458567869895E-4</v>
      </c>
      <c r="U473" s="42">
        <f t="shared" si="232"/>
        <v>0.51324596673593359</v>
      </c>
      <c r="V473" s="42">
        <f t="shared" si="233"/>
        <v>1.2119366575502972</v>
      </c>
      <c r="W473" s="42">
        <f t="shared" si="234"/>
        <v>1.1963742692831056</v>
      </c>
      <c r="X473" s="42">
        <f t="shared" si="235"/>
        <v>1.5562388267191585E-2</v>
      </c>
      <c r="Y473" s="42">
        <f t="shared" si="209"/>
        <v>1.0844740221965639E-2</v>
      </c>
      <c r="Z473" s="10">
        <f t="shared" si="236"/>
        <v>21.674109786073895</v>
      </c>
      <c r="AA473">
        <f t="shared" si="214"/>
        <v>6886963.4355085306</v>
      </c>
      <c r="AB473" s="10">
        <f t="shared" si="215"/>
        <v>6.8869634355085303</v>
      </c>
      <c r="AC473" s="10">
        <f t="shared" si="216"/>
        <v>6.7859634355085303</v>
      </c>
      <c r="AD473" s="3">
        <f t="shared" si="217"/>
        <v>984.18614003024379</v>
      </c>
      <c r="AI473" s="94">
        <f t="shared" si="218"/>
        <v>1.1963742692831056</v>
      </c>
    </row>
    <row r="474" spans="2:35">
      <c r="B474" s="39">
        <f t="shared" si="219"/>
        <v>446</v>
      </c>
      <c r="C474" s="42">
        <f t="shared" si="220"/>
        <v>7.5937649880099025</v>
      </c>
      <c r="D474" s="10">
        <f t="shared" si="221"/>
        <v>6.6062350119900977</v>
      </c>
      <c r="E474" s="40">
        <f t="shared" si="222"/>
        <v>33.187529976019803</v>
      </c>
      <c r="F474" s="40">
        <f t="shared" si="223"/>
        <v>46.4</v>
      </c>
      <c r="G474" s="3">
        <f t="shared" si="224"/>
        <v>349.06235011989781</v>
      </c>
      <c r="H474" s="3">
        <f t="shared" si="225"/>
        <v>155.31826837612553</v>
      </c>
      <c r="I474">
        <f t="shared" si="210"/>
        <v>1.5531826837612554E-4</v>
      </c>
      <c r="J474" s="4">
        <f t="shared" si="226"/>
        <v>909.06078961753133</v>
      </c>
      <c r="K474" s="40">
        <f t="shared" si="227"/>
        <v>5.8528903207709595</v>
      </c>
      <c r="L474" s="40">
        <f t="shared" si="211"/>
        <v>0.1471096792290405</v>
      </c>
      <c r="M474" s="10">
        <f t="shared" si="228"/>
        <v>6.8869634355085303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15.286600231782561</v>
      </c>
      <c r="Q474" s="42">
        <f t="shared" si="230"/>
        <v>0.51328026312216668</v>
      </c>
      <c r="R474" s="4">
        <f t="shared" si="231"/>
        <v>288284.92386231542</v>
      </c>
      <c r="S474">
        <f t="shared" si="212"/>
        <v>2.8828492386231541E-4</v>
      </c>
      <c r="T474" s="41">
        <f t="shared" si="213"/>
        <v>5.0111484317764282E-4</v>
      </c>
      <c r="U474" s="42">
        <f t="shared" si="232"/>
        <v>0.51189600790535905</v>
      </c>
      <c r="V474" s="42">
        <f t="shared" si="233"/>
        <v>1.2120181923201656</v>
      </c>
      <c r="W474" s="42">
        <f t="shared" si="234"/>
        <v>1.1964689391765164</v>
      </c>
      <c r="X474" s="42">
        <f t="shared" si="235"/>
        <v>1.5549253143649189E-2</v>
      </c>
      <c r="Y474" s="42">
        <f t="shared" si="209"/>
        <v>1.0862059146486009E-2</v>
      </c>
      <c r="Z474" s="10">
        <f t="shared" si="236"/>
        <v>21.67578808404097</v>
      </c>
      <c r="AA474">
        <f t="shared" si="214"/>
        <v>6887488.8950891476</v>
      </c>
      <c r="AB474" s="10">
        <f t="shared" si="215"/>
        <v>6.887488895089148</v>
      </c>
      <c r="AC474" s="10">
        <f t="shared" si="216"/>
        <v>6.786488895089148</v>
      </c>
      <c r="AD474" s="3">
        <f t="shared" si="217"/>
        <v>984.26234881641005</v>
      </c>
      <c r="AI474" s="94">
        <f t="shared" si="218"/>
        <v>1.1964689391765164</v>
      </c>
    </row>
    <row r="475" spans="2:35">
      <c r="B475" s="39">
        <f t="shared" si="219"/>
        <v>447</v>
      </c>
      <c r="C475" s="42">
        <f t="shared" si="220"/>
        <v>7.6107913669067857</v>
      </c>
      <c r="D475" s="10">
        <f t="shared" si="221"/>
        <v>6.5892086330932145</v>
      </c>
      <c r="E475" s="40">
        <f t="shared" si="222"/>
        <v>33.22158273381357</v>
      </c>
      <c r="F475" s="40">
        <f t="shared" si="223"/>
        <v>46.4</v>
      </c>
      <c r="G475" s="3">
        <f t="shared" si="224"/>
        <v>348.89208633092898</v>
      </c>
      <c r="H475" s="3">
        <f t="shared" si="225"/>
        <v>155.31826837612553</v>
      </c>
      <c r="I475">
        <f t="shared" si="210"/>
        <v>1.5531826837612554E-4</v>
      </c>
      <c r="J475" s="4">
        <f t="shared" si="226"/>
        <v>910.8368995724552</v>
      </c>
      <c r="K475" s="40">
        <f t="shared" si="227"/>
        <v>5.8643256140786519</v>
      </c>
      <c r="L475" s="40">
        <f t="shared" si="211"/>
        <v>0.13567438592134806</v>
      </c>
      <c r="M475" s="10">
        <f t="shared" si="228"/>
        <v>6.887488895089148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15.286972282243214</v>
      </c>
      <c r="Q475" s="42">
        <f t="shared" si="230"/>
        <v>0.51439404671400724</v>
      </c>
      <c r="R475" s="4">
        <f t="shared" si="231"/>
        <v>287524.63505749957</v>
      </c>
      <c r="S475">
        <f t="shared" si="212"/>
        <v>2.8752463505749958E-4</v>
      </c>
      <c r="T475" s="41">
        <f t="shared" si="213"/>
        <v>5.0187513198245864E-4</v>
      </c>
      <c r="U475" s="42">
        <f t="shared" si="232"/>
        <v>0.51054599348619967</v>
      </c>
      <c r="V475" s="42">
        <f t="shared" si="233"/>
        <v>1.2120976005118294</v>
      </c>
      <c r="W475" s="42">
        <f t="shared" si="234"/>
        <v>1.1965615857215466</v>
      </c>
      <c r="X475" s="42">
        <f t="shared" si="235"/>
        <v>1.5536014790282771E-2</v>
      </c>
      <c r="Y475" s="42">
        <f t="shared" si="209"/>
        <v>1.0879362904842019E-2</v>
      </c>
      <c r="Z475" s="10">
        <f t="shared" si="236"/>
        <v>21.677429726130107</v>
      </c>
      <c r="AA475">
        <f t="shared" si="214"/>
        <v>6888002.8780532023</v>
      </c>
      <c r="AB475" s="10">
        <f t="shared" si="215"/>
        <v>6.8880028780532019</v>
      </c>
      <c r="AC475" s="10">
        <f t="shared" si="216"/>
        <v>6.7870028780532019</v>
      </c>
      <c r="AD475" s="3">
        <f t="shared" si="217"/>
        <v>984.33689311866601</v>
      </c>
      <c r="AI475" s="94">
        <f t="shared" si="218"/>
        <v>1.1965615857215466</v>
      </c>
    </row>
    <row r="476" spans="2:35">
      <c r="B476" s="39">
        <f t="shared" si="219"/>
        <v>448</v>
      </c>
      <c r="C476" s="42">
        <f t="shared" si="220"/>
        <v>7.6278177458036689</v>
      </c>
      <c r="D476" s="10">
        <f t="shared" si="221"/>
        <v>6.5721822541963313</v>
      </c>
      <c r="E476" s="40">
        <f t="shared" si="222"/>
        <v>33.255635491607336</v>
      </c>
      <c r="F476" s="40">
        <f t="shared" si="223"/>
        <v>46.4</v>
      </c>
      <c r="G476" s="3">
        <f t="shared" si="224"/>
        <v>348.72182254196014</v>
      </c>
      <c r="H476" s="3">
        <f t="shared" si="225"/>
        <v>155.31826837612553</v>
      </c>
      <c r="I476">
        <f t="shared" si="210"/>
        <v>1.5531826837612554E-4</v>
      </c>
      <c r="J476" s="4">
        <f t="shared" si="226"/>
        <v>912.6148310075838</v>
      </c>
      <c r="K476" s="40">
        <f t="shared" si="227"/>
        <v>5.8757726347911357</v>
      </c>
      <c r="L476" s="40">
        <f t="shared" si="211"/>
        <v>0.12422736520886435</v>
      </c>
      <c r="M476" s="10">
        <f t="shared" si="228"/>
        <v>6.8880028780532019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15.287336188010951</v>
      </c>
      <c r="Q476" s="42">
        <f t="shared" si="230"/>
        <v>0.51550780379290473</v>
      </c>
      <c r="R476" s="4">
        <f t="shared" si="231"/>
        <v>286764.31587720808</v>
      </c>
      <c r="S476">
        <f t="shared" si="212"/>
        <v>2.8676431587720808E-4</v>
      </c>
      <c r="T476" s="41">
        <f t="shared" si="213"/>
        <v>5.0263545116275015E-4</v>
      </c>
      <c r="U476" s="42">
        <f t="shared" si="232"/>
        <v>0.50919592513052325</v>
      </c>
      <c r="V476" s="42">
        <f t="shared" si="233"/>
        <v>1.2121748819884912</v>
      </c>
      <c r="W476" s="42">
        <f t="shared" si="234"/>
        <v>1.19665220876389</v>
      </c>
      <c r="X476" s="42">
        <f t="shared" si="235"/>
        <v>1.5522673224601213E-2</v>
      </c>
      <c r="Y476" s="42">
        <f t="shared" si="209"/>
        <v>1.0896651392029331E-2</v>
      </c>
      <c r="Z476" s="10">
        <f t="shared" si="236"/>
        <v>21.679034709593264</v>
      </c>
      <c r="AA476">
        <f t="shared" si="214"/>
        <v>6888505.3835403053</v>
      </c>
      <c r="AB476" s="10">
        <f t="shared" si="215"/>
        <v>6.8885053835403056</v>
      </c>
      <c r="AC476" s="10">
        <f t="shared" si="216"/>
        <v>6.7875053835403056</v>
      </c>
      <c r="AD476" s="3">
        <f t="shared" si="217"/>
        <v>984.40977281222706</v>
      </c>
      <c r="AI476" s="94">
        <f t="shared" si="218"/>
        <v>1.19665220876389</v>
      </c>
    </row>
    <row r="477" spans="2:35">
      <c r="B477" s="39">
        <f t="shared" si="219"/>
        <v>449</v>
      </c>
      <c r="C477" s="42">
        <f t="shared" si="220"/>
        <v>7.6448441247005521</v>
      </c>
      <c r="D477" s="10">
        <f t="shared" si="221"/>
        <v>6.5551558752994481</v>
      </c>
      <c r="E477" s="40">
        <f t="shared" si="222"/>
        <v>33.289688249401102</v>
      </c>
      <c r="F477" s="40">
        <f t="shared" si="223"/>
        <v>46.4</v>
      </c>
      <c r="G477" s="3">
        <f t="shared" si="224"/>
        <v>348.5515587529913</v>
      </c>
      <c r="H477" s="3">
        <f t="shared" si="225"/>
        <v>155.31826837612553</v>
      </c>
      <c r="I477">
        <f t="shared" si="210"/>
        <v>1.5531826837612554E-4</v>
      </c>
      <c r="J477" s="4">
        <f t="shared" si="226"/>
        <v>914.39458392291738</v>
      </c>
      <c r="K477" s="40">
        <f t="shared" si="227"/>
        <v>5.8872313829084124</v>
      </c>
      <c r="L477" s="40">
        <f t="shared" si="211"/>
        <v>0.11276861709158759</v>
      </c>
      <c r="M477" s="10">
        <f t="shared" si="228"/>
        <v>6.8885053835403056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15.287691949717757</v>
      </c>
      <c r="Q477" s="42">
        <f t="shared" si="230"/>
        <v>0.51662153495342811</v>
      </c>
      <c r="R477" s="4">
        <f t="shared" si="231"/>
        <v>286003.96725183725</v>
      </c>
      <c r="S477">
        <f t="shared" si="212"/>
        <v>2.8600396725183728E-4</v>
      </c>
      <c r="T477" s="41">
        <f t="shared" si="213"/>
        <v>5.0339579978812094E-4</v>
      </c>
      <c r="U477" s="42">
        <f t="shared" si="232"/>
        <v>0.50784580449039729</v>
      </c>
      <c r="V477" s="42">
        <f t="shared" si="233"/>
        <v>1.2122500366170021</v>
      </c>
      <c r="W477" s="42">
        <f t="shared" si="234"/>
        <v>1.1967408081518469</v>
      </c>
      <c r="X477" s="42">
        <f t="shared" si="235"/>
        <v>1.5509228465155234E-2</v>
      </c>
      <c r="Y477" s="42">
        <f t="shared" si="209"/>
        <v>1.0913924503046651E-2</v>
      </c>
      <c r="Z477" s="10">
        <f t="shared" si="236"/>
        <v>21.680603031730335</v>
      </c>
      <c r="AA477">
        <f t="shared" si="214"/>
        <v>6888996.4107050793</v>
      </c>
      <c r="AB477" s="10">
        <f t="shared" si="215"/>
        <v>6.8889964107050794</v>
      </c>
      <c r="AC477" s="10">
        <f t="shared" si="216"/>
        <v>6.7879964107050794</v>
      </c>
      <c r="AD477" s="3">
        <f t="shared" si="217"/>
        <v>984.48098777448581</v>
      </c>
      <c r="AI477" s="94">
        <f t="shared" si="218"/>
        <v>1.1967408081518469</v>
      </c>
    </row>
    <row r="478" spans="2:35">
      <c r="B478" s="39">
        <f t="shared" si="219"/>
        <v>450</v>
      </c>
      <c r="C478" s="42">
        <f t="shared" si="220"/>
        <v>7.6618705035974353</v>
      </c>
      <c r="D478" s="10">
        <f t="shared" si="221"/>
        <v>6.5381294964025649</v>
      </c>
      <c r="E478" s="40">
        <f t="shared" si="222"/>
        <v>33.323741007194869</v>
      </c>
      <c r="F478" s="40">
        <f t="shared" si="223"/>
        <v>46.4</v>
      </c>
      <c r="G478" s="3">
        <f t="shared" si="224"/>
        <v>348.38129496402246</v>
      </c>
      <c r="H478" s="3">
        <f t="shared" si="225"/>
        <v>155.31826837612553</v>
      </c>
      <c r="I478">
        <f t="shared" si="210"/>
        <v>1.5531826837612554E-4</v>
      </c>
      <c r="J478" s="4">
        <f t="shared" si="226"/>
        <v>916.1761583184558</v>
      </c>
      <c r="K478" s="40">
        <f t="shared" si="227"/>
        <v>5.8987018584304804</v>
      </c>
      <c r="L478" s="40">
        <f t="shared" si="211"/>
        <v>0.10129814156951955</v>
      </c>
      <c r="M478" s="10">
        <f t="shared" si="228"/>
        <v>6.8889964107050794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15.288039567978393</v>
      </c>
      <c r="Q478" s="42">
        <f t="shared" si="230"/>
        <v>0.51773524079001854</v>
      </c>
      <c r="R478" s="4">
        <f t="shared" si="231"/>
        <v>285243.59011178353</v>
      </c>
      <c r="S478">
        <f t="shared" si="212"/>
        <v>2.8524359011178351E-4</v>
      </c>
      <c r="T478" s="41">
        <f t="shared" si="213"/>
        <v>5.0415617692817476E-4</v>
      </c>
      <c r="U478" s="42">
        <f t="shared" si="232"/>
        <v>0.50649563321788948</v>
      </c>
      <c r="V478" s="42">
        <f t="shared" si="233"/>
        <v>1.2123230642674079</v>
      </c>
      <c r="W478" s="42">
        <f t="shared" si="234"/>
        <v>1.1968273837363643</v>
      </c>
      <c r="X478" s="42">
        <f t="shared" si="235"/>
        <v>1.5495680531043554E-2</v>
      </c>
      <c r="Y478" s="42">
        <f t="shared" ref="Y478:Y541" si="239">IF((X478*(Q478-Q477)+Y477)&lt;0,0,X478*(Q478-Q477)+Y477)</f>
        <v>1.0931182132896015E-2</v>
      </c>
      <c r="Z478" s="10">
        <f t="shared" si="236"/>
        <v>21.682134689888645</v>
      </c>
      <c r="AA478">
        <f t="shared" si="214"/>
        <v>6889475.9587169969</v>
      </c>
      <c r="AB478" s="10">
        <f t="shared" si="215"/>
        <v>6.8894759587169974</v>
      </c>
      <c r="AC478" s="10">
        <f t="shared" si="216"/>
        <v>6.7884759587169974</v>
      </c>
      <c r="AD478" s="3">
        <f t="shared" si="217"/>
        <v>984.55053788498867</v>
      </c>
      <c r="AI478" s="94">
        <f t="shared" si="218"/>
        <v>1.1968273837363643</v>
      </c>
    </row>
    <row r="479" spans="2:35">
      <c r="B479" s="39">
        <f t="shared" si="219"/>
        <v>451</v>
      </c>
      <c r="C479" s="42">
        <f t="shared" si="220"/>
        <v>7.6788968824943185</v>
      </c>
      <c r="D479" s="10">
        <f t="shared" si="221"/>
        <v>6.5211031175056817</v>
      </c>
      <c r="E479" s="40">
        <f t="shared" si="222"/>
        <v>33.357793764988635</v>
      </c>
      <c r="F479" s="40">
        <f t="shared" si="223"/>
        <v>46.4</v>
      </c>
      <c r="G479" s="3">
        <f t="shared" si="224"/>
        <v>348.21103117505362</v>
      </c>
      <c r="H479" s="3">
        <f t="shared" si="225"/>
        <v>155.31826837612553</v>
      </c>
      <c r="I479">
        <f t="shared" si="210"/>
        <v>1.5531826837612554E-4</v>
      </c>
      <c r="J479" s="4">
        <f t="shared" si="226"/>
        <v>917.95955419419886</v>
      </c>
      <c r="K479" s="40">
        <f t="shared" si="227"/>
        <v>5.9101840613573398</v>
      </c>
      <c r="L479" s="40">
        <f t="shared" si="211"/>
        <v>8.9815938642660242E-2</v>
      </c>
      <c r="M479" s="10">
        <f t="shared" si="228"/>
        <v>6.8894759587169974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15.288379043390302</v>
      </c>
      <c r="Q479" s="42">
        <f t="shared" si="230"/>
        <v>0.51884892189699272</v>
      </c>
      <c r="R479" s="4">
        <f t="shared" si="231"/>
        <v>284483.18538744329</v>
      </c>
      <c r="S479">
        <f t="shared" si="212"/>
        <v>2.8448318538744328E-4</v>
      </c>
      <c r="T479" s="41">
        <f t="shared" si="213"/>
        <v>5.04916581652515E-4</v>
      </c>
      <c r="U479" s="42">
        <f t="shared" si="232"/>
        <v>0.50514541296506754</v>
      </c>
      <c r="V479" s="42">
        <f t="shared" si="233"/>
        <v>1.2123939648131621</v>
      </c>
      <c r="W479" s="42">
        <f t="shared" si="234"/>
        <v>1.196911935371008</v>
      </c>
      <c r="X479" s="42">
        <f t="shared" si="235"/>
        <v>1.5482029442154044E-2</v>
      </c>
      <c r="Y479" s="42">
        <f t="shared" si="239"/>
        <v>1.0948424176583359E-2</v>
      </c>
      <c r="Z479" s="10">
        <f t="shared" si="236"/>
        <v>21.683629681463096</v>
      </c>
      <c r="AA479">
        <f t="shared" si="214"/>
        <v>6889944.0267604254</v>
      </c>
      <c r="AB479" s="10">
        <f t="shared" si="215"/>
        <v>6.8899440267604257</v>
      </c>
      <c r="AC479" s="10">
        <f t="shared" si="216"/>
        <v>6.7889440267604257</v>
      </c>
      <c r="AD479" s="3">
        <f t="shared" si="217"/>
        <v>984.61842302544244</v>
      </c>
      <c r="AI479" s="94">
        <f t="shared" si="218"/>
        <v>1.196911935371008</v>
      </c>
    </row>
    <row r="480" spans="2:35">
      <c r="B480" s="39">
        <f t="shared" si="219"/>
        <v>452</v>
      </c>
      <c r="C480" s="42">
        <f t="shared" si="220"/>
        <v>7.6959232613912016</v>
      </c>
      <c r="D480" s="10">
        <f t="shared" si="221"/>
        <v>6.5040767386087985</v>
      </c>
      <c r="E480" s="40">
        <f t="shared" si="222"/>
        <v>33.391846522782402</v>
      </c>
      <c r="F480" s="40">
        <f t="shared" si="223"/>
        <v>46.4</v>
      </c>
      <c r="G480" s="3">
        <f t="shared" si="224"/>
        <v>348.04076738608478</v>
      </c>
      <c r="H480" s="3">
        <f t="shared" si="225"/>
        <v>155.31826837612553</v>
      </c>
      <c r="I480">
        <f t="shared" si="210"/>
        <v>1.5531826837612554E-4</v>
      </c>
      <c r="J480" s="4">
        <f t="shared" si="226"/>
        <v>919.74477155014688</v>
      </c>
      <c r="K480" s="40">
        <f t="shared" si="227"/>
        <v>5.9216779916889921</v>
      </c>
      <c r="L480" s="40">
        <f t="shared" si="211"/>
        <v>7.8322008311007885E-2</v>
      </c>
      <c r="M480" s="10">
        <f t="shared" si="228"/>
        <v>6.8899440267604257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15.288710376533633</v>
      </c>
      <c r="Q480" s="42">
        <f t="shared" si="230"/>
        <v>0.5199625788685458</v>
      </c>
      <c r="R480" s="4">
        <f t="shared" si="231"/>
        <v>283722.75400921283</v>
      </c>
      <c r="S480">
        <f t="shared" si="212"/>
        <v>2.8372275400921285E-4</v>
      </c>
      <c r="T480" s="41">
        <f t="shared" si="213"/>
        <v>5.0567701303074538E-4</v>
      </c>
      <c r="U480" s="42">
        <f t="shared" si="232"/>
        <v>0.50379514538399883</v>
      </c>
      <c r="V480" s="42">
        <f t="shared" si="233"/>
        <v>1.2124627381317061</v>
      </c>
      <c r="W480" s="42">
        <f t="shared" si="234"/>
        <v>1.1969944629119689</v>
      </c>
      <c r="X480" s="42">
        <f t="shared" si="235"/>
        <v>1.546827521973726E-2</v>
      </c>
      <c r="Y480" s="42">
        <f t="shared" si="239"/>
        <v>1.0965650529119721E-2</v>
      </c>
      <c r="Z480" s="10">
        <f t="shared" si="236"/>
        <v>21.685088003897469</v>
      </c>
      <c r="AA480">
        <f t="shared" si="214"/>
        <v>6890400.6140350355</v>
      </c>
      <c r="AB480" s="10">
        <f t="shared" si="215"/>
        <v>6.8904006140350358</v>
      </c>
      <c r="AC480" s="10">
        <f t="shared" si="216"/>
        <v>6.7894006140350358</v>
      </c>
      <c r="AD480" s="3">
        <f t="shared" si="217"/>
        <v>984.68464307977308</v>
      </c>
      <c r="AI480" s="94">
        <f t="shared" si="218"/>
        <v>1.1969944629119689</v>
      </c>
    </row>
    <row r="481" spans="2:35">
      <c r="B481" s="39">
        <f t="shared" si="219"/>
        <v>453</v>
      </c>
      <c r="C481" s="42">
        <f t="shared" si="220"/>
        <v>7.7129496402880848</v>
      </c>
      <c r="D481" s="10">
        <f t="shared" si="221"/>
        <v>6.4870503597119153</v>
      </c>
      <c r="E481" s="40">
        <f t="shared" si="222"/>
        <v>33.425899280576168</v>
      </c>
      <c r="F481" s="40">
        <f t="shared" si="223"/>
        <v>46.4</v>
      </c>
      <c r="G481" s="3">
        <f t="shared" si="224"/>
        <v>347.87050359711594</v>
      </c>
      <c r="H481" s="3">
        <f t="shared" si="225"/>
        <v>155.31826837612553</v>
      </c>
      <c r="I481">
        <f t="shared" si="210"/>
        <v>1.5531826837612554E-4</v>
      </c>
      <c r="J481" s="4">
        <f t="shared" si="226"/>
        <v>921.53181038629975</v>
      </c>
      <c r="K481" s="40">
        <f t="shared" si="227"/>
        <v>5.9331836494254357</v>
      </c>
      <c r="L481" s="40">
        <f t="shared" si="211"/>
        <v>6.6816350574564254E-2</v>
      </c>
      <c r="M481" s="10">
        <f t="shared" si="228"/>
        <v>6.8904006140350358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15.289033567971556</v>
      </c>
      <c r="Q481" s="42">
        <f t="shared" si="230"/>
        <v>0.521076212298755</v>
      </c>
      <c r="R481" s="4">
        <f t="shared" si="231"/>
        <v>282962.29690748849</v>
      </c>
      <c r="S481">
        <f t="shared" si="212"/>
        <v>2.829622969074885E-4</v>
      </c>
      <c r="T481" s="41">
        <f t="shared" si="213"/>
        <v>5.0643747013246973E-4</v>
      </c>
      <c r="U481" s="42">
        <f t="shared" si="232"/>
        <v>0.50244483212675106</v>
      </c>
      <c r="V481" s="42">
        <f t="shared" si="233"/>
        <v>1.212529384102724</v>
      </c>
      <c r="W481" s="42">
        <f t="shared" si="234"/>
        <v>1.1970749662181368</v>
      </c>
      <c r="X481" s="42">
        <f t="shared" si="235"/>
        <v>1.5454417884587235E-2</v>
      </c>
      <c r="Y481" s="42">
        <f t="shared" si="239"/>
        <v>1.0982861085520421E-2</v>
      </c>
      <c r="Z481" s="10">
        <f t="shared" si="236"/>
        <v>21.686509654681782</v>
      </c>
      <c r="AA481">
        <f t="shared" si="214"/>
        <v>6890845.7197549762</v>
      </c>
      <c r="AB481" s="10">
        <f t="shared" si="215"/>
        <v>6.8908457197549762</v>
      </c>
      <c r="AC481" s="10">
        <f t="shared" si="216"/>
        <v>6.7898457197549762</v>
      </c>
      <c r="AD481" s="3">
        <f t="shared" si="217"/>
        <v>984.7491979340067</v>
      </c>
      <c r="AI481" s="94">
        <f t="shared" si="218"/>
        <v>1.1970749662181368</v>
      </c>
    </row>
    <row r="482" spans="2:35">
      <c r="B482" s="39">
        <f t="shared" si="219"/>
        <v>454</v>
      </c>
      <c r="C482" s="42">
        <f t="shared" si="220"/>
        <v>7.729976019184968</v>
      </c>
      <c r="D482" s="10">
        <f t="shared" si="221"/>
        <v>6.4700239808150322</v>
      </c>
      <c r="E482" s="40">
        <f t="shared" si="222"/>
        <v>33.459952038369934</v>
      </c>
      <c r="F482" s="40">
        <f t="shared" si="223"/>
        <v>46.4</v>
      </c>
      <c r="G482" s="3">
        <f t="shared" si="224"/>
        <v>347.7002398081471</v>
      </c>
      <c r="H482" s="3">
        <f t="shared" si="225"/>
        <v>155.31826837612553</v>
      </c>
      <c r="I482">
        <f t="shared" si="210"/>
        <v>1.5531826837612554E-4</v>
      </c>
      <c r="J482" s="4">
        <f t="shared" si="226"/>
        <v>923.32067070265725</v>
      </c>
      <c r="K482" s="40">
        <f t="shared" si="227"/>
        <v>5.9447010345666706</v>
      </c>
      <c r="L482" s="40">
        <f t="shared" si="211"/>
        <v>5.529896543332935E-2</v>
      </c>
      <c r="M482" s="10">
        <f t="shared" si="228"/>
        <v>6.8908457197549762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15.289348618249667</v>
      </c>
      <c r="Q482" s="42">
        <f t="shared" si="230"/>
        <v>0.52218982278158221</v>
      </c>
      <c r="R482" s="4">
        <f t="shared" si="231"/>
        <v>282201.8150126668</v>
      </c>
      <c r="S482">
        <f t="shared" si="212"/>
        <v>2.8220181501266683E-4</v>
      </c>
      <c r="T482" s="41">
        <f t="shared" si="213"/>
        <v>5.0719795202729145E-4</v>
      </c>
      <c r="U482" s="42">
        <f t="shared" si="232"/>
        <v>0.50109447484539194</v>
      </c>
      <c r="V482" s="42">
        <f t="shared" si="233"/>
        <v>1.2125939026102464</v>
      </c>
      <c r="W482" s="42">
        <f t="shared" si="234"/>
        <v>1.1971534451509545</v>
      </c>
      <c r="X482" s="42">
        <f t="shared" si="235"/>
        <v>1.5440457459291901E-2</v>
      </c>
      <c r="Y482" s="42">
        <f t="shared" si="239"/>
        <v>1.1000055740806735E-2</v>
      </c>
      <c r="Z482" s="10">
        <f t="shared" si="236"/>
        <v>21.687894631354588</v>
      </c>
      <c r="AA482">
        <f t="shared" si="214"/>
        <v>6891279.3431495912</v>
      </c>
      <c r="AB482" s="10">
        <f t="shared" si="215"/>
        <v>6.8912793431495913</v>
      </c>
      <c r="AC482" s="10">
        <f t="shared" si="216"/>
        <v>6.7902793431495914</v>
      </c>
      <c r="AD482" s="3">
        <f t="shared" si="217"/>
        <v>984.81208747637288</v>
      </c>
      <c r="AI482" s="94">
        <f t="shared" si="218"/>
        <v>1.1971534451509545</v>
      </c>
    </row>
    <row r="483" spans="2:35">
      <c r="B483" s="39">
        <f t="shared" si="219"/>
        <v>455</v>
      </c>
      <c r="C483" s="42">
        <f t="shared" si="220"/>
        <v>7.7470023980818512</v>
      </c>
      <c r="D483" s="10">
        <f t="shared" si="221"/>
        <v>6.452997601918149</v>
      </c>
      <c r="E483" s="40">
        <f t="shared" si="222"/>
        <v>33.494004796163701</v>
      </c>
      <c r="F483" s="40">
        <f t="shared" si="223"/>
        <v>46.4</v>
      </c>
      <c r="G483" s="3">
        <f t="shared" si="224"/>
        <v>347.52997601917826</v>
      </c>
      <c r="H483" s="3">
        <f t="shared" si="225"/>
        <v>155.31826837612553</v>
      </c>
      <c r="I483">
        <f t="shared" si="210"/>
        <v>1.5531826837612554E-4</v>
      </c>
      <c r="J483" s="4">
        <f t="shared" si="226"/>
        <v>925.11135249921972</v>
      </c>
      <c r="K483" s="40">
        <f t="shared" si="227"/>
        <v>5.9562301471126986</v>
      </c>
      <c r="L483" s="40">
        <f t="shared" si="211"/>
        <v>4.3769852887301397E-2</v>
      </c>
      <c r="M483" s="10">
        <f t="shared" si="228"/>
        <v>6.8912793431495913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15.289655527896512</v>
      </c>
      <c r="Q483" s="42">
        <f t="shared" si="230"/>
        <v>0.52330341091087773</v>
      </c>
      <c r="R483" s="4">
        <f t="shared" si="231"/>
        <v>281441.30925514392</v>
      </c>
      <c r="S483">
        <f t="shared" si="212"/>
        <v>2.814413092551439E-4</v>
      </c>
      <c r="T483" s="41">
        <f t="shared" si="213"/>
        <v>5.0795845778481437E-4</v>
      </c>
      <c r="U483" s="42">
        <f t="shared" si="232"/>
        <v>0.49974407519198882</v>
      </c>
      <c r="V483" s="42">
        <f t="shared" si="233"/>
        <v>1.2126562935413174</v>
      </c>
      <c r="W483" s="42">
        <f t="shared" si="234"/>
        <v>1.1972298995745436</v>
      </c>
      <c r="X483" s="42">
        <f t="shared" si="235"/>
        <v>1.542639396677381E-2</v>
      </c>
      <c r="Y483" s="42">
        <f t="shared" si="239"/>
        <v>1.1017234390005971E-2</v>
      </c>
      <c r="Z483" s="10">
        <f t="shared" si="236"/>
        <v>21.689242931502058</v>
      </c>
      <c r="AA483">
        <f t="shared" si="214"/>
        <v>6891701.4834631337</v>
      </c>
      <c r="AB483" s="10">
        <f t="shared" si="215"/>
        <v>6.8917014834631338</v>
      </c>
      <c r="AC483" s="10">
        <f t="shared" si="216"/>
        <v>6.7907014834631338</v>
      </c>
      <c r="AD483" s="3">
        <f t="shared" si="217"/>
        <v>984.87331159726375</v>
      </c>
      <c r="AI483" s="94">
        <f t="shared" si="218"/>
        <v>1.1972298995745436</v>
      </c>
    </row>
    <row r="484" spans="2:35">
      <c r="B484" s="39">
        <f t="shared" si="219"/>
        <v>456</v>
      </c>
      <c r="C484" s="42">
        <f t="shared" si="220"/>
        <v>7.7640287769787344</v>
      </c>
      <c r="D484" s="10">
        <f t="shared" si="221"/>
        <v>6.4359712230212658</v>
      </c>
      <c r="E484" s="40">
        <f t="shared" si="222"/>
        <v>33.528057553957467</v>
      </c>
      <c r="F484" s="40">
        <f t="shared" si="223"/>
        <v>46.4</v>
      </c>
      <c r="G484" s="3">
        <f t="shared" si="224"/>
        <v>347.35971223020942</v>
      </c>
      <c r="H484" s="3">
        <f t="shared" si="225"/>
        <v>155.31826837612553</v>
      </c>
      <c r="I484">
        <f t="shared" si="210"/>
        <v>1.5531826837612554E-4</v>
      </c>
      <c r="J484" s="4">
        <f t="shared" si="226"/>
        <v>926.90385577598681</v>
      </c>
      <c r="K484" s="40">
        <f t="shared" si="227"/>
        <v>5.9677709870635161</v>
      </c>
      <c r="L484" s="40">
        <f t="shared" si="211"/>
        <v>3.2229012936483947E-2</v>
      </c>
      <c r="M484" s="10">
        <f t="shared" si="228"/>
        <v>6.8917014834631338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15.289954297423392</v>
      </c>
      <c r="Q484" s="42">
        <f t="shared" si="230"/>
        <v>0.52441697728038295</v>
      </c>
      <c r="R484" s="4">
        <f t="shared" si="231"/>
        <v>280680.78056531638</v>
      </c>
      <c r="S484">
        <f t="shared" si="212"/>
        <v>2.8068078056531638E-4</v>
      </c>
      <c r="T484" s="41">
        <f t="shared" si="213"/>
        <v>5.0871898647464179E-4</v>
      </c>
      <c r="U484" s="42">
        <f t="shared" si="232"/>
        <v>0.49839363481860971</v>
      </c>
      <c r="V484" s="42">
        <f t="shared" si="233"/>
        <v>1.2127165567860569</v>
      </c>
      <c r="W484" s="42">
        <f t="shared" si="234"/>
        <v>1.197304329355654</v>
      </c>
      <c r="X484" s="42">
        <f t="shared" si="235"/>
        <v>1.5412227430402936E-2</v>
      </c>
      <c r="Y484" s="42">
        <f t="shared" si="239"/>
        <v>1.1034396928151634E-2</v>
      </c>
      <c r="Z484" s="10">
        <f t="shared" si="236"/>
        <v>21.690554552757327</v>
      </c>
      <c r="AA484">
        <f t="shared" si="214"/>
        <v>6892112.1399545567</v>
      </c>
      <c r="AB484" s="10">
        <f t="shared" si="215"/>
        <v>6.8921121399545564</v>
      </c>
      <c r="AC484" s="10">
        <f t="shared" si="216"/>
        <v>6.7911121399545564</v>
      </c>
      <c r="AD484" s="3">
        <f t="shared" si="217"/>
        <v>984.9328701892033</v>
      </c>
      <c r="AI484" s="94">
        <f t="shared" si="218"/>
        <v>1.197304329355654</v>
      </c>
    </row>
    <row r="485" spans="2:35">
      <c r="B485" s="39">
        <f t="shared" si="219"/>
        <v>457</v>
      </c>
      <c r="C485" s="42">
        <f t="shared" si="220"/>
        <v>7.7810551558756176</v>
      </c>
      <c r="D485" s="10">
        <f t="shared" si="221"/>
        <v>6.4189448441243826</v>
      </c>
      <c r="E485" s="40">
        <f t="shared" si="222"/>
        <v>33.562110311751233</v>
      </c>
      <c r="F485" s="40">
        <f t="shared" si="223"/>
        <v>46.4</v>
      </c>
      <c r="G485" s="3">
        <f t="shared" si="224"/>
        <v>347.18944844124059</v>
      </c>
      <c r="H485" s="3">
        <f t="shared" si="225"/>
        <v>155.31826837612553</v>
      </c>
      <c r="I485">
        <f t="shared" si="210"/>
        <v>1.5531826837612554E-4</v>
      </c>
      <c r="J485" s="4">
        <f t="shared" si="226"/>
        <v>928.69818053295899</v>
      </c>
      <c r="K485" s="40">
        <f t="shared" si="227"/>
        <v>5.9793235544191283</v>
      </c>
      <c r="L485" s="40">
        <f t="shared" si="211"/>
        <v>2.0676445580871672E-2</v>
      </c>
      <c r="M485" s="10">
        <f t="shared" si="228"/>
        <v>6.8921121399545564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15.290244927324217</v>
      </c>
      <c r="Q485" s="42">
        <f t="shared" si="230"/>
        <v>0.52553052248373389</v>
      </c>
      <c r="R485" s="4">
        <f t="shared" si="231"/>
        <v>279920.22987358039</v>
      </c>
      <c r="S485">
        <f t="shared" si="212"/>
        <v>2.7992022987358037E-4</v>
      </c>
      <c r="T485" s="41">
        <f t="shared" si="213"/>
        <v>5.0947953716637786E-4</v>
      </c>
      <c r="U485" s="42">
        <f t="shared" si="232"/>
        <v>0.49704315537732174</v>
      </c>
      <c r="V485" s="42">
        <f t="shared" si="233"/>
        <v>1.2127746922388332</v>
      </c>
      <c r="W485" s="42">
        <f t="shared" si="234"/>
        <v>1.1973767343636279</v>
      </c>
      <c r="X485" s="42">
        <f t="shared" si="235"/>
        <v>1.5397957875205259E-2</v>
      </c>
      <c r="Y485" s="42">
        <f t="shared" si="239"/>
        <v>1.1051543250284969E-2</v>
      </c>
      <c r="Z485" s="10">
        <f t="shared" si="236"/>
        <v>21.691829492802434</v>
      </c>
      <c r="AA485">
        <f t="shared" si="214"/>
        <v>6892511.3118981319</v>
      </c>
      <c r="AB485" s="10">
        <f t="shared" si="215"/>
        <v>6.892511311898132</v>
      </c>
      <c r="AC485" s="10">
        <f t="shared" si="216"/>
        <v>6.7915113118981321</v>
      </c>
      <c r="AD485" s="3">
        <f t="shared" si="217"/>
        <v>984.99076314693718</v>
      </c>
      <c r="AI485" s="94">
        <f t="shared" si="218"/>
        <v>1.1973767343636279</v>
      </c>
    </row>
    <row r="486" spans="2:35">
      <c r="B486" s="39">
        <f t="shared" si="219"/>
        <v>458</v>
      </c>
      <c r="C486" s="42">
        <f t="shared" si="220"/>
        <v>7.7980815347725008</v>
      </c>
      <c r="D486" s="10">
        <f t="shared" si="221"/>
        <v>6.4019184652274994</v>
      </c>
      <c r="E486" s="40">
        <f t="shared" si="222"/>
        <v>33.596163069545</v>
      </c>
      <c r="F486" s="40">
        <f t="shared" si="223"/>
        <v>46.4</v>
      </c>
      <c r="G486" s="3">
        <f t="shared" si="224"/>
        <v>347.01918465227175</v>
      </c>
      <c r="H486" s="3">
        <f t="shared" si="225"/>
        <v>155.31826837612553</v>
      </c>
      <c r="I486">
        <f t="shared" si="210"/>
        <v>1.5531826837612554E-4</v>
      </c>
      <c r="J486" s="4">
        <f t="shared" si="226"/>
        <v>930.49432677013567</v>
      </c>
      <c r="K486" s="40">
        <f t="shared" si="227"/>
        <v>5.9908878491795301</v>
      </c>
      <c r="L486" s="40">
        <f t="shared" si="211"/>
        <v>9.1121508204698998E-3</v>
      </c>
      <c r="M486" s="10">
        <f t="shared" si="228"/>
        <v>6.892511311898132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15.29052741807595</v>
      </c>
      <c r="Q486" s="42">
        <f t="shared" si="230"/>
        <v>0.52664404711446411</v>
      </c>
      <c r="R486" s="4">
        <f t="shared" si="231"/>
        <v>279159.65811033244</v>
      </c>
      <c r="S486">
        <f t="shared" si="212"/>
        <v>2.7915965811033247E-4</v>
      </c>
      <c r="T486" s="41">
        <f t="shared" si="213"/>
        <v>5.1024010892962576E-4</v>
      </c>
      <c r="U486" s="42">
        <f t="shared" si="232"/>
        <v>0.49569263852019296</v>
      </c>
      <c r="V486" s="42">
        <f t="shared" si="233"/>
        <v>1.2128306997961458</v>
      </c>
      <c r="W486" s="42">
        <f t="shared" si="234"/>
        <v>1.1974471144705086</v>
      </c>
      <c r="X486" s="42">
        <f t="shared" si="235"/>
        <v>1.5383585325637217E-2</v>
      </c>
      <c r="Y486" s="42">
        <f t="shared" si="239"/>
        <v>1.1068673251454006E-2</v>
      </c>
      <c r="Z486" s="10">
        <f t="shared" si="236"/>
        <v>21.693067749365504</v>
      </c>
      <c r="AA486">
        <f t="shared" si="214"/>
        <v>6892898.998582555</v>
      </c>
      <c r="AB486" s="10">
        <f t="shared" si="215"/>
        <v>6.8928989985825551</v>
      </c>
      <c r="AC486" s="10">
        <f t="shared" si="216"/>
        <v>6.7918989985825551</v>
      </c>
      <c r="AD486" s="3">
        <f t="shared" si="217"/>
        <v>985.04699036730312</v>
      </c>
      <c r="AI486" s="94">
        <f t="shared" si="218"/>
        <v>1.1974471144705086</v>
      </c>
    </row>
    <row r="487" spans="2:35">
      <c r="B487" s="39">
        <f t="shared" si="219"/>
        <v>459</v>
      </c>
      <c r="C487" s="42">
        <f t="shared" si="220"/>
        <v>7.815107913669384</v>
      </c>
      <c r="D487" s="10">
        <f t="shared" si="221"/>
        <v>6.3848920863306162</v>
      </c>
      <c r="E487" s="40">
        <f t="shared" si="222"/>
        <v>33.630215827338766</v>
      </c>
      <c r="F487" s="40">
        <f t="shared" si="223"/>
        <v>46.4</v>
      </c>
      <c r="G487" s="3">
        <f t="shared" si="224"/>
        <v>346.84892086330291</v>
      </c>
      <c r="H487" s="3">
        <f t="shared" si="225"/>
        <v>155.31826837612553</v>
      </c>
      <c r="I487">
        <f t="shared" ref="I487:I550" si="240">H487/1000^2</f>
        <v>1.5531826837612554E-4</v>
      </c>
      <c r="J487" s="4">
        <f t="shared" si="226"/>
        <v>932.29229448751744</v>
      </c>
      <c r="K487" s="40">
        <f t="shared" si="227"/>
        <v>6.0024638713447249</v>
      </c>
      <c r="L487" s="40">
        <f t="shared" ref="L487:L550" si="241">IF((gstar-K487)&lt;0,0,gstar-K487)</f>
        <v>0</v>
      </c>
      <c r="M487" s="10">
        <f t="shared" si="228"/>
        <v>6.8928989985825551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15.290801770137978</v>
      </c>
      <c r="Q487" s="42">
        <f t="shared" si="230"/>
        <v>0.52775755176600792</v>
      </c>
      <c r="R487" s="4">
        <f t="shared" si="231"/>
        <v>278399.06620596879</v>
      </c>
      <c r="S487">
        <f t="shared" ref="S487:S550" si="242">R487/1000^3</f>
        <v>2.783990662059688E-4</v>
      </c>
      <c r="T487" s="41">
        <f t="shared" ref="T487:T550" si="243">(vc/1000^3-S487)</f>
        <v>5.1100070083398943E-4</v>
      </c>
      <c r="U487" s="42">
        <f t="shared" si="232"/>
        <v>0.49434208589929057</v>
      </c>
      <c r="V487" s="42">
        <f t="shared" si="233"/>
        <v>1.2128845793593508</v>
      </c>
      <c r="W487" s="42">
        <f t="shared" si="234"/>
        <v>1.1975154695508816</v>
      </c>
      <c r="X487" s="42">
        <f t="shared" si="235"/>
        <v>1.5369109808469172E-2</v>
      </c>
      <c r="Y487" s="42">
        <f t="shared" si="239"/>
        <v>1.1085786826715825E-2</v>
      </c>
      <c r="Z487" s="10">
        <f t="shared" si="236"/>
        <v>21.694269320224087</v>
      </c>
      <c r="AA487">
        <f t="shared" ref="AA487:AA550" si="244">Z487*rat*to+patm*1000000</f>
        <v>6893275.1993119968</v>
      </c>
      <c r="AB487" s="10">
        <f t="shared" ref="AB487:AB550" si="245">AA487/1000000</f>
        <v>6.8932751993119972</v>
      </c>
      <c r="AC487" s="10">
        <f t="shared" ref="AC487:AC550" si="246">AB487-patm</f>
        <v>6.7922751993119972</v>
      </c>
      <c r="AD487" s="3">
        <f t="shared" ref="AD487:AD550" si="247">AC487*1000000/6895</f>
        <v>985.10155174938313</v>
      </c>
      <c r="AI487" s="94">
        <f t="shared" ref="AI487:AI550" si="248">($M487-patm)*1000000*$I487/SQRT(rat*to)*SQRT(k)*(2/(k+1))^((k+1)/2/(k-1))</f>
        <v>1.1975154695508816</v>
      </c>
    </row>
    <row r="488" spans="2:35">
      <c r="B488" s="39">
        <f t="shared" ref="B488:B551" si="249">1+B487</f>
        <v>460</v>
      </c>
      <c r="C488" s="42">
        <f t="shared" ref="C488:C551" si="250">xincp+C487</f>
        <v>7.8321342925662671</v>
      </c>
      <c r="D488" s="10">
        <f t="shared" ref="D488:D551" si="251">(F488-E488)/2</f>
        <v>6.367865707433733</v>
      </c>
      <c r="E488" s="40">
        <f t="shared" ref="E488:E551" si="252">E487+ci*2*xincp</f>
        <v>33.664268585132533</v>
      </c>
      <c r="F488" s="40">
        <f t="shared" ref="F488:F551" si="253">F487-osi*2*xincp</f>
        <v>46.4</v>
      </c>
      <c r="G488" s="3">
        <f t="shared" ref="G488:G551" si="254">G487-ei*n*2*xincp</f>
        <v>346.67865707433407</v>
      </c>
      <c r="H488" s="3">
        <f t="shared" ref="H488:H551" si="255">PI()/4*(dto+erate*(two-D488)/two)^2</f>
        <v>155.31826837612553</v>
      </c>
      <c r="I488">
        <f t="shared" si="240"/>
        <v>1.5531826837612554E-4</v>
      </c>
      <c r="J488" s="4">
        <f t="shared" ref="J488:J551" si="256">PI()/4*dc^2-PI()/4*(F488^2-E488^2)</f>
        <v>934.09208368510394</v>
      </c>
      <c r="K488" s="40">
        <f t="shared" ref="K488:K551" si="257">J488/H488</f>
        <v>6.0140516209147119</v>
      </c>
      <c r="L488" s="40">
        <f t="shared" si="241"/>
        <v>0</v>
      </c>
      <c r="M488" s="10">
        <f t="shared" ref="M488:M551" si="258">AB487</f>
        <v>6.8932751993119972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15.291067983952875</v>
      </c>
      <c r="Q488" s="42">
        <f t="shared" ref="Q488:Q551" si="260">xincp/P488+Q487</f>
        <v>0.52887103703170368</v>
      </c>
      <c r="R488" s="4">
        <f t="shared" ref="R488:R551" si="261">PI()/4*(F488^2-E488^2)*G488</f>
        <v>277638.45509088592</v>
      </c>
      <c r="S488">
        <f t="shared" si="242"/>
        <v>2.776384550908859E-4</v>
      </c>
      <c r="T488" s="41">
        <f t="shared" si="243"/>
        <v>5.1176131194907238E-4</v>
      </c>
      <c r="U488" s="42">
        <f t="shared" ref="U488:U551" si="262">rhopgrain*R488/1000^2</f>
        <v>0.4929914991666825</v>
      </c>
      <c r="V488" s="42">
        <f t="shared" ref="V488:V551" si="263">(U487-U488)/(Q488-Q487)</f>
        <v>1.2129363308315979</v>
      </c>
      <c r="W488" s="42">
        <f t="shared" ref="W488:W551" si="264">IF(V488&lt;AI488,IF(AB487&gt;pbd,AI488,0),AI488)</f>
        <v>1.1975817994820623</v>
      </c>
      <c r="X488" s="42">
        <f t="shared" ref="X488:X551" si="265">V488-W488</f>
        <v>1.5354531349535572E-2</v>
      </c>
      <c r="Y488" s="42">
        <f t="shared" si="239"/>
        <v>1.1102883871135196E-2</v>
      </c>
      <c r="Z488" s="10">
        <f t="shared" ref="Z488:Z551" si="266">Y488/T488</f>
        <v>21.695434203201536</v>
      </c>
      <c r="AA488">
        <f t="shared" si="244"/>
        <v>6893639.9134049695</v>
      </c>
      <c r="AB488" s="10">
        <f t="shared" si="245"/>
        <v>6.8936399134049697</v>
      </c>
      <c r="AC488" s="10">
        <f t="shared" si="246"/>
        <v>6.7926399134049698</v>
      </c>
      <c r="AD488" s="3">
        <f t="shared" si="247"/>
        <v>985.15444719433935</v>
      </c>
      <c r="AI488" s="94">
        <f t="shared" si="248"/>
        <v>1.1975817994820623</v>
      </c>
    </row>
    <row r="489" spans="2:35">
      <c r="B489" s="39">
        <f t="shared" si="249"/>
        <v>461</v>
      </c>
      <c r="C489" s="42">
        <f t="shared" si="250"/>
        <v>7.8491606714631503</v>
      </c>
      <c r="D489" s="10">
        <f t="shared" si="251"/>
        <v>6.3508393285368498</v>
      </c>
      <c r="E489" s="40">
        <f t="shared" si="252"/>
        <v>33.698321342926299</v>
      </c>
      <c r="F489" s="40">
        <f t="shared" si="253"/>
        <v>46.4</v>
      </c>
      <c r="G489" s="3">
        <f t="shared" si="254"/>
        <v>346.50839328536523</v>
      </c>
      <c r="H489" s="3">
        <f t="shared" si="255"/>
        <v>155.31826837612553</v>
      </c>
      <c r="I489">
        <f t="shared" si="240"/>
        <v>1.5531826837612554E-4</v>
      </c>
      <c r="J489" s="4">
        <f t="shared" si="256"/>
        <v>935.89369436289508</v>
      </c>
      <c r="K489" s="40">
        <f t="shared" si="257"/>
        <v>6.0256510978894884</v>
      </c>
      <c r="L489" s="40">
        <f t="shared" si="241"/>
        <v>0</v>
      </c>
      <c r="M489" s="10">
        <f t="shared" si="258"/>
        <v>6.8936399134049697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15.291326059945584</v>
      </c>
      <c r="Q489" s="42">
        <f t="shared" si="260"/>
        <v>0.52998450350479676</v>
      </c>
      <c r="R489" s="4">
        <f t="shared" si="261"/>
        <v>276877.82569548016</v>
      </c>
      <c r="S489">
        <f t="shared" si="242"/>
        <v>2.7687782569548017E-4</v>
      </c>
      <c r="T489" s="41">
        <f t="shared" si="243"/>
        <v>5.12521941344478E-4</v>
      </c>
      <c r="U489" s="42">
        <f t="shared" si="262"/>
        <v>0.49164087997443628</v>
      </c>
      <c r="V489" s="42">
        <f t="shared" si="263"/>
        <v>1.2129859541207049</v>
      </c>
      <c r="W489" s="42">
        <f t="shared" si="264"/>
        <v>1.1976461041438942</v>
      </c>
      <c r="X489" s="42">
        <f t="shared" si="265"/>
        <v>1.5339849976810704E-2</v>
      </c>
      <c r="Y489" s="42">
        <f t="shared" si="239"/>
        <v>1.1119964279786652E-2</v>
      </c>
      <c r="Z489" s="10">
        <f t="shared" si="266"/>
        <v>21.696562396170009</v>
      </c>
      <c r="AA489">
        <f t="shared" si="244"/>
        <v>6893993.1401952635</v>
      </c>
      <c r="AB489" s="10">
        <f t="shared" si="245"/>
        <v>6.8939931401952634</v>
      </c>
      <c r="AC489" s="10">
        <f t="shared" si="246"/>
        <v>6.7929931401952635</v>
      </c>
      <c r="AD489" s="3">
        <f t="shared" si="247"/>
        <v>985.20567660554946</v>
      </c>
      <c r="AI489" s="94">
        <f t="shared" si="248"/>
        <v>1.1976461041438942</v>
      </c>
    </row>
    <row r="490" spans="2:35">
      <c r="B490" s="39">
        <f t="shared" si="249"/>
        <v>462</v>
      </c>
      <c r="C490" s="42">
        <f t="shared" si="250"/>
        <v>7.8661870503600335</v>
      </c>
      <c r="D490" s="10">
        <f t="shared" si="251"/>
        <v>6.3338129496399667</v>
      </c>
      <c r="E490" s="40">
        <f t="shared" si="252"/>
        <v>33.732374100720065</v>
      </c>
      <c r="F490" s="40">
        <f t="shared" si="253"/>
        <v>46.4</v>
      </c>
      <c r="G490" s="3">
        <f t="shared" si="254"/>
        <v>346.33812949639639</v>
      </c>
      <c r="H490" s="3">
        <f t="shared" si="255"/>
        <v>155.31826837612553</v>
      </c>
      <c r="I490">
        <f t="shared" si="240"/>
        <v>1.5531826837612554E-4</v>
      </c>
      <c r="J490" s="4">
        <f t="shared" si="256"/>
        <v>937.69712652089129</v>
      </c>
      <c r="K490" s="40">
        <f t="shared" si="257"/>
        <v>6.0372623022690597</v>
      </c>
      <c r="L490" s="40">
        <f t="shared" si="241"/>
        <v>0</v>
      </c>
      <c r="M490" s="10">
        <f t="shared" si="258"/>
        <v>6.8939931401952634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15.291575998524108</v>
      </c>
      <c r="Q490" s="42">
        <f t="shared" si="260"/>
        <v>0.53109795177844277</v>
      </c>
      <c r="R490" s="4">
        <f t="shared" si="261"/>
        <v>276117.1789501477</v>
      </c>
      <c r="S490">
        <f t="shared" si="242"/>
        <v>2.7611717895014771E-4</v>
      </c>
      <c r="T490" s="41">
        <f t="shared" si="243"/>
        <v>5.1328258808981046E-4</v>
      </c>
      <c r="U490" s="42">
        <f t="shared" si="262"/>
        <v>0.4902902299746193</v>
      </c>
      <c r="V490" s="42">
        <f t="shared" si="263"/>
        <v>1.213033449137475</v>
      </c>
      <c r="W490" s="42">
        <f t="shared" si="264"/>
        <v>1.1977083834189135</v>
      </c>
      <c r="X490" s="42">
        <f t="shared" si="265"/>
        <v>1.5325065718561515E-2</v>
      </c>
      <c r="Y490" s="42">
        <f t="shared" si="239"/>
        <v>1.1137027947754495E-2</v>
      </c>
      <c r="Z490" s="10">
        <f t="shared" si="266"/>
        <v>21.697653897049435</v>
      </c>
      <c r="AA490">
        <f t="shared" si="244"/>
        <v>6894334.8790316321</v>
      </c>
      <c r="AB490" s="10">
        <f t="shared" si="245"/>
        <v>6.8943348790316321</v>
      </c>
      <c r="AC490" s="10">
        <f t="shared" si="246"/>
        <v>6.7933348790316321</v>
      </c>
      <c r="AD490" s="3">
        <f t="shared" si="247"/>
        <v>985.25523988856162</v>
      </c>
      <c r="AI490" s="94">
        <f t="shared" si="248"/>
        <v>1.1977083834189135</v>
      </c>
    </row>
    <row r="491" spans="2:35">
      <c r="B491" s="39">
        <f t="shared" si="249"/>
        <v>463</v>
      </c>
      <c r="C491" s="42">
        <f t="shared" si="250"/>
        <v>7.8832134292569167</v>
      </c>
      <c r="D491" s="10">
        <f t="shared" si="251"/>
        <v>6.3167865707430835</v>
      </c>
      <c r="E491" s="40">
        <f t="shared" si="252"/>
        <v>33.766426858513832</v>
      </c>
      <c r="F491" s="40">
        <f t="shared" si="253"/>
        <v>46.4</v>
      </c>
      <c r="G491" s="3">
        <f t="shared" si="254"/>
        <v>346.16786570742755</v>
      </c>
      <c r="H491" s="3">
        <f t="shared" si="255"/>
        <v>155.31826837612553</v>
      </c>
      <c r="I491">
        <f t="shared" si="240"/>
        <v>1.5531826837612554E-4</v>
      </c>
      <c r="J491" s="4">
        <f t="shared" si="256"/>
        <v>939.50238015909224</v>
      </c>
      <c r="K491" s="40">
        <f t="shared" si="257"/>
        <v>6.0488852340534214</v>
      </c>
      <c r="L491" s="40">
        <f t="shared" si="241"/>
        <v>0</v>
      </c>
      <c r="M491" s="10">
        <f t="shared" si="258"/>
        <v>6.8943348790316321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15.291817800079265</v>
      </c>
      <c r="Q491" s="42">
        <f t="shared" si="260"/>
        <v>0.53221138244571076</v>
      </c>
      <c r="R491" s="4">
        <f t="shared" si="261"/>
        <v>275356.51578528516</v>
      </c>
      <c r="S491">
        <f t="shared" si="242"/>
        <v>2.7535651578528518E-4</v>
      </c>
      <c r="T491" s="41">
        <f t="shared" si="243"/>
        <v>5.1404325125467304E-4</v>
      </c>
      <c r="U491" s="42">
        <f t="shared" si="262"/>
        <v>0.48893955081929941</v>
      </c>
      <c r="V491" s="42">
        <f t="shared" si="263"/>
        <v>1.213078815795539</v>
      </c>
      <c r="W491" s="42">
        <f t="shared" si="264"/>
        <v>1.197768637192296</v>
      </c>
      <c r="X491" s="42">
        <f t="shared" si="265"/>
        <v>1.5310178603243019E-2</v>
      </c>
      <c r="Y491" s="42">
        <f t="shared" si="239"/>
        <v>1.1154074770132697E-2</v>
      </c>
      <c r="Z491" s="10">
        <f t="shared" si="266"/>
        <v>21.698708703806368</v>
      </c>
      <c r="AA491">
        <f t="shared" si="244"/>
        <v>6894665.1292774202</v>
      </c>
      <c r="AB491" s="10">
        <f t="shared" si="245"/>
        <v>6.8946651292774206</v>
      </c>
      <c r="AC491" s="10">
        <f t="shared" si="246"/>
        <v>6.7936651292774206</v>
      </c>
      <c r="AD491" s="3">
        <f t="shared" si="247"/>
        <v>985.30313695103996</v>
      </c>
      <c r="AI491" s="94">
        <f t="shared" si="248"/>
        <v>1.197768637192296</v>
      </c>
    </row>
    <row r="492" spans="2:35">
      <c r="B492" s="39">
        <f t="shared" si="249"/>
        <v>464</v>
      </c>
      <c r="C492" s="42">
        <f t="shared" si="250"/>
        <v>7.9002398081537999</v>
      </c>
      <c r="D492" s="10">
        <f t="shared" si="251"/>
        <v>6.2997601918462003</v>
      </c>
      <c r="E492" s="40">
        <f t="shared" si="252"/>
        <v>33.800479616307598</v>
      </c>
      <c r="F492" s="40">
        <f t="shared" si="253"/>
        <v>46.4</v>
      </c>
      <c r="G492" s="3">
        <f t="shared" si="254"/>
        <v>345.99760191845871</v>
      </c>
      <c r="H492" s="3">
        <f t="shared" si="255"/>
        <v>155.31826837612553</v>
      </c>
      <c r="I492">
        <f t="shared" si="240"/>
        <v>1.5531826837612554E-4</v>
      </c>
      <c r="J492" s="4">
        <f t="shared" si="256"/>
        <v>941.30945527749793</v>
      </c>
      <c r="K492" s="40">
        <f t="shared" si="257"/>
        <v>6.0605198932425752</v>
      </c>
      <c r="L492" s="40">
        <f t="shared" si="241"/>
        <v>0</v>
      </c>
      <c r="M492" s="10">
        <f t="shared" si="258"/>
        <v>6.8946651292774206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15.292051464984455</v>
      </c>
      <c r="Q492" s="42">
        <f t="shared" si="260"/>
        <v>0.53332479609958638</v>
      </c>
      <c r="R492" s="4">
        <f t="shared" si="261"/>
        <v>274595.83713128878</v>
      </c>
      <c r="S492">
        <f t="shared" si="242"/>
        <v>2.7459583713128875E-4</v>
      </c>
      <c r="T492" s="41">
        <f t="shared" si="243"/>
        <v>5.1480392990866947E-4</v>
      </c>
      <c r="U492" s="42">
        <f t="shared" si="262"/>
        <v>0.48758884416054421</v>
      </c>
      <c r="V492" s="42">
        <f t="shared" si="263"/>
        <v>1.2131220540125287</v>
      </c>
      <c r="W492" s="42">
        <f t="shared" si="264"/>
        <v>1.1978268653517896</v>
      </c>
      <c r="X492" s="42">
        <f t="shared" si="265"/>
        <v>1.529518866073909E-2</v>
      </c>
      <c r="Y492" s="42">
        <f t="shared" si="239"/>
        <v>1.1171104642026168E-2</v>
      </c>
      <c r="Z492" s="10">
        <f t="shared" si="266"/>
        <v>21.699726814455389</v>
      </c>
      <c r="AA492">
        <f t="shared" si="244"/>
        <v>6894983.8903110102</v>
      </c>
      <c r="AB492" s="10">
        <f t="shared" si="245"/>
        <v>6.8949838903110106</v>
      </c>
      <c r="AC492" s="10">
        <f t="shared" si="246"/>
        <v>6.7939838903110106</v>
      </c>
      <c r="AD492" s="3">
        <f t="shared" si="247"/>
        <v>985.34936770282957</v>
      </c>
      <c r="AI492" s="94">
        <f t="shared" si="248"/>
        <v>1.1978268653517896</v>
      </c>
    </row>
    <row r="493" spans="2:35">
      <c r="B493" s="39">
        <f t="shared" si="249"/>
        <v>465</v>
      </c>
      <c r="C493" s="42">
        <f t="shared" si="250"/>
        <v>7.9172661870506831</v>
      </c>
      <c r="D493" s="10">
        <f t="shared" si="251"/>
        <v>6.2827338129493171</v>
      </c>
      <c r="E493" s="40">
        <f t="shared" si="252"/>
        <v>33.834532374101364</v>
      </c>
      <c r="F493" s="40">
        <f t="shared" si="253"/>
        <v>46.4</v>
      </c>
      <c r="G493" s="3">
        <f t="shared" si="254"/>
        <v>345.82733812948987</v>
      </c>
      <c r="H493" s="3">
        <f t="shared" si="255"/>
        <v>155.31826837612553</v>
      </c>
      <c r="I493">
        <f t="shared" si="240"/>
        <v>1.5531826837612554E-4</v>
      </c>
      <c r="J493" s="4">
        <f t="shared" si="256"/>
        <v>943.11835187610859</v>
      </c>
      <c r="K493" s="40">
        <f t="shared" si="257"/>
        <v>6.0721662798365212</v>
      </c>
      <c r="L493" s="40">
        <f t="shared" si="241"/>
        <v>0</v>
      </c>
      <c r="M493" s="10">
        <f t="shared" si="258"/>
        <v>6.8949838903110106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15.292276993595973</v>
      </c>
      <c r="Q493" s="42">
        <f t="shared" si="260"/>
        <v>0.53443819333297504</v>
      </c>
      <c r="R493" s="4">
        <f t="shared" si="261"/>
        <v>273835.14391855488</v>
      </c>
      <c r="S493">
        <f t="shared" si="242"/>
        <v>2.7383514391855486E-4</v>
      </c>
      <c r="T493" s="41">
        <f t="shared" si="243"/>
        <v>5.1556462312140337E-4</v>
      </c>
      <c r="U493" s="42">
        <f t="shared" si="262"/>
        <v>0.48623811165042119</v>
      </c>
      <c r="V493" s="42">
        <f t="shared" si="263"/>
        <v>1.2131631637093492</v>
      </c>
      <c r="W493" s="42">
        <f t="shared" si="264"/>
        <v>1.1978830677877939</v>
      </c>
      <c r="X493" s="42">
        <f t="shared" si="265"/>
        <v>1.5280095921555326E-2</v>
      </c>
      <c r="Y493" s="42">
        <f t="shared" si="239"/>
        <v>1.1188117458551141E-2</v>
      </c>
      <c r="Z493" s="10">
        <f t="shared" si="266"/>
        <v>21.700708227058865</v>
      </c>
      <c r="AA493">
        <f t="shared" si="244"/>
        <v>6895291.1615257487</v>
      </c>
      <c r="AB493" s="10">
        <f t="shared" si="245"/>
        <v>6.8952911615257486</v>
      </c>
      <c r="AC493" s="10">
        <f t="shared" si="246"/>
        <v>6.7942911615257486</v>
      </c>
      <c r="AD493" s="3">
        <f t="shared" si="247"/>
        <v>985.39393205594615</v>
      </c>
      <c r="AI493" s="94">
        <f t="shared" si="248"/>
        <v>1.1978830677877939</v>
      </c>
    </row>
    <row r="494" spans="2:35">
      <c r="B494" s="39">
        <f t="shared" si="249"/>
        <v>466</v>
      </c>
      <c r="C494" s="42">
        <f t="shared" si="250"/>
        <v>7.9342925659475663</v>
      </c>
      <c r="D494" s="10">
        <f t="shared" si="251"/>
        <v>6.2657074340524339</v>
      </c>
      <c r="E494" s="40">
        <f t="shared" si="252"/>
        <v>33.868585131895131</v>
      </c>
      <c r="F494" s="40">
        <f t="shared" si="253"/>
        <v>46.4</v>
      </c>
      <c r="G494" s="3">
        <f t="shared" si="254"/>
        <v>345.65707434052104</v>
      </c>
      <c r="H494" s="3">
        <f t="shared" si="255"/>
        <v>155.31826837612553</v>
      </c>
      <c r="I494">
        <f t="shared" si="240"/>
        <v>1.5531826837612554E-4</v>
      </c>
      <c r="J494" s="4">
        <f t="shared" si="256"/>
        <v>944.92906995492388</v>
      </c>
      <c r="K494" s="40">
        <f t="shared" si="257"/>
        <v>6.0838243938352585</v>
      </c>
      <c r="L494" s="40">
        <f t="shared" si="241"/>
        <v>0</v>
      </c>
      <c r="M494" s="10">
        <f t="shared" si="258"/>
        <v>6.8952911615257486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15.292494386252953</v>
      </c>
      <c r="Q494" s="42">
        <f t="shared" si="260"/>
        <v>0.53555157473870496</v>
      </c>
      <c r="R494" s="4">
        <f t="shared" si="261"/>
        <v>273074.43707747996</v>
      </c>
      <c r="S494">
        <f t="shared" si="242"/>
        <v>2.7307443707747994E-4</v>
      </c>
      <c r="T494" s="41">
        <f t="shared" si="243"/>
        <v>5.1632532996247833E-4</v>
      </c>
      <c r="U494" s="42">
        <f t="shared" si="262"/>
        <v>0.48488735494099805</v>
      </c>
      <c r="V494" s="42">
        <f t="shared" si="263"/>
        <v>1.2132021448100268</v>
      </c>
      <c r="W494" s="42">
        <f t="shared" si="264"/>
        <v>1.197937244393346</v>
      </c>
      <c r="X494" s="42">
        <f t="shared" si="265"/>
        <v>1.5264900416680716E-2</v>
      </c>
      <c r="Y494" s="42">
        <f t="shared" si="239"/>
        <v>1.1205113114835392E-2</v>
      </c>
      <c r="Z494" s="10">
        <f t="shared" si="266"/>
        <v>21.701652939726344</v>
      </c>
      <c r="AA494">
        <f t="shared" si="244"/>
        <v>6895586.9423297513</v>
      </c>
      <c r="AB494" s="10">
        <f t="shared" si="245"/>
        <v>6.8955869423297509</v>
      </c>
      <c r="AC494" s="10">
        <f t="shared" si="246"/>
        <v>6.7945869423297509</v>
      </c>
      <c r="AD494" s="3">
        <f t="shared" si="247"/>
        <v>985.43682992454694</v>
      </c>
      <c r="AI494" s="94">
        <f t="shared" si="248"/>
        <v>1.197937244393346</v>
      </c>
    </row>
    <row r="495" spans="2:35">
      <c r="B495" s="39">
        <f t="shared" si="249"/>
        <v>467</v>
      </c>
      <c r="C495" s="42">
        <f t="shared" si="250"/>
        <v>7.9513189448444495</v>
      </c>
      <c r="D495" s="10">
        <f t="shared" si="251"/>
        <v>6.2486810551555507</v>
      </c>
      <c r="E495" s="40">
        <f t="shared" si="252"/>
        <v>33.902637889688897</v>
      </c>
      <c r="F495" s="40">
        <f t="shared" si="253"/>
        <v>46.4</v>
      </c>
      <c r="G495" s="3">
        <f t="shared" si="254"/>
        <v>345.4868105515522</v>
      </c>
      <c r="H495" s="3">
        <f t="shared" si="255"/>
        <v>155.31826837612553</v>
      </c>
      <c r="I495">
        <f t="shared" si="240"/>
        <v>1.5531826837612554E-4</v>
      </c>
      <c r="J495" s="4">
        <f t="shared" si="256"/>
        <v>946.74160951394401</v>
      </c>
      <c r="K495" s="40">
        <f t="shared" si="257"/>
        <v>6.0954942352387871</v>
      </c>
      <c r="L495" s="40">
        <f t="shared" si="241"/>
        <v>0</v>
      </c>
      <c r="M495" s="10">
        <f t="shared" si="258"/>
        <v>6.8955869423297509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15.292703643277239</v>
      </c>
      <c r="Q495" s="42">
        <f t="shared" si="260"/>
        <v>0.53666494090953032</v>
      </c>
      <c r="R495" s="4">
        <f t="shared" si="261"/>
        <v>272313.71753846027</v>
      </c>
      <c r="S495">
        <f t="shared" si="242"/>
        <v>2.7231371753846028E-4</v>
      </c>
      <c r="T495" s="41">
        <f t="shared" si="243"/>
        <v>5.1708604950149789E-4</v>
      </c>
      <c r="U495" s="42">
        <f t="shared" si="262"/>
        <v>0.48353657568434238</v>
      </c>
      <c r="V495" s="42">
        <f t="shared" si="263"/>
        <v>1.2132389972423074</v>
      </c>
      <c r="W495" s="42">
        <f t="shared" si="264"/>
        <v>1.1979893950640885</v>
      </c>
      <c r="X495" s="42">
        <f t="shared" si="265"/>
        <v>1.5249602178218913E-2</v>
      </c>
      <c r="Y495" s="42">
        <f t="shared" si="239"/>
        <v>1.1222091506019166E-2</v>
      </c>
      <c r="Z495" s="10">
        <f t="shared" si="266"/>
        <v>21.702560950615354</v>
      </c>
      <c r="AA495">
        <f t="shared" si="244"/>
        <v>6895871.2321461579</v>
      </c>
      <c r="AB495" s="10">
        <f t="shared" si="245"/>
        <v>6.8958712321461579</v>
      </c>
      <c r="AC495" s="10">
        <f t="shared" si="246"/>
        <v>6.794871232146158</v>
      </c>
      <c r="AD495" s="3">
        <f t="shared" si="247"/>
        <v>985.47806122496854</v>
      </c>
      <c r="AI495" s="94">
        <f t="shared" si="248"/>
        <v>1.1979893950640885</v>
      </c>
    </row>
    <row r="496" spans="2:35">
      <c r="B496" s="39">
        <f t="shared" si="249"/>
        <v>468</v>
      </c>
      <c r="C496" s="42">
        <f t="shared" si="250"/>
        <v>7.9683453237413326</v>
      </c>
      <c r="D496" s="10">
        <f t="shared" si="251"/>
        <v>6.2316546762586675</v>
      </c>
      <c r="E496" s="40">
        <f t="shared" si="252"/>
        <v>33.936690647482664</v>
      </c>
      <c r="F496" s="40">
        <f t="shared" si="253"/>
        <v>46.4</v>
      </c>
      <c r="G496" s="3">
        <f t="shared" si="254"/>
        <v>345.31654676258336</v>
      </c>
      <c r="H496" s="3">
        <f t="shared" si="255"/>
        <v>155.31826837612553</v>
      </c>
      <c r="I496">
        <f t="shared" si="240"/>
        <v>1.5531826837612554E-4</v>
      </c>
      <c r="J496" s="4">
        <f t="shared" si="256"/>
        <v>948.555970553169</v>
      </c>
      <c r="K496" s="40">
        <f t="shared" si="257"/>
        <v>6.1071758040471087</v>
      </c>
      <c r="L496" s="40">
        <f t="shared" si="241"/>
        <v>0</v>
      </c>
      <c r="M496" s="10">
        <f t="shared" si="258"/>
        <v>6.8958712321461579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15.292904764973583</v>
      </c>
      <c r="Q496" s="42">
        <f t="shared" si="260"/>
        <v>0.53777829243813458</v>
      </c>
      <c r="R496" s="4">
        <f t="shared" si="261"/>
        <v>271552.9862318922</v>
      </c>
      <c r="S496">
        <f t="shared" si="242"/>
        <v>2.7155298623189221E-4</v>
      </c>
      <c r="T496" s="41">
        <f t="shared" si="243"/>
        <v>5.1784678080806596E-4</v>
      </c>
      <c r="U496" s="42">
        <f t="shared" si="262"/>
        <v>0.48218577553252173</v>
      </c>
      <c r="V496" s="42">
        <f t="shared" si="263"/>
        <v>1.2132737209370628</v>
      </c>
      <c r="W496" s="42">
        <f t="shared" si="264"/>
        <v>1.1980395196983111</v>
      </c>
      <c r="X496" s="42">
        <f t="shared" si="265"/>
        <v>1.5234201238751632E-2</v>
      </c>
      <c r="Y496" s="42">
        <f t="shared" si="239"/>
        <v>1.1239052527255395E-2</v>
      </c>
      <c r="Z496" s="10">
        <f t="shared" si="266"/>
        <v>21.703432257930793</v>
      </c>
      <c r="AA496">
        <f t="shared" si="244"/>
        <v>6896144.0304129394</v>
      </c>
      <c r="AB496" s="10">
        <f t="shared" si="245"/>
        <v>6.8961440304129393</v>
      </c>
      <c r="AC496" s="10">
        <f t="shared" si="246"/>
        <v>6.7951440304129394</v>
      </c>
      <c r="AD496" s="3">
        <f t="shared" si="247"/>
        <v>985.51762587569829</v>
      </c>
      <c r="AI496" s="94">
        <f t="shared" si="248"/>
        <v>1.1980395196983111</v>
      </c>
    </row>
    <row r="497" spans="2:35">
      <c r="B497" s="39">
        <f t="shared" si="249"/>
        <v>469</v>
      </c>
      <c r="C497" s="42">
        <f t="shared" si="250"/>
        <v>7.9853717026382158</v>
      </c>
      <c r="D497" s="10">
        <f t="shared" si="251"/>
        <v>6.2146282973617843</v>
      </c>
      <c r="E497" s="40">
        <f t="shared" si="252"/>
        <v>33.97074340527643</v>
      </c>
      <c r="F497" s="40">
        <f t="shared" si="253"/>
        <v>46.4</v>
      </c>
      <c r="G497" s="3">
        <f t="shared" si="254"/>
        <v>345.14628297361452</v>
      </c>
      <c r="H497" s="3">
        <f t="shared" si="255"/>
        <v>155.31826837612553</v>
      </c>
      <c r="I497">
        <f t="shared" si="240"/>
        <v>1.5531826837612554E-4</v>
      </c>
      <c r="J497" s="4">
        <f t="shared" si="256"/>
        <v>950.37215307259896</v>
      </c>
      <c r="K497" s="40">
        <f t="shared" si="257"/>
        <v>6.1188691002602225</v>
      </c>
      <c r="L497" s="40">
        <f t="shared" si="241"/>
        <v>0</v>
      </c>
      <c r="M497" s="10">
        <f t="shared" si="258"/>
        <v>6.8961440304129393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15.293097751629478</v>
      </c>
      <c r="Q497" s="42">
        <f t="shared" si="260"/>
        <v>0.53889162991713346</v>
      </c>
      <c r="R497" s="4">
        <f t="shared" si="261"/>
        <v>270792.2440881721</v>
      </c>
      <c r="S497">
        <f t="shared" si="242"/>
        <v>2.707922440881721E-4</v>
      </c>
      <c r="T497" s="41">
        <f t="shared" si="243"/>
        <v>5.1860752295178618E-4</v>
      </c>
      <c r="U497" s="42">
        <f t="shared" si="262"/>
        <v>0.48083495613760369</v>
      </c>
      <c r="V497" s="42">
        <f t="shared" si="263"/>
        <v>1.2133063158286033</v>
      </c>
      <c r="W497" s="42">
        <f t="shared" si="264"/>
        <v>1.1980876181969202</v>
      </c>
      <c r="X497" s="42">
        <f t="shared" si="265"/>
        <v>1.5218697631683042E-2</v>
      </c>
      <c r="Y497" s="42">
        <f t="shared" si="239"/>
        <v>1.1255996073710299E-2</v>
      </c>
      <c r="Z497" s="10">
        <f t="shared" si="266"/>
        <v>21.704266859925102</v>
      </c>
      <c r="AA497">
        <f t="shared" si="244"/>
        <v>6896405.3365829503</v>
      </c>
      <c r="AB497" s="10">
        <f t="shared" si="245"/>
        <v>6.8964053365829505</v>
      </c>
      <c r="AC497" s="10">
        <f t="shared" si="246"/>
        <v>6.7954053365829505</v>
      </c>
      <c r="AD497" s="3">
        <f t="shared" si="247"/>
        <v>985.55552379738219</v>
      </c>
      <c r="AI497" s="94">
        <f t="shared" si="248"/>
        <v>1.1980876181969202</v>
      </c>
    </row>
    <row r="498" spans="2:35">
      <c r="B498" s="39">
        <f t="shared" si="249"/>
        <v>470</v>
      </c>
      <c r="C498" s="42">
        <f t="shared" si="250"/>
        <v>8.0023980815350999</v>
      </c>
      <c r="D498" s="10">
        <f t="shared" si="251"/>
        <v>6.1976019184649012</v>
      </c>
      <c r="E498" s="40">
        <f t="shared" si="252"/>
        <v>34.004796163070196</v>
      </c>
      <c r="F498" s="40">
        <f t="shared" si="253"/>
        <v>46.4</v>
      </c>
      <c r="G498" s="3">
        <f t="shared" si="254"/>
        <v>344.97601918464568</v>
      </c>
      <c r="H498" s="3">
        <f t="shared" si="255"/>
        <v>155.31826837612553</v>
      </c>
      <c r="I498">
        <f t="shared" si="240"/>
        <v>1.5531826837612554E-4</v>
      </c>
      <c r="J498" s="4">
        <f t="shared" si="256"/>
        <v>952.19015707223355</v>
      </c>
      <c r="K498" s="40">
        <f t="shared" si="257"/>
        <v>6.1305741238781266</v>
      </c>
      <c r="L498" s="40">
        <f t="shared" si="241"/>
        <v>0</v>
      </c>
      <c r="M498" s="10">
        <f t="shared" si="258"/>
        <v>6.8964053365829505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15.293282603515244</v>
      </c>
      <c r="Q498" s="42">
        <f t="shared" si="260"/>
        <v>0.54000495393907821</v>
      </c>
      <c r="R498" s="4">
        <f t="shared" si="261"/>
        <v>270031.49203769641</v>
      </c>
      <c r="S498">
        <f t="shared" si="242"/>
        <v>2.700314920376964E-4</v>
      </c>
      <c r="T498" s="41">
        <f t="shared" si="243"/>
        <v>5.1936827500226183E-4</v>
      </c>
      <c r="U498" s="42">
        <f t="shared" si="262"/>
        <v>0.47948411915165601</v>
      </c>
      <c r="V498" s="42">
        <f t="shared" si="263"/>
        <v>1.2133367818544341</v>
      </c>
      <c r="W498" s="42">
        <f t="shared" si="264"/>
        <v>1.1981336904634459</v>
      </c>
      <c r="X498" s="42">
        <f t="shared" si="265"/>
        <v>1.5203091390988188E-2</v>
      </c>
      <c r="Y498" s="42">
        <f t="shared" si="239"/>
        <v>1.1272922040563708E-2</v>
      </c>
      <c r="Z498" s="10">
        <f t="shared" si="266"/>
        <v>21.70506475489789</v>
      </c>
      <c r="AA498">
        <f t="shared" si="244"/>
        <v>6896655.1501238132</v>
      </c>
      <c r="AB498" s="10">
        <f t="shared" si="245"/>
        <v>6.8966551501238129</v>
      </c>
      <c r="AC498" s="10">
        <f t="shared" si="246"/>
        <v>6.7956551501238129</v>
      </c>
      <c r="AD498" s="3">
        <f t="shared" si="247"/>
        <v>985.59175491280826</v>
      </c>
      <c r="AI498" s="94">
        <f t="shared" si="248"/>
        <v>1.1981336904634459</v>
      </c>
    </row>
    <row r="499" spans="2:35">
      <c r="B499" s="39">
        <f t="shared" si="249"/>
        <v>471</v>
      </c>
      <c r="C499" s="42">
        <f t="shared" si="250"/>
        <v>8.0194244604319831</v>
      </c>
      <c r="D499" s="10">
        <f t="shared" si="251"/>
        <v>6.180575539568018</v>
      </c>
      <c r="E499" s="40">
        <f t="shared" si="252"/>
        <v>34.038848920863963</v>
      </c>
      <c r="F499" s="40">
        <f t="shared" si="253"/>
        <v>46.4</v>
      </c>
      <c r="G499" s="3">
        <f t="shared" si="254"/>
        <v>344.80575539567684</v>
      </c>
      <c r="H499" s="3">
        <f t="shared" si="255"/>
        <v>155.31826837612553</v>
      </c>
      <c r="I499">
        <f t="shared" si="240"/>
        <v>1.5531826837612554E-4</v>
      </c>
      <c r="J499" s="4">
        <f t="shared" si="256"/>
        <v>954.00998255207298</v>
      </c>
      <c r="K499" s="40">
        <f t="shared" si="257"/>
        <v>6.1422908749008238</v>
      </c>
      <c r="L499" s="40">
        <f t="shared" si="241"/>
        <v>0</v>
      </c>
      <c r="M499" s="10">
        <f t="shared" si="258"/>
        <v>6.8966551501238129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15.293459320883912</v>
      </c>
      <c r="Q499" s="42">
        <f t="shared" si="260"/>
        <v>0.54111826509645855</v>
      </c>
      <c r="R499" s="4">
        <f t="shared" si="261"/>
        <v>269270.7310108614</v>
      </c>
      <c r="S499">
        <f t="shared" si="242"/>
        <v>2.6927073101086138E-4</v>
      </c>
      <c r="T499" s="41">
        <f t="shared" si="243"/>
        <v>5.2012903602909684E-4</v>
      </c>
      <c r="U499" s="42">
        <f t="shared" si="262"/>
        <v>0.47813326622674612</v>
      </c>
      <c r="V499" s="42">
        <f t="shared" si="263"/>
        <v>1.213365118956045</v>
      </c>
      <c r="W499" s="42">
        <f t="shared" si="264"/>
        <v>1.1981777364040214</v>
      </c>
      <c r="X499" s="42">
        <f t="shared" si="265"/>
        <v>1.5187382552023676E-2</v>
      </c>
      <c r="Y499" s="42">
        <f t="shared" si="239"/>
        <v>1.1289830323010279E-2</v>
      </c>
      <c r="Z499" s="10">
        <f t="shared" si="266"/>
        <v>21.705825941197229</v>
      </c>
      <c r="AA499">
        <f t="shared" si="244"/>
        <v>6896893.4705183245</v>
      </c>
      <c r="AB499" s="10">
        <f t="shared" si="245"/>
        <v>6.8968934705183242</v>
      </c>
      <c r="AC499" s="10">
        <f t="shared" si="246"/>
        <v>6.7958934705183243</v>
      </c>
      <c r="AD499" s="3">
        <f t="shared" si="247"/>
        <v>985.6263191469651</v>
      </c>
      <c r="AI499" s="94">
        <f t="shared" si="248"/>
        <v>1.1981777364040214</v>
      </c>
    </row>
    <row r="500" spans="2:35">
      <c r="B500" s="39">
        <f t="shared" si="249"/>
        <v>472</v>
      </c>
      <c r="C500" s="42">
        <f t="shared" si="250"/>
        <v>8.0364508393288663</v>
      </c>
      <c r="D500" s="10">
        <f t="shared" si="251"/>
        <v>6.1635491606711348</v>
      </c>
      <c r="E500" s="40">
        <f t="shared" si="252"/>
        <v>34.072901678657729</v>
      </c>
      <c r="F500" s="40">
        <f t="shared" si="253"/>
        <v>46.4</v>
      </c>
      <c r="G500" s="3">
        <f t="shared" si="254"/>
        <v>344.635491606708</v>
      </c>
      <c r="H500" s="3">
        <f t="shared" si="255"/>
        <v>155.31826837612553</v>
      </c>
      <c r="I500">
        <f t="shared" si="240"/>
        <v>1.5531826837612554E-4</v>
      </c>
      <c r="J500" s="4">
        <f t="shared" si="256"/>
        <v>955.83162951211716</v>
      </c>
      <c r="K500" s="40">
        <f t="shared" si="257"/>
        <v>6.1540193533283114</v>
      </c>
      <c r="L500" s="40">
        <f t="shared" si="241"/>
        <v>0</v>
      </c>
      <c r="M500" s="10">
        <f t="shared" si="258"/>
        <v>6.8968934705183242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15.293627903971533</v>
      </c>
      <c r="Q500" s="42">
        <f t="shared" si="260"/>
        <v>0.54223156398170613</v>
      </c>
      <c r="R500" s="4">
        <f t="shared" si="261"/>
        <v>268509.9619380635</v>
      </c>
      <c r="S500">
        <f t="shared" si="242"/>
        <v>2.6850996193806349E-4</v>
      </c>
      <c r="T500" s="41">
        <f t="shared" si="243"/>
        <v>5.2088980510189473E-4</v>
      </c>
      <c r="U500" s="42">
        <f t="shared" si="262"/>
        <v>0.47678239901494185</v>
      </c>
      <c r="V500" s="42">
        <f t="shared" si="263"/>
        <v>1.2133913270773284</v>
      </c>
      <c r="W500" s="42">
        <f t="shared" si="264"/>
        <v>1.1982197559274561</v>
      </c>
      <c r="X500" s="42">
        <f t="shared" si="265"/>
        <v>1.5171571149872332E-2</v>
      </c>
      <c r="Y500" s="42">
        <f t="shared" si="239"/>
        <v>1.1306720816258886E-2</v>
      </c>
      <c r="Z500" s="10">
        <f t="shared" si="266"/>
        <v>21.706550417217521</v>
      </c>
      <c r="AA500">
        <f t="shared" si="244"/>
        <v>6897120.297263789</v>
      </c>
      <c r="AB500" s="10">
        <f t="shared" si="245"/>
        <v>6.8971202972637888</v>
      </c>
      <c r="AC500" s="10">
        <f t="shared" si="246"/>
        <v>6.7961202972637889</v>
      </c>
      <c r="AD500" s="3">
        <f t="shared" si="247"/>
        <v>985.65921642694548</v>
      </c>
      <c r="AI500" s="94">
        <f t="shared" si="248"/>
        <v>1.1982197559274561</v>
      </c>
    </row>
    <row r="501" spans="2:35">
      <c r="B501" s="39">
        <f t="shared" si="249"/>
        <v>473</v>
      </c>
      <c r="C501" s="42">
        <f t="shared" si="250"/>
        <v>8.0534772182257495</v>
      </c>
      <c r="D501" s="10">
        <f t="shared" si="251"/>
        <v>6.1465227817742516</v>
      </c>
      <c r="E501" s="40">
        <f t="shared" si="252"/>
        <v>34.106954436451495</v>
      </c>
      <c r="F501" s="40">
        <f t="shared" si="253"/>
        <v>46.4</v>
      </c>
      <c r="G501" s="3">
        <f t="shared" si="254"/>
        <v>344.46522781773916</v>
      </c>
      <c r="H501" s="3">
        <f t="shared" si="255"/>
        <v>155.31826837612553</v>
      </c>
      <c r="I501">
        <f t="shared" si="240"/>
        <v>1.5531826837612554E-4</v>
      </c>
      <c r="J501" s="4">
        <f t="shared" si="256"/>
        <v>957.65509795236619</v>
      </c>
      <c r="K501" s="40">
        <f t="shared" si="257"/>
        <v>6.1657595591605912</v>
      </c>
      <c r="L501" s="40">
        <f t="shared" si="241"/>
        <v>0</v>
      </c>
      <c r="M501" s="10">
        <f t="shared" si="258"/>
        <v>6.8971202972637888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15.293788352996705</v>
      </c>
      <c r="Q501" s="42">
        <f t="shared" si="260"/>
        <v>0.54334485118719744</v>
      </c>
      <c r="R501" s="4">
        <f t="shared" si="261"/>
        <v>267749.18574969901</v>
      </c>
      <c r="S501">
        <f t="shared" si="242"/>
        <v>2.67749185749699E-4</v>
      </c>
      <c r="T501" s="41">
        <f t="shared" si="243"/>
        <v>5.2165058129025922E-4</v>
      </c>
      <c r="U501" s="42">
        <f t="shared" si="262"/>
        <v>0.47543151916831056</v>
      </c>
      <c r="V501" s="42">
        <f t="shared" si="263"/>
        <v>1.2134154061665787</v>
      </c>
      <c r="W501" s="42">
        <f t="shared" si="264"/>
        <v>1.1982597489451172</v>
      </c>
      <c r="X501" s="42">
        <f t="shared" si="265"/>
        <v>1.5155657221461505E-2</v>
      </c>
      <c r="Y501" s="42">
        <f t="shared" si="239"/>
        <v>1.1323593415534352E-2</v>
      </c>
      <c r="Z501" s="10">
        <f t="shared" si="266"/>
        <v>21.707238181401788</v>
      </c>
      <c r="AA501">
        <f t="shared" si="244"/>
        <v>6897335.6298727281</v>
      </c>
      <c r="AB501" s="10">
        <f t="shared" si="245"/>
        <v>6.8973356298727282</v>
      </c>
      <c r="AC501" s="10">
        <f t="shared" si="246"/>
        <v>6.7963356298727282</v>
      </c>
      <c r="AD501" s="3">
        <f t="shared" si="247"/>
        <v>985.69044668204901</v>
      </c>
      <c r="AI501" s="94">
        <f t="shared" si="248"/>
        <v>1.1982597489451172</v>
      </c>
    </row>
    <row r="502" spans="2:35">
      <c r="B502" s="39">
        <f t="shared" si="249"/>
        <v>474</v>
      </c>
      <c r="C502" s="42">
        <f t="shared" si="250"/>
        <v>8.0705035971226327</v>
      </c>
      <c r="D502" s="10">
        <f t="shared" si="251"/>
        <v>6.1294964028773684</v>
      </c>
      <c r="E502" s="40">
        <f t="shared" si="252"/>
        <v>34.141007194245262</v>
      </c>
      <c r="F502" s="40">
        <f t="shared" si="253"/>
        <v>46.4</v>
      </c>
      <c r="G502" s="3">
        <f t="shared" si="254"/>
        <v>344.29496402877032</v>
      </c>
      <c r="H502" s="3">
        <f t="shared" si="255"/>
        <v>155.31826837612553</v>
      </c>
      <c r="I502">
        <f t="shared" si="240"/>
        <v>1.5531826837612554E-4</v>
      </c>
      <c r="J502" s="4">
        <f t="shared" si="256"/>
        <v>959.48038787282007</v>
      </c>
      <c r="K502" s="40">
        <f t="shared" si="257"/>
        <v>6.177511492397664</v>
      </c>
      <c r="L502" s="40">
        <f t="shared" si="241"/>
        <v>0</v>
      </c>
      <c r="M502" s="10">
        <f t="shared" si="258"/>
        <v>6.8973356298727282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15.293940668161079</v>
      </c>
      <c r="Q502" s="42">
        <f t="shared" si="260"/>
        <v>0.544458127305257</v>
      </c>
      <c r="R502" s="4">
        <f t="shared" si="261"/>
        <v>266988.40337616432</v>
      </c>
      <c r="S502">
        <f t="shared" si="242"/>
        <v>2.669884033761643E-4</v>
      </c>
      <c r="T502" s="41">
        <f t="shared" si="243"/>
        <v>5.2241136366379393E-4</v>
      </c>
      <c r="U502" s="42">
        <f t="shared" si="262"/>
        <v>0.47408062833891995</v>
      </c>
      <c r="V502" s="42">
        <f t="shared" si="263"/>
        <v>1.2134373561746832</v>
      </c>
      <c r="W502" s="42">
        <f t="shared" si="264"/>
        <v>1.1982977153710541</v>
      </c>
      <c r="X502" s="42">
        <f t="shared" si="265"/>
        <v>1.5139640803629062E-2</v>
      </c>
      <c r="Y502" s="42">
        <f t="shared" si="239"/>
        <v>1.1340448016077032E-2</v>
      </c>
      <c r="Z502" s="10">
        <f t="shared" si="266"/>
        <v>21.707889232239893</v>
      </c>
      <c r="AA502">
        <f t="shared" si="244"/>
        <v>6897539.4678723346</v>
      </c>
      <c r="AB502" s="10">
        <f t="shared" si="245"/>
        <v>6.8975394678723347</v>
      </c>
      <c r="AC502" s="10">
        <f t="shared" si="246"/>
        <v>6.7965394678723348</v>
      </c>
      <c r="AD502" s="3">
        <f t="shared" si="247"/>
        <v>985.72000984370334</v>
      </c>
      <c r="AI502" s="94">
        <f t="shared" si="248"/>
        <v>1.1982977153710541</v>
      </c>
    </row>
    <row r="503" spans="2:35">
      <c r="B503" s="39">
        <f t="shared" si="249"/>
        <v>475</v>
      </c>
      <c r="C503" s="42">
        <f t="shared" si="250"/>
        <v>8.0875299760195158</v>
      </c>
      <c r="D503" s="10">
        <f t="shared" si="251"/>
        <v>6.1124700239804852</v>
      </c>
      <c r="E503" s="40">
        <f t="shared" si="252"/>
        <v>34.175059952039028</v>
      </c>
      <c r="F503" s="40">
        <f t="shared" si="253"/>
        <v>46.4</v>
      </c>
      <c r="G503" s="3">
        <f t="shared" si="254"/>
        <v>344.12470023980148</v>
      </c>
      <c r="H503" s="3">
        <f t="shared" si="255"/>
        <v>155.31826837612553</v>
      </c>
      <c r="I503">
        <f t="shared" si="240"/>
        <v>1.5531826837612554E-4</v>
      </c>
      <c r="J503" s="4">
        <f t="shared" si="256"/>
        <v>961.30749927347881</v>
      </c>
      <c r="K503" s="40">
        <f t="shared" si="257"/>
        <v>6.189275153039528</v>
      </c>
      <c r="L503" s="40">
        <f t="shared" si="241"/>
        <v>0</v>
      </c>
      <c r="M503" s="10">
        <f t="shared" si="258"/>
        <v>6.8975394678723347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15.294084849648971</v>
      </c>
      <c r="Q503" s="42">
        <f t="shared" si="260"/>
        <v>0.54557139292816048</v>
      </c>
      <c r="R503" s="4">
        <f t="shared" si="261"/>
        <v>266227.6157478558</v>
      </c>
      <c r="S503">
        <f t="shared" si="242"/>
        <v>2.6622761574785582E-4</v>
      </c>
      <c r="T503" s="41">
        <f t="shared" si="243"/>
        <v>5.2317215129210246E-4</v>
      </c>
      <c r="U503" s="42">
        <f t="shared" si="262"/>
        <v>0.47272972817883763</v>
      </c>
      <c r="V503" s="42">
        <f t="shared" si="263"/>
        <v>1.2134571770563387</v>
      </c>
      <c r="W503" s="42">
        <f t="shared" si="264"/>
        <v>1.198333655121905</v>
      </c>
      <c r="X503" s="42">
        <f t="shared" si="265"/>
        <v>1.512352193443367E-2</v>
      </c>
      <c r="Y503" s="42">
        <f t="shared" si="239"/>
        <v>1.1357284513143863E-2</v>
      </c>
      <c r="Z503" s="10">
        <f t="shared" si="266"/>
        <v>21.708503568269549</v>
      </c>
      <c r="AA503">
        <f t="shared" si="244"/>
        <v>6897731.8108047796</v>
      </c>
      <c r="AB503" s="10">
        <f t="shared" si="245"/>
        <v>6.89773181080478</v>
      </c>
      <c r="AC503" s="10">
        <f t="shared" si="246"/>
        <v>6.7967318108047801</v>
      </c>
      <c r="AD503" s="3">
        <f t="shared" si="247"/>
        <v>985.74790584550828</v>
      </c>
      <c r="AI503" s="94">
        <f t="shared" si="248"/>
        <v>1.198333655121905</v>
      </c>
    </row>
    <row r="504" spans="2:35">
      <c r="B504" s="39">
        <f t="shared" si="249"/>
        <v>476</v>
      </c>
      <c r="C504" s="42">
        <f t="shared" si="250"/>
        <v>8.104556354916399</v>
      </c>
      <c r="D504" s="10">
        <f t="shared" si="251"/>
        <v>6.095443645083602</v>
      </c>
      <c r="E504" s="40">
        <f t="shared" si="252"/>
        <v>34.209112709832795</v>
      </c>
      <c r="F504" s="40">
        <f t="shared" si="253"/>
        <v>46.4</v>
      </c>
      <c r="G504" s="3">
        <f t="shared" si="254"/>
        <v>343.95443645083265</v>
      </c>
      <c r="H504" s="3">
        <f t="shared" si="255"/>
        <v>155.31826837612553</v>
      </c>
      <c r="I504">
        <f t="shared" si="240"/>
        <v>1.5531826837612554E-4</v>
      </c>
      <c r="J504" s="4">
        <f t="shared" si="256"/>
        <v>963.13643215434229</v>
      </c>
      <c r="K504" s="40">
        <f t="shared" si="257"/>
        <v>6.2010505410861834</v>
      </c>
      <c r="L504" s="40">
        <f t="shared" si="241"/>
        <v>0</v>
      </c>
      <c r="M504" s="10">
        <f t="shared" si="258"/>
        <v>6.89773181080478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15.294220897627593</v>
      </c>
      <c r="Q504" s="42">
        <f t="shared" si="260"/>
        <v>0.54668464864813793</v>
      </c>
      <c r="R504" s="4">
        <f t="shared" si="261"/>
        <v>265466.82379516988</v>
      </c>
      <c r="S504">
        <f t="shared" si="242"/>
        <v>2.6546682379516989E-4</v>
      </c>
      <c r="T504" s="41">
        <f t="shared" si="243"/>
        <v>5.2393294324478833E-4</v>
      </c>
      <c r="U504" s="42">
        <f t="shared" si="262"/>
        <v>0.47137882034013134</v>
      </c>
      <c r="V504" s="42">
        <f t="shared" si="263"/>
        <v>1.2134748687692813</v>
      </c>
      <c r="W504" s="42">
        <f t="shared" si="264"/>
        <v>1.1983675681169466</v>
      </c>
      <c r="X504" s="42">
        <f t="shared" si="265"/>
        <v>1.5107300652334787E-2</v>
      </c>
      <c r="Y504" s="42">
        <f t="shared" si="239"/>
        <v>1.1374102802008493E-2</v>
      </c>
      <c r="Z504" s="10">
        <f t="shared" si="266"/>
        <v>21.709081188075558</v>
      </c>
      <c r="AA504">
        <f t="shared" si="244"/>
        <v>6897912.6582269743</v>
      </c>
      <c r="AB504" s="10">
        <f t="shared" si="245"/>
        <v>6.8979126582269741</v>
      </c>
      <c r="AC504" s="10">
        <f t="shared" si="246"/>
        <v>6.7969126582269741</v>
      </c>
      <c r="AD504" s="3">
        <f t="shared" si="247"/>
        <v>985.77413462320146</v>
      </c>
      <c r="AI504" s="94">
        <f t="shared" si="248"/>
        <v>1.1983675681169466</v>
      </c>
    </row>
    <row r="505" spans="2:35">
      <c r="B505" s="39">
        <f t="shared" si="249"/>
        <v>477</v>
      </c>
      <c r="C505" s="42">
        <f t="shared" si="250"/>
        <v>8.1215827338132822</v>
      </c>
      <c r="D505" s="10">
        <f t="shared" si="251"/>
        <v>6.0784172661867188</v>
      </c>
      <c r="E505" s="40">
        <f t="shared" si="252"/>
        <v>34.243165467626561</v>
      </c>
      <c r="F505" s="40">
        <f t="shared" si="253"/>
        <v>46.4</v>
      </c>
      <c r="G505" s="3">
        <f t="shared" si="254"/>
        <v>343.78417266186381</v>
      </c>
      <c r="H505" s="3">
        <f t="shared" si="255"/>
        <v>155.31826837612553</v>
      </c>
      <c r="I505">
        <f t="shared" si="240"/>
        <v>1.5531826837612554E-4</v>
      </c>
      <c r="J505" s="4">
        <f t="shared" si="256"/>
        <v>964.96718651541062</v>
      </c>
      <c r="K505" s="40">
        <f t="shared" si="257"/>
        <v>6.2128376565376309</v>
      </c>
      <c r="L505" s="40">
        <f t="shared" si="241"/>
        <v>0</v>
      </c>
      <c r="M505" s="10">
        <f t="shared" si="258"/>
        <v>6.8979126582269741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15.294348812246868</v>
      </c>
      <c r="Q505" s="42">
        <f t="shared" si="260"/>
        <v>0.54779789505737697</v>
      </c>
      <c r="R505" s="4">
        <f t="shared" si="261"/>
        <v>264706.02844850282</v>
      </c>
      <c r="S505">
        <f t="shared" si="242"/>
        <v>2.647060284485028E-4</v>
      </c>
      <c r="T505" s="41">
        <f t="shared" si="243"/>
        <v>5.2469373859145548E-4</v>
      </c>
      <c r="U505" s="42">
        <f t="shared" si="262"/>
        <v>0.47002790647486853</v>
      </c>
      <c r="V505" s="42">
        <f t="shared" si="263"/>
        <v>1.2134904312749843</v>
      </c>
      <c r="W505" s="42">
        <f t="shared" si="264"/>
        <v>1.1983994542780556</v>
      </c>
      <c r="X505" s="42">
        <f t="shared" si="265"/>
        <v>1.509097699692874E-2</v>
      </c>
      <c r="Y505" s="42">
        <f t="shared" si="239"/>
        <v>1.1390902777962232E-2</v>
      </c>
      <c r="Z505" s="10">
        <f t="shared" si="266"/>
        <v>21.709622090290619</v>
      </c>
      <c r="AA505">
        <f t="shared" si="244"/>
        <v>6898082.0097108344</v>
      </c>
      <c r="AB505" s="10">
        <f t="shared" si="245"/>
        <v>6.8980820097108344</v>
      </c>
      <c r="AC505" s="10">
        <f t="shared" si="246"/>
        <v>6.7970820097108344</v>
      </c>
      <c r="AD505" s="3">
        <f t="shared" si="247"/>
        <v>985.79869611469678</v>
      </c>
      <c r="AI505" s="94">
        <f t="shared" si="248"/>
        <v>1.1983994542780556</v>
      </c>
    </row>
    <row r="506" spans="2:35">
      <c r="B506" s="39">
        <f t="shared" si="249"/>
        <v>478</v>
      </c>
      <c r="C506" s="42">
        <f t="shared" si="250"/>
        <v>8.1386091127101654</v>
      </c>
      <c r="D506" s="10">
        <f t="shared" si="251"/>
        <v>6.0613908872898357</v>
      </c>
      <c r="E506" s="40">
        <f t="shared" si="252"/>
        <v>34.277218225420327</v>
      </c>
      <c r="F506" s="40">
        <f t="shared" si="253"/>
        <v>46.4</v>
      </c>
      <c r="G506" s="3">
        <f t="shared" si="254"/>
        <v>343.61390887289497</v>
      </c>
      <c r="H506" s="3">
        <f t="shared" si="255"/>
        <v>155.31826837612553</v>
      </c>
      <c r="I506">
        <f t="shared" si="240"/>
        <v>1.5531826837612554E-4</v>
      </c>
      <c r="J506" s="4">
        <f t="shared" si="256"/>
        <v>966.7997623566838</v>
      </c>
      <c r="K506" s="40">
        <f t="shared" si="257"/>
        <v>6.2246364993938714</v>
      </c>
      <c r="L506" s="40">
        <f t="shared" si="241"/>
        <v>0</v>
      </c>
      <c r="M506" s="10">
        <f t="shared" si="258"/>
        <v>6.8980820097108344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15.294468593639639</v>
      </c>
      <c r="Q506" s="42">
        <f t="shared" si="260"/>
        <v>0.54891113274802572</v>
      </c>
      <c r="R506" s="4">
        <f t="shared" si="261"/>
        <v>263945.230638251</v>
      </c>
      <c r="S506">
        <f t="shared" si="242"/>
        <v>2.6394523063825098E-4</v>
      </c>
      <c r="T506" s="41">
        <f t="shared" si="243"/>
        <v>5.2545453640170719E-4</v>
      </c>
      <c r="U506" s="42">
        <f t="shared" si="262"/>
        <v>0.46867698823511678</v>
      </c>
      <c r="V506" s="42">
        <f t="shared" si="263"/>
        <v>1.2135038645381226</v>
      </c>
      <c r="W506" s="42">
        <f t="shared" si="264"/>
        <v>1.198429313529755</v>
      </c>
      <c r="X506" s="42">
        <f t="shared" si="265"/>
        <v>1.5074551008367632E-2</v>
      </c>
      <c r="Y506" s="42">
        <f t="shared" si="239"/>
        <v>1.1407684336314354E-2</v>
      </c>
      <c r="Z506" s="10">
        <f t="shared" si="266"/>
        <v>21.710126273594945</v>
      </c>
      <c r="AA506">
        <f t="shared" si="244"/>
        <v>6898239.8648431422</v>
      </c>
      <c r="AB506" s="10">
        <f t="shared" si="245"/>
        <v>6.8982398648431422</v>
      </c>
      <c r="AC506" s="10">
        <f t="shared" si="246"/>
        <v>6.7972398648431422</v>
      </c>
      <c r="AD506" s="3">
        <f t="shared" si="247"/>
        <v>985.82159026006411</v>
      </c>
      <c r="AI506" s="94">
        <f t="shared" si="248"/>
        <v>1.198429313529755</v>
      </c>
    </row>
    <row r="507" spans="2:35">
      <c r="B507" s="39">
        <f t="shared" si="249"/>
        <v>479</v>
      </c>
      <c r="C507" s="42">
        <f t="shared" si="250"/>
        <v>8.1556354916070486</v>
      </c>
      <c r="D507" s="10">
        <f t="shared" si="251"/>
        <v>6.0443645083929525</v>
      </c>
      <c r="E507" s="40">
        <f t="shared" si="252"/>
        <v>34.311270983214094</v>
      </c>
      <c r="F507" s="40">
        <f t="shared" si="253"/>
        <v>46.4</v>
      </c>
      <c r="G507" s="3">
        <f t="shared" si="254"/>
        <v>343.44364508392613</v>
      </c>
      <c r="H507" s="3">
        <f t="shared" si="255"/>
        <v>155.31826837612553</v>
      </c>
      <c r="I507">
        <f t="shared" si="240"/>
        <v>1.5531826837612554E-4</v>
      </c>
      <c r="J507" s="4">
        <f t="shared" si="256"/>
        <v>968.63415967816172</v>
      </c>
      <c r="K507" s="40">
        <f t="shared" si="257"/>
        <v>6.2364470696549024</v>
      </c>
      <c r="L507" s="40">
        <f t="shared" si="241"/>
        <v>0</v>
      </c>
      <c r="M507" s="10">
        <f t="shared" si="258"/>
        <v>6.8982398648431422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15.294580241921556</v>
      </c>
      <c r="Q507" s="42">
        <f t="shared" si="260"/>
        <v>0.55002436231219609</v>
      </c>
      <c r="R507" s="4">
        <f t="shared" si="261"/>
        <v>263184.43129481084</v>
      </c>
      <c r="S507">
        <f t="shared" si="242"/>
        <v>2.6318443129481087E-4</v>
      </c>
      <c r="T507" s="41">
        <f t="shared" si="243"/>
        <v>5.2621533574514741E-4</v>
      </c>
      <c r="U507" s="42">
        <f t="shared" si="262"/>
        <v>0.46732606727294385</v>
      </c>
      <c r="V507" s="42">
        <f t="shared" si="263"/>
        <v>1.2135151685265366</v>
      </c>
      <c r="W507" s="42">
        <f t="shared" si="264"/>
        <v>1.1984571457991873</v>
      </c>
      <c r="X507" s="42">
        <f t="shared" si="265"/>
        <v>1.5058022727349352E-2</v>
      </c>
      <c r="Y507" s="42">
        <f t="shared" si="239"/>
        <v>1.1424447372392389E-2</v>
      </c>
      <c r="Z507" s="10">
        <f t="shared" si="266"/>
        <v>21.710593736715779</v>
      </c>
      <c r="AA507">
        <f t="shared" si="244"/>
        <v>6898386.223225412</v>
      </c>
      <c r="AB507" s="10">
        <f t="shared" si="245"/>
        <v>6.8983862232254118</v>
      </c>
      <c r="AC507" s="10">
        <f t="shared" si="246"/>
        <v>6.7973862232254119</v>
      </c>
      <c r="AD507" s="3">
        <f t="shared" si="247"/>
        <v>985.84281700151007</v>
      </c>
      <c r="AI507" s="94">
        <f t="shared" si="248"/>
        <v>1.1984571457991873</v>
      </c>
    </row>
    <row r="508" spans="2:35">
      <c r="B508" s="39">
        <f t="shared" si="249"/>
        <v>480</v>
      </c>
      <c r="C508" s="42">
        <f t="shared" si="250"/>
        <v>8.1726618705039318</v>
      </c>
      <c r="D508" s="10">
        <f t="shared" si="251"/>
        <v>6.0273381294960693</v>
      </c>
      <c r="E508" s="40">
        <f t="shared" si="252"/>
        <v>34.34532374100786</v>
      </c>
      <c r="F508" s="40">
        <f t="shared" si="253"/>
        <v>46.4</v>
      </c>
      <c r="G508" s="3">
        <f t="shared" si="254"/>
        <v>343.27338129495729</v>
      </c>
      <c r="H508" s="3">
        <f t="shared" si="255"/>
        <v>155.31826837612553</v>
      </c>
      <c r="I508">
        <f t="shared" si="240"/>
        <v>1.5531826837612554E-4</v>
      </c>
      <c r="J508" s="4">
        <f t="shared" si="256"/>
        <v>970.4703784798445</v>
      </c>
      <c r="K508" s="40">
        <f t="shared" si="257"/>
        <v>6.2482693673207255</v>
      </c>
      <c r="L508" s="40">
        <f t="shared" si="241"/>
        <v>0</v>
      </c>
      <c r="M508" s="10">
        <f t="shared" si="258"/>
        <v>6.8983862232254118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15.294683757190993</v>
      </c>
      <c r="Q508" s="42">
        <f t="shared" si="260"/>
        <v>0.55113758434196691</v>
      </c>
      <c r="R508" s="4">
        <f t="shared" si="261"/>
        <v>262423.63134857861</v>
      </c>
      <c r="S508">
        <f t="shared" si="242"/>
        <v>2.6242363134857863E-4</v>
      </c>
      <c r="T508" s="41">
        <f t="shared" si="243"/>
        <v>5.2697613569137954E-4</v>
      </c>
      <c r="U508" s="42">
        <f t="shared" si="262"/>
        <v>0.46597514524041711</v>
      </c>
      <c r="V508" s="42">
        <f t="shared" si="263"/>
        <v>1.2135243432119729</v>
      </c>
      <c r="W508" s="42">
        <f t="shared" si="264"/>
        <v>1.1984829510160937</v>
      </c>
      <c r="X508" s="42">
        <f t="shared" si="265"/>
        <v>1.5041392195879189E-2</v>
      </c>
      <c r="Y508" s="42">
        <f t="shared" si="239"/>
        <v>1.1441191781543264E-2</v>
      </c>
      <c r="Z508" s="10">
        <f t="shared" si="266"/>
        <v>21.711024478428623</v>
      </c>
      <c r="AA508">
        <f t="shared" si="244"/>
        <v>6898521.0844742646</v>
      </c>
      <c r="AB508" s="10">
        <f t="shared" si="245"/>
        <v>6.8985210844742646</v>
      </c>
      <c r="AC508" s="10">
        <f t="shared" si="246"/>
        <v>6.7975210844742646</v>
      </c>
      <c r="AD508" s="3">
        <f t="shared" si="247"/>
        <v>985.86237628343213</v>
      </c>
      <c r="AI508" s="94">
        <f t="shared" si="248"/>
        <v>1.1984829510160937</v>
      </c>
    </row>
    <row r="509" spans="2:35">
      <c r="B509" s="39">
        <f t="shared" si="249"/>
        <v>481</v>
      </c>
      <c r="C509" s="42">
        <f t="shared" si="250"/>
        <v>8.189688249400815</v>
      </c>
      <c r="D509" s="10">
        <f t="shared" si="251"/>
        <v>6.0103117505991861</v>
      </c>
      <c r="E509" s="40">
        <f t="shared" si="252"/>
        <v>34.379376498801626</v>
      </c>
      <c r="F509" s="40">
        <f t="shared" si="253"/>
        <v>46.4</v>
      </c>
      <c r="G509" s="3">
        <f t="shared" si="254"/>
        <v>343.10311750598845</v>
      </c>
      <c r="H509" s="3">
        <f t="shared" si="255"/>
        <v>155.31826837612553</v>
      </c>
      <c r="I509">
        <f t="shared" si="240"/>
        <v>1.5531826837612554E-4</v>
      </c>
      <c r="J509" s="4">
        <f t="shared" si="256"/>
        <v>972.30841876173213</v>
      </c>
      <c r="K509" s="40">
        <f t="shared" si="257"/>
        <v>6.2601033923913407</v>
      </c>
      <c r="L509" s="40">
        <f t="shared" si="241"/>
        <v>0</v>
      </c>
      <c r="M509" s="10">
        <f t="shared" si="258"/>
        <v>6.8985210844742646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15.294779139529316</v>
      </c>
      <c r="Q509" s="42">
        <f t="shared" si="260"/>
        <v>0.55225079942938704</v>
      </c>
      <c r="R509" s="4">
        <f t="shared" si="261"/>
        <v>261662.83172995079</v>
      </c>
      <c r="S509">
        <f t="shared" si="242"/>
        <v>2.6166283172995077E-4</v>
      </c>
      <c r="T509" s="41">
        <f t="shared" si="243"/>
        <v>5.277369353100074E-4</v>
      </c>
      <c r="U509" s="42">
        <f t="shared" si="262"/>
        <v>0.46462422378960444</v>
      </c>
      <c r="V509" s="42">
        <f t="shared" si="263"/>
        <v>1.2135313885687862</v>
      </c>
      <c r="W509" s="42">
        <f t="shared" si="264"/>
        <v>1.198506729112879</v>
      </c>
      <c r="X509" s="42">
        <f t="shared" si="265"/>
        <v>1.5024659455907141E-2</v>
      </c>
      <c r="Y509" s="42">
        <f t="shared" si="239"/>
        <v>1.1457917459132929E-2</v>
      </c>
      <c r="Z509" s="10">
        <f t="shared" si="266"/>
        <v>21.711418497555471</v>
      </c>
      <c r="AA509">
        <f t="shared" si="244"/>
        <v>6898644.448220876</v>
      </c>
      <c r="AB509" s="10">
        <f t="shared" si="245"/>
        <v>6.8986444482208764</v>
      </c>
      <c r="AC509" s="10">
        <f t="shared" si="246"/>
        <v>6.7976444482208764</v>
      </c>
      <c r="AD509" s="3">
        <f t="shared" si="247"/>
        <v>985.88026805233881</v>
      </c>
      <c r="AI509" s="94">
        <f t="shared" si="248"/>
        <v>1.198506729112879</v>
      </c>
    </row>
    <row r="510" spans="2:35">
      <c r="B510" s="39">
        <f t="shared" si="249"/>
        <v>482</v>
      </c>
      <c r="C510" s="42">
        <f t="shared" si="250"/>
        <v>8.2067146282976982</v>
      </c>
      <c r="D510" s="10">
        <f t="shared" si="251"/>
        <v>5.9932853717023029</v>
      </c>
      <c r="E510" s="40">
        <f t="shared" si="252"/>
        <v>34.413429256595393</v>
      </c>
      <c r="F510" s="40">
        <f t="shared" si="253"/>
        <v>46.4</v>
      </c>
      <c r="G510" s="3">
        <f t="shared" si="254"/>
        <v>342.93285371701961</v>
      </c>
      <c r="H510" s="3">
        <f t="shared" si="255"/>
        <v>155.31826837612553</v>
      </c>
      <c r="I510">
        <f t="shared" si="240"/>
        <v>1.5531826837612554E-4</v>
      </c>
      <c r="J510" s="4">
        <f t="shared" si="256"/>
        <v>974.14828052382438</v>
      </c>
      <c r="K510" s="40">
        <f t="shared" si="257"/>
        <v>6.2719491448667464</v>
      </c>
      <c r="L510" s="40">
        <f t="shared" si="241"/>
        <v>0</v>
      </c>
      <c r="M510" s="10">
        <f t="shared" si="258"/>
        <v>6.8986444482208764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15.294866389000482</v>
      </c>
      <c r="Q510" s="42">
        <f t="shared" si="260"/>
        <v>0.55336400816647857</v>
      </c>
      <c r="R510" s="4">
        <f t="shared" si="261"/>
        <v>260902.0333693237</v>
      </c>
      <c r="S510">
        <f t="shared" si="242"/>
        <v>2.6090203336932372E-4</v>
      </c>
      <c r="T510" s="41">
        <f t="shared" si="243"/>
        <v>5.284977336706345E-4</v>
      </c>
      <c r="U510" s="42">
        <f t="shared" si="262"/>
        <v>0.46327330457257332</v>
      </c>
      <c r="V510" s="42">
        <f t="shared" si="263"/>
        <v>1.2135363045754148</v>
      </c>
      <c r="W510" s="42">
        <f t="shared" si="264"/>
        <v>1.1985284800245137</v>
      </c>
      <c r="X510" s="42">
        <f t="shared" si="265"/>
        <v>1.5007824550901105E-2</v>
      </c>
      <c r="Y510" s="42">
        <f t="shared" si="239"/>
        <v>1.147462430054773E-2</v>
      </c>
      <c r="Z510" s="10">
        <f t="shared" si="266"/>
        <v>21.711775792966485</v>
      </c>
      <c r="AA510">
        <f t="shared" si="244"/>
        <v>6898756.3141115056</v>
      </c>
      <c r="AB510" s="10">
        <f t="shared" si="245"/>
        <v>6.8987563141115054</v>
      </c>
      <c r="AC510" s="10">
        <f t="shared" si="246"/>
        <v>6.7977563141115054</v>
      </c>
      <c r="AD510" s="3">
        <f t="shared" si="247"/>
        <v>985.89649225692608</v>
      </c>
      <c r="AI510" s="94">
        <f t="shared" si="248"/>
        <v>1.1985284800245137</v>
      </c>
    </row>
    <row r="511" spans="2:35">
      <c r="B511" s="39">
        <f t="shared" si="249"/>
        <v>483</v>
      </c>
      <c r="C511" s="42">
        <f t="shared" si="250"/>
        <v>8.2237410071945813</v>
      </c>
      <c r="D511" s="10">
        <f t="shared" si="251"/>
        <v>5.9762589928054197</v>
      </c>
      <c r="E511" s="40">
        <f t="shared" si="252"/>
        <v>34.447482014389159</v>
      </c>
      <c r="F511" s="40">
        <f t="shared" si="253"/>
        <v>46.4</v>
      </c>
      <c r="G511" s="3">
        <f t="shared" si="254"/>
        <v>342.76258992805077</v>
      </c>
      <c r="H511" s="3">
        <f t="shared" si="255"/>
        <v>155.31826837612553</v>
      </c>
      <c r="I511">
        <f t="shared" si="240"/>
        <v>1.5531826837612554E-4</v>
      </c>
      <c r="J511" s="4">
        <f t="shared" si="256"/>
        <v>975.9899637661216</v>
      </c>
      <c r="K511" s="40">
        <f t="shared" si="257"/>
        <v>6.2838066247469451</v>
      </c>
      <c r="L511" s="40">
        <f t="shared" si="241"/>
        <v>0</v>
      </c>
      <c r="M511" s="10">
        <f t="shared" si="258"/>
        <v>6.8987563141115054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15.294945505651425</v>
      </c>
      <c r="Q511" s="42">
        <f t="shared" si="260"/>
        <v>0.55447721114523985</v>
      </c>
      <c r="R511" s="4">
        <f t="shared" si="261"/>
        <v>260141.23719709367</v>
      </c>
      <c r="S511">
        <f t="shared" si="242"/>
        <v>2.6014123719709365E-4</v>
      </c>
      <c r="T511" s="41">
        <f t="shared" si="243"/>
        <v>5.2925852984286458E-4</v>
      </c>
      <c r="U511" s="42">
        <f t="shared" si="262"/>
        <v>0.46192238924139134</v>
      </c>
      <c r="V511" s="42">
        <f t="shared" si="263"/>
        <v>1.2135390912133752</v>
      </c>
      <c r="W511" s="42">
        <f t="shared" si="264"/>
        <v>1.1985482036886277</v>
      </c>
      <c r="X511" s="42">
        <f t="shared" si="265"/>
        <v>1.4990887524747532E-2</v>
      </c>
      <c r="Y511" s="42">
        <f t="shared" si="239"/>
        <v>1.1491312201194554E-2</v>
      </c>
      <c r="Z511" s="10">
        <f t="shared" si="266"/>
        <v>21.712096363579239</v>
      </c>
      <c r="AA511">
        <f t="shared" si="244"/>
        <v>6898856.6818072544</v>
      </c>
      <c r="AB511" s="10">
        <f t="shared" si="245"/>
        <v>6.8988566818072545</v>
      </c>
      <c r="AC511" s="10">
        <f t="shared" si="246"/>
        <v>6.7978566818072546</v>
      </c>
      <c r="AD511" s="3">
        <f t="shared" si="247"/>
        <v>985.9110488480427</v>
      </c>
      <c r="AI511" s="94">
        <f t="shared" si="248"/>
        <v>1.1985482036886277</v>
      </c>
    </row>
    <row r="512" spans="2:35">
      <c r="B512" s="39">
        <f t="shared" si="249"/>
        <v>484</v>
      </c>
      <c r="C512" s="42">
        <f t="shared" si="250"/>
        <v>8.2407673860914645</v>
      </c>
      <c r="D512" s="10">
        <f t="shared" si="251"/>
        <v>5.9592326139085365</v>
      </c>
      <c r="E512" s="40">
        <f t="shared" si="252"/>
        <v>34.481534772182926</v>
      </c>
      <c r="F512" s="40">
        <f t="shared" si="253"/>
        <v>46.4</v>
      </c>
      <c r="G512" s="3">
        <f t="shared" si="254"/>
        <v>342.59232613908193</v>
      </c>
      <c r="H512" s="3">
        <f t="shared" si="255"/>
        <v>155.31826837612553</v>
      </c>
      <c r="I512">
        <f t="shared" si="240"/>
        <v>1.5531826837612554E-4</v>
      </c>
      <c r="J512" s="4">
        <f t="shared" si="256"/>
        <v>977.83346848862368</v>
      </c>
      <c r="K512" s="40">
        <f t="shared" si="257"/>
        <v>6.2956758320319359</v>
      </c>
      <c r="L512" s="40">
        <f t="shared" si="241"/>
        <v>0</v>
      </c>
      <c r="M512" s="10">
        <f t="shared" si="258"/>
        <v>6.8988566818072545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15.295016489511882</v>
      </c>
      <c r="Q512" s="42">
        <f t="shared" si="260"/>
        <v>0.55559040895764877</v>
      </c>
      <c r="R512" s="4">
        <f t="shared" si="261"/>
        <v>259380.44414365708</v>
      </c>
      <c r="S512">
        <f t="shared" si="242"/>
        <v>2.593804441436571E-4</v>
      </c>
      <c r="T512" s="41">
        <f t="shared" si="243"/>
        <v>5.3001932289630112E-4</v>
      </c>
      <c r="U512" s="42">
        <f t="shared" si="262"/>
        <v>0.4605714794481261</v>
      </c>
      <c r="V512" s="42">
        <f t="shared" si="263"/>
        <v>1.2135397484674466</v>
      </c>
      <c r="W512" s="42">
        <f t="shared" si="264"/>
        <v>1.198565900045468</v>
      </c>
      <c r="X512" s="42">
        <f t="shared" si="265"/>
        <v>1.4973848421978575E-2</v>
      </c>
      <c r="Y512" s="42">
        <f t="shared" si="239"/>
        <v>1.1507981056501243E-2</v>
      </c>
      <c r="Z512" s="10">
        <f t="shared" si="266"/>
        <v>21.712380208358542</v>
      </c>
      <c r="AA512">
        <f t="shared" si="244"/>
        <v>6898945.5509840157</v>
      </c>
      <c r="AB512" s="10">
        <f t="shared" si="245"/>
        <v>6.8989455509840161</v>
      </c>
      <c r="AC512" s="10">
        <f t="shared" si="246"/>
        <v>6.7979455509840161</v>
      </c>
      <c r="AD512" s="3">
        <f t="shared" si="247"/>
        <v>985.92393777868244</v>
      </c>
      <c r="AI512" s="94">
        <f t="shared" si="248"/>
        <v>1.198565900045468</v>
      </c>
    </row>
    <row r="513" spans="2:35">
      <c r="B513" s="39">
        <f t="shared" si="249"/>
        <v>485</v>
      </c>
      <c r="C513" s="42">
        <f t="shared" si="250"/>
        <v>8.2577937649883477</v>
      </c>
      <c r="D513" s="10">
        <f t="shared" si="251"/>
        <v>5.9422062350116533</v>
      </c>
      <c r="E513" s="40">
        <f t="shared" si="252"/>
        <v>34.515587529976692</v>
      </c>
      <c r="F513" s="40">
        <f t="shared" si="253"/>
        <v>46.4</v>
      </c>
      <c r="G513" s="3">
        <f t="shared" si="254"/>
        <v>342.42206235011309</v>
      </c>
      <c r="H513" s="3">
        <f t="shared" si="255"/>
        <v>155.31826837612553</v>
      </c>
      <c r="I513">
        <f t="shared" si="240"/>
        <v>1.5531826837612554E-4</v>
      </c>
      <c r="J513" s="4">
        <f t="shared" si="256"/>
        <v>979.67879469133061</v>
      </c>
      <c r="K513" s="40">
        <f t="shared" si="257"/>
        <v>6.3075567667217189</v>
      </c>
      <c r="L513" s="40">
        <f t="shared" si="241"/>
        <v>0</v>
      </c>
      <c r="M513" s="10">
        <f t="shared" si="258"/>
        <v>6.8989455509840161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15.295079340594357</v>
      </c>
      <c r="Q513" s="42">
        <f t="shared" si="260"/>
        <v>0.55670360219566573</v>
      </c>
      <c r="R513" s="4">
        <f t="shared" si="261"/>
        <v>258619.65513941026</v>
      </c>
      <c r="S513">
        <f t="shared" si="242"/>
        <v>2.5861965513941025E-4</v>
      </c>
      <c r="T513" s="41">
        <f t="shared" si="243"/>
        <v>5.3078011190054797E-4</v>
      </c>
      <c r="U513" s="42">
        <f t="shared" si="262"/>
        <v>0.45922057684484519</v>
      </c>
      <c r="V513" s="42">
        <f t="shared" si="263"/>
        <v>1.2135382763260558</v>
      </c>
      <c r="W513" s="42">
        <f t="shared" si="264"/>
        <v>1.1985815690378896</v>
      </c>
      <c r="X513" s="42">
        <f t="shared" si="265"/>
        <v>1.4956707288166227E-2</v>
      </c>
      <c r="Y513" s="42">
        <f t="shared" si="239"/>
        <v>1.1524630761917429E-2</v>
      </c>
      <c r="Z513" s="10">
        <f t="shared" si="266"/>
        <v>21.712627326316994</v>
      </c>
      <c r="AA513">
        <f t="shared" si="244"/>
        <v>6899022.9213326415</v>
      </c>
      <c r="AB513" s="10">
        <f t="shared" si="245"/>
        <v>6.8990229213326417</v>
      </c>
      <c r="AC513" s="10">
        <f t="shared" si="246"/>
        <v>6.7980229213326417</v>
      </c>
      <c r="AD513" s="3">
        <f t="shared" si="247"/>
        <v>985.93515900400894</v>
      </c>
      <c r="AI513" s="94">
        <f t="shared" si="248"/>
        <v>1.1985815690378896</v>
      </c>
    </row>
    <row r="514" spans="2:35">
      <c r="B514" s="39">
        <f t="shared" si="249"/>
        <v>486</v>
      </c>
      <c r="C514" s="42">
        <f t="shared" si="250"/>
        <v>8.2748201438852309</v>
      </c>
      <c r="D514" s="10">
        <f t="shared" si="251"/>
        <v>5.9251798561147702</v>
      </c>
      <c r="E514" s="40">
        <f t="shared" si="252"/>
        <v>34.549640287770458</v>
      </c>
      <c r="F514" s="40">
        <f t="shared" si="253"/>
        <v>46.4</v>
      </c>
      <c r="G514" s="3">
        <f t="shared" si="254"/>
        <v>342.25179856114426</v>
      </c>
      <c r="H514" s="3">
        <f t="shared" si="255"/>
        <v>155.31826837612553</v>
      </c>
      <c r="I514">
        <f t="shared" si="240"/>
        <v>1.5531826837612554E-4</v>
      </c>
      <c r="J514" s="4">
        <f t="shared" si="256"/>
        <v>981.52594237424205</v>
      </c>
      <c r="K514" s="40">
        <f t="shared" si="257"/>
        <v>6.3194494288162923</v>
      </c>
      <c r="L514" s="40">
        <f t="shared" si="241"/>
        <v>0</v>
      </c>
      <c r="M514" s="10">
        <f t="shared" si="258"/>
        <v>6.8990229213326417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15.295134058894236</v>
      </c>
      <c r="Q514" s="42">
        <f t="shared" si="260"/>
        <v>0.55781679145123697</v>
      </c>
      <c r="R514" s="4">
        <f t="shared" si="261"/>
        <v>257858.87111474972</v>
      </c>
      <c r="S514">
        <f t="shared" si="242"/>
        <v>2.5785887111474975E-4</v>
      </c>
      <c r="T514" s="41">
        <f t="shared" si="243"/>
        <v>5.3154089592520842E-4</v>
      </c>
      <c r="U514" s="42">
        <f t="shared" si="262"/>
        <v>0.45786968308361647</v>
      </c>
      <c r="V514" s="42">
        <f t="shared" si="263"/>
        <v>1.2135346747804217</v>
      </c>
      <c r="W514" s="42">
        <f t="shared" si="264"/>
        <v>1.1985952106113851</v>
      </c>
      <c r="X514" s="42">
        <f t="shared" si="265"/>
        <v>1.4939464169036576E-2</v>
      </c>
      <c r="Y514" s="42">
        <f t="shared" si="239"/>
        <v>1.1541261212914393E-2</v>
      </c>
      <c r="Z514" s="10">
        <f t="shared" si="266"/>
        <v>21.712837716513786</v>
      </c>
      <c r="AA514">
        <f t="shared" si="244"/>
        <v>6899088.7925585741</v>
      </c>
      <c r="AB514" s="10">
        <f t="shared" si="245"/>
        <v>6.8990887925585742</v>
      </c>
      <c r="AC514" s="10">
        <f t="shared" si="246"/>
        <v>6.7980887925585742</v>
      </c>
      <c r="AD514" s="3">
        <f t="shared" si="247"/>
        <v>985.94471248130151</v>
      </c>
      <c r="AI514" s="94">
        <f t="shared" si="248"/>
        <v>1.1985952106113851</v>
      </c>
    </row>
    <row r="515" spans="2:35">
      <c r="B515" s="39">
        <f t="shared" si="249"/>
        <v>487</v>
      </c>
      <c r="C515" s="42">
        <f t="shared" si="250"/>
        <v>8.2918465227821141</v>
      </c>
      <c r="D515" s="10">
        <f t="shared" si="251"/>
        <v>5.908153477217887</v>
      </c>
      <c r="E515" s="40">
        <f t="shared" si="252"/>
        <v>34.583693045564225</v>
      </c>
      <c r="F515" s="40">
        <f t="shared" si="253"/>
        <v>46.4</v>
      </c>
      <c r="G515" s="3">
        <f t="shared" si="254"/>
        <v>342.08153477217542</v>
      </c>
      <c r="H515" s="3">
        <f t="shared" si="255"/>
        <v>155.31826837612553</v>
      </c>
      <c r="I515">
        <f t="shared" si="240"/>
        <v>1.5531826837612554E-4</v>
      </c>
      <c r="J515" s="4">
        <f t="shared" si="256"/>
        <v>983.37491153735857</v>
      </c>
      <c r="K515" s="40">
        <f t="shared" si="257"/>
        <v>6.3313538183156588</v>
      </c>
      <c r="L515" s="40">
        <f t="shared" si="241"/>
        <v>0</v>
      </c>
      <c r="M515" s="10">
        <f t="shared" si="258"/>
        <v>6.8990887925585742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15.295180644389539</v>
      </c>
      <c r="Q515" s="42">
        <f t="shared" si="260"/>
        <v>0.55892997731629757</v>
      </c>
      <c r="R515" s="4">
        <f t="shared" si="261"/>
        <v>257098.09300007162</v>
      </c>
      <c r="S515">
        <f t="shared" si="242"/>
        <v>2.570980930000716E-4</v>
      </c>
      <c r="T515" s="41">
        <f t="shared" si="243"/>
        <v>5.3230167403988662E-4</v>
      </c>
      <c r="U515" s="42">
        <f t="shared" si="262"/>
        <v>0.45651879981650717</v>
      </c>
      <c r="V515" s="42">
        <f t="shared" si="263"/>
        <v>1.2135289438262584</v>
      </c>
      <c r="W515" s="42">
        <f t="shared" si="264"/>
        <v>1.19860682471402</v>
      </c>
      <c r="X515" s="42">
        <f t="shared" si="265"/>
        <v>1.4922119112238397E-2</v>
      </c>
      <c r="Y515" s="42">
        <f t="shared" si="239"/>
        <v>1.1557872304986888E-2</v>
      </c>
      <c r="Z515" s="10">
        <f t="shared" si="266"/>
        <v>21.713011378057079</v>
      </c>
      <c r="AA515">
        <f t="shared" si="244"/>
        <v>6899143.1643825881</v>
      </c>
      <c r="AB515" s="10">
        <f t="shared" si="245"/>
        <v>6.899143164382588</v>
      </c>
      <c r="AC515" s="10">
        <f t="shared" si="246"/>
        <v>6.798143164382588</v>
      </c>
      <c r="AD515" s="3">
        <f t="shared" si="247"/>
        <v>985.95259817006354</v>
      </c>
      <c r="AI515" s="94">
        <f t="shared" si="248"/>
        <v>1.19860682471402</v>
      </c>
    </row>
    <row r="516" spans="2:35">
      <c r="B516" s="39">
        <f t="shared" si="249"/>
        <v>488</v>
      </c>
      <c r="C516" s="42">
        <f t="shared" si="250"/>
        <v>8.3088729016789973</v>
      </c>
      <c r="D516" s="10">
        <f t="shared" si="251"/>
        <v>5.8911270983210038</v>
      </c>
      <c r="E516" s="40">
        <f t="shared" si="252"/>
        <v>34.617745803357991</v>
      </c>
      <c r="F516" s="40">
        <f t="shared" si="253"/>
        <v>46.4</v>
      </c>
      <c r="G516" s="3">
        <f t="shared" si="254"/>
        <v>341.91127098320658</v>
      </c>
      <c r="H516" s="3">
        <f t="shared" si="255"/>
        <v>155.31826837612553</v>
      </c>
      <c r="I516">
        <f t="shared" si="240"/>
        <v>1.5531826837612554E-4</v>
      </c>
      <c r="J516" s="4">
        <f t="shared" si="256"/>
        <v>985.22570218067995</v>
      </c>
      <c r="K516" s="40">
        <f t="shared" si="257"/>
        <v>6.3432699352198174</v>
      </c>
      <c r="L516" s="40">
        <f t="shared" si="241"/>
        <v>0</v>
      </c>
      <c r="M516" s="10">
        <f t="shared" si="258"/>
        <v>6.899143164382588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15.295219097041434</v>
      </c>
      <c r="Q516" s="42">
        <f t="shared" si="260"/>
        <v>0.56004316038277469</v>
      </c>
      <c r="R516" s="4">
        <f t="shared" si="261"/>
        <v>256337.3217257724</v>
      </c>
      <c r="S516">
        <f t="shared" si="242"/>
        <v>2.5633732172577242E-4</v>
      </c>
      <c r="T516" s="41">
        <f t="shared" si="243"/>
        <v>5.3306244531418586E-4</v>
      </c>
      <c r="U516" s="42">
        <f t="shared" si="262"/>
        <v>0.45516792869558503</v>
      </c>
      <c r="V516" s="42">
        <f t="shared" si="263"/>
        <v>1.2135210834613457</v>
      </c>
      <c r="W516" s="42">
        <f t="shared" si="264"/>
        <v>1.1986164112965616</v>
      </c>
      <c r="X516" s="42">
        <f t="shared" si="265"/>
        <v>1.4904672164784083E-2</v>
      </c>
      <c r="Y516" s="42">
        <f t="shared" si="239"/>
        <v>1.1574463933652119E-2</v>
      </c>
      <c r="Z516" s="10">
        <f t="shared" si="266"/>
        <v>21.713148310101182</v>
      </c>
      <c r="AA516">
        <f t="shared" si="244"/>
        <v>6899186.0365399048</v>
      </c>
      <c r="AB516" s="10">
        <f t="shared" si="245"/>
        <v>6.8991860365399047</v>
      </c>
      <c r="AC516" s="10">
        <f t="shared" si="246"/>
        <v>6.7981860365399047</v>
      </c>
      <c r="AD516" s="3">
        <f t="shared" si="247"/>
        <v>985.95881603189332</v>
      </c>
      <c r="AI516" s="94">
        <f t="shared" si="248"/>
        <v>1.1986164112965616</v>
      </c>
    </row>
    <row r="517" spans="2:35">
      <c r="B517" s="39">
        <f t="shared" si="249"/>
        <v>489</v>
      </c>
      <c r="C517" s="42">
        <f t="shared" si="250"/>
        <v>8.3258992805758805</v>
      </c>
      <c r="D517" s="10">
        <f t="shared" si="251"/>
        <v>5.8741007194241206</v>
      </c>
      <c r="E517" s="40">
        <f t="shared" si="252"/>
        <v>34.651798561151757</v>
      </c>
      <c r="F517" s="40">
        <f t="shared" si="253"/>
        <v>46.4</v>
      </c>
      <c r="G517" s="3">
        <f t="shared" si="254"/>
        <v>341.74100719423774</v>
      </c>
      <c r="H517" s="3">
        <f t="shared" si="255"/>
        <v>155.31826837612553</v>
      </c>
      <c r="I517">
        <f t="shared" si="240"/>
        <v>1.5531826837612554E-4</v>
      </c>
      <c r="J517" s="4">
        <f t="shared" si="256"/>
        <v>987.07831430420595</v>
      </c>
      <c r="K517" s="40">
        <f t="shared" si="257"/>
        <v>6.3551977795287664</v>
      </c>
      <c r="L517" s="40">
        <f t="shared" si="241"/>
        <v>0</v>
      </c>
      <c r="M517" s="10">
        <f t="shared" si="258"/>
        <v>6.8991860365399047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15.295249416793604</v>
      </c>
      <c r="Q517" s="42">
        <f t="shared" si="260"/>
        <v>0.56115634124259051</v>
      </c>
      <c r="R517" s="4">
        <f t="shared" si="261"/>
        <v>255576.55822224851</v>
      </c>
      <c r="S517">
        <f t="shared" si="242"/>
        <v>2.5557655822224852E-4</v>
      </c>
      <c r="T517" s="41">
        <f t="shared" si="243"/>
        <v>5.3382320881770976E-4</v>
      </c>
      <c r="U517" s="42">
        <f t="shared" si="262"/>
        <v>0.45381707137291777</v>
      </c>
      <c r="V517" s="42">
        <f t="shared" si="263"/>
        <v>1.2135110936876583</v>
      </c>
      <c r="W517" s="42">
        <f t="shared" si="264"/>
        <v>1.1986239703123258</v>
      </c>
      <c r="X517" s="42">
        <f t="shared" si="265"/>
        <v>1.4887123375332489E-2</v>
      </c>
      <c r="Y517" s="42">
        <f t="shared" si="239"/>
        <v>1.1591035994451255E-2</v>
      </c>
      <c r="Z517" s="10">
        <f t="shared" si="266"/>
        <v>21.713248511848363</v>
      </c>
      <c r="AA517">
        <f t="shared" si="244"/>
        <v>6899217.4087807601</v>
      </c>
      <c r="AB517" s="10">
        <f t="shared" si="245"/>
        <v>6.8992174087807605</v>
      </c>
      <c r="AC517" s="10">
        <f t="shared" si="246"/>
        <v>6.7982174087807605</v>
      </c>
      <c r="AD517" s="3">
        <f t="shared" si="247"/>
        <v>985.96336603056704</v>
      </c>
      <c r="AI517" s="94">
        <f t="shared" si="248"/>
        <v>1.1986239703123258</v>
      </c>
    </row>
    <row r="518" spans="2:35">
      <c r="B518" s="39">
        <f t="shared" si="249"/>
        <v>490</v>
      </c>
      <c r="C518" s="42">
        <f t="shared" si="250"/>
        <v>8.3429256594727637</v>
      </c>
      <c r="D518" s="10">
        <f t="shared" si="251"/>
        <v>5.8570743405272374</v>
      </c>
      <c r="E518" s="40">
        <f t="shared" si="252"/>
        <v>34.685851318945524</v>
      </c>
      <c r="F518" s="40">
        <f t="shared" si="253"/>
        <v>46.4</v>
      </c>
      <c r="G518" s="3">
        <f t="shared" si="254"/>
        <v>341.5707434052689</v>
      </c>
      <c r="H518" s="3">
        <f t="shared" si="255"/>
        <v>155.31826837612553</v>
      </c>
      <c r="I518">
        <f t="shared" si="240"/>
        <v>1.5531826837612554E-4</v>
      </c>
      <c r="J518" s="4">
        <f t="shared" si="256"/>
        <v>988.93274790793691</v>
      </c>
      <c r="K518" s="40">
        <f t="shared" si="257"/>
        <v>6.3671373512425085</v>
      </c>
      <c r="L518" s="40">
        <f t="shared" si="241"/>
        <v>0</v>
      </c>
      <c r="M518" s="10">
        <f t="shared" si="258"/>
        <v>6.8992174087807605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15.295271603572667</v>
      </c>
      <c r="Q518" s="42">
        <f t="shared" si="260"/>
        <v>0.56226952048766554</v>
      </c>
      <c r="R518" s="4">
        <f t="shared" si="261"/>
        <v>254815.80341989623</v>
      </c>
      <c r="S518">
        <f t="shared" si="242"/>
        <v>2.5481580341989624E-4</v>
      </c>
      <c r="T518" s="41">
        <f t="shared" si="243"/>
        <v>5.3458396362006193E-4</v>
      </c>
      <c r="U518" s="42">
        <f t="shared" si="262"/>
        <v>0.45246622950057297</v>
      </c>
      <c r="V518" s="42">
        <f t="shared" si="263"/>
        <v>1.2134989745103839</v>
      </c>
      <c r="W518" s="42">
        <f t="shared" si="264"/>
        <v>1.1986295017172757</v>
      </c>
      <c r="X518" s="42">
        <f t="shared" si="265"/>
        <v>1.486947279310824E-2</v>
      </c>
      <c r="Y518" s="42">
        <f t="shared" si="239"/>
        <v>1.1607588382949752E-2</v>
      </c>
      <c r="Z518" s="10">
        <f t="shared" si="266"/>
        <v>21.713311982548483</v>
      </c>
      <c r="AA518">
        <f t="shared" si="244"/>
        <v>6899237.2808702951</v>
      </c>
      <c r="AB518" s="10">
        <f t="shared" si="245"/>
        <v>6.8992372808702953</v>
      </c>
      <c r="AC518" s="10">
        <f t="shared" si="246"/>
        <v>6.7982372808702953</v>
      </c>
      <c r="AD518" s="3">
        <f t="shared" si="247"/>
        <v>985.96624813202254</v>
      </c>
      <c r="AI518" s="94">
        <f t="shared" si="248"/>
        <v>1.1986295017172757</v>
      </c>
    </row>
    <row r="519" spans="2:35">
      <c r="B519" s="39">
        <f t="shared" si="249"/>
        <v>491</v>
      </c>
      <c r="C519" s="42">
        <f t="shared" si="250"/>
        <v>8.3599520383696468</v>
      </c>
      <c r="D519" s="10">
        <f t="shared" si="251"/>
        <v>5.8400479616303542</v>
      </c>
      <c r="E519" s="40">
        <f t="shared" si="252"/>
        <v>34.71990407673929</v>
      </c>
      <c r="F519" s="40">
        <f t="shared" si="253"/>
        <v>46.4</v>
      </c>
      <c r="G519" s="3">
        <f t="shared" si="254"/>
        <v>341.40047961630006</v>
      </c>
      <c r="H519" s="3">
        <f t="shared" si="255"/>
        <v>155.31826837612553</v>
      </c>
      <c r="I519">
        <f t="shared" si="240"/>
        <v>1.5531826837612554E-4</v>
      </c>
      <c r="J519" s="4">
        <f t="shared" si="256"/>
        <v>990.78900299187274</v>
      </c>
      <c r="K519" s="40">
        <f t="shared" si="257"/>
        <v>6.3790886503610418</v>
      </c>
      <c r="L519" s="40">
        <f t="shared" si="241"/>
        <v>0</v>
      </c>
      <c r="M519" s="10">
        <f t="shared" si="258"/>
        <v>6.8992372808702953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15.295285657288085</v>
      </c>
      <c r="Q519" s="42">
        <f t="shared" si="260"/>
        <v>0.56338269870992186</v>
      </c>
      <c r="R519" s="4">
        <f t="shared" si="261"/>
        <v>254055.05824911187</v>
      </c>
      <c r="S519">
        <f t="shared" si="242"/>
        <v>2.5405505824911185E-4</v>
      </c>
      <c r="T519" s="41">
        <f t="shared" si="243"/>
        <v>5.3534470879084643E-4</v>
      </c>
      <c r="U519" s="42">
        <f t="shared" si="262"/>
        <v>0.45111540473061801</v>
      </c>
      <c r="V519" s="42">
        <f t="shared" si="263"/>
        <v>1.2134847259380939</v>
      </c>
      <c r="W519" s="42">
        <f t="shared" si="264"/>
        <v>1.1986330054700014</v>
      </c>
      <c r="X519" s="42">
        <f t="shared" si="265"/>
        <v>1.4851720468092466E-2</v>
      </c>
      <c r="Y519" s="42">
        <f t="shared" si="239"/>
        <v>1.162412099473787E-2</v>
      </c>
      <c r="Z519" s="10">
        <f t="shared" si="266"/>
        <v>21.71333872149896</v>
      </c>
      <c r="AA519">
        <f t="shared" si="244"/>
        <v>6899245.6525885351</v>
      </c>
      <c r="AB519" s="10">
        <f t="shared" si="245"/>
        <v>6.8992456525885348</v>
      </c>
      <c r="AC519" s="10">
        <f t="shared" si="246"/>
        <v>6.7982456525885349</v>
      </c>
      <c r="AD519" s="3">
        <f t="shared" si="247"/>
        <v>985.9674623043561</v>
      </c>
      <c r="AI519" s="94">
        <f t="shared" si="248"/>
        <v>1.1986330054700014</v>
      </c>
    </row>
    <row r="520" spans="2:35">
      <c r="B520" s="39">
        <f t="shared" si="249"/>
        <v>492</v>
      </c>
      <c r="C520" s="42">
        <f t="shared" si="250"/>
        <v>8.37697841726653</v>
      </c>
      <c r="D520" s="10">
        <f t="shared" si="251"/>
        <v>5.823021582733471</v>
      </c>
      <c r="E520" s="40">
        <f t="shared" si="252"/>
        <v>34.753956834533057</v>
      </c>
      <c r="F520" s="40">
        <f t="shared" si="253"/>
        <v>46.4</v>
      </c>
      <c r="G520" s="3">
        <f t="shared" si="254"/>
        <v>341.23021582733122</v>
      </c>
      <c r="H520" s="3">
        <f t="shared" si="255"/>
        <v>155.31826837612553</v>
      </c>
      <c r="I520">
        <f t="shared" si="240"/>
        <v>1.5531826837612554E-4</v>
      </c>
      <c r="J520" s="4">
        <f t="shared" si="256"/>
        <v>992.64707955601307</v>
      </c>
      <c r="K520" s="40">
        <f t="shared" si="257"/>
        <v>6.3910516768843664</v>
      </c>
      <c r="L520" s="40">
        <f t="shared" si="241"/>
        <v>0</v>
      </c>
      <c r="M520" s="10">
        <f t="shared" si="258"/>
        <v>6.8992456525885348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15.295291577832147</v>
      </c>
      <c r="Q520" s="42">
        <f t="shared" si="260"/>
        <v>0.56449587650128608</v>
      </c>
      <c r="R520" s="4">
        <f t="shared" si="261"/>
        <v>253294.32364029202</v>
      </c>
      <c r="S520">
        <f t="shared" si="242"/>
        <v>2.5329432364029202E-4</v>
      </c>
      <c r="T520" s="41">
        <f t="shared" si="243"/>
        <v>5.361054433996662E-4</v>
      </c>
      <c r="U520" s="42">
        <f t="shared" si="262"/>
        <v>0.44976459871512092</v>
      </c>
      <c r="V520" s="42">
        <f t="shared" si="263"/>
        <v>1.2134683479820878</v>
      </c>
      <c r="W520" s="42">
        <f t="shared" si="264"/>
        <v>1.1986344815317185</v>
      </c>
      <c r="X520" s="42">
        <f t="shared" si="265"/>
        <v>1.4833866450369326E-2</v>
      </c>
      <c r="Y520" s="42">
        <f t="shared" si="239"/>
        <v>1.1640633725430484E-2</v>
      </c>
      <c r="Z520" s="10">
        <f t="shared" si="266"/>
        <v>21.713328728043525</v>
      </c>
      <c r="AA520">
        <f t="shared" si="244"/>
        <v>6899242.5237300098</v>
      </c>
      <c r="AB520" s="10">
        <f t="shared" si="245"/>
        <v>6.8992425237300097</v>
      </c>
      <c r="AC520" s="10">
        <f t="shared" si="246"/>
        <v>6.7982425237300097</v>
      </c>
      <c r="AD520" s="3">
        <f t="shared" si="247"/>
        <v>985.96700851776791</v>
      </c>
      <c r="AI520" s="94">
        <f t="shared" si="248"/>
        <v>1.1986344815317185</v>
      </c>
    </row>
    <row r="521" spans="2:35">
      <c r="B521" s="39">
        <f t="shared" si="249"/>
        <v>493</v>
      </c>
      <c r="C521" s="42">
        <f t="shared" si="250"/>
        <v>8.3940047961634132</v>
      </c>
      <c r="D521" s="10">
        <f t="shared" si="251"/>
        <v>5.8059952038365878</v>
      </c>
      <c r="E521" s="40">
        <f t="shared" si="252"/>
        <v>34.788009592326823</v>
      </c>
      <c r="F521" s="40">
        <f t="shared" si="253"/>
        <v>46.4</v>
      </c>
      <c r="G521" s="3">
        <f t="shared" si="254"/>
        <v>341.05995203836238</v>
      </c>
      <c r="H521" s="3">
        <f t="shared" si="255"/>
        <v>155.31826837612553</v>
      </c>
      <c r="I521">
        <f t="shared" si="240"/>
        <v>1.5531826837612554E-4</v>
      </c>
      <c r="J521" s="4">
        <f t="shared" si="256"/>
        <v>994.5069776003586</v>
      </c>
      <c r="K521" s="40">
        <f t="shared" si="257"/>
        <v>6.403026430812484</v>
      </c>
      <c r="L521" s="40">
        <f t="shared" si="241"/>
        <v>0</v>
      </c>
      <c r="M521" s="10">
        <f t="shared" si="258"/>
        <v>6.8992425237300097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15.295289365079707</v>
      </c>
      <c r="Q521" s="42">
        <f t="shared" si="260"/>
        <v>0.56560905445369247</v>
      </c>
      <c r="R521" s="4">
        <f t="shared" si="261"/>
        <v>252533.60052383272</v>
      </c>
      <c r="S521">
        <f t="shared" si="242"/>
        <v>2.5253360052383274E-4</v>
      </c>
      <c r="T521" s="41">
        <f t="shared" si="243"/>
        <v>5.3686616651612553E-4</v>
      </c>
      <c r="U521" s="42">
        <f t="shared" si="262"/>
        <v>0.44841381310614881</v>
      </c>
      <c r="V521" s="42">
        <f t="shared" si="263"/>
        <v>1.2134498406585166</v>
      </c>
      <c r="W521" s="42">
        <f t="shared" si="264"/>
        <v>1.1986339298661997</v>
      </c>
      <c r="X521" s="42">
        <f t="shared" si="265"/>
        <v>1.4815910792316922E-2</v>
      </c>
      <c r="Y521" s="42">
        <f t="shared" si="239"/>
        <v>1.1657126470669311E-2</v>
      </c>
      <c r="Z521" s="10">
        <f t="shared" si="266"/>
        <v>21.713282001575291</v>
      </c>
      <c r="AA521">
        <f t="shared" si="244"/>
        <v>6899227.894104708</v>
      </c>
      <c r="AB521" s="10">
        <f t="shared" si="245"/>
        <v>6.8992278941047083</v>
      </c>
      <c r="AC521" s="10">
        <f t="shared" si="246"/>
        <v>6.7982278941047083</v>
      </c>
      <c r="AD521" s="3">
        <f t="shared" si="247"/>
        <v>985.96488674470027</v>
      </c>
      <c r="AI521" s="94">
        <f t="shared" si="248"/>
        <v>1.1986339298661997</v>
      </c>
    </row>
    <row r="522" spans="2:35">
      <c r="B522" s="39">
        <f t="shared" si="249"/>
        <v>494</v>
      </c>
      <c r="C522" s="42">
        <f t="shared" si="250"/>
        <v>8.4110311750602964</v>
      </c>
      <c r="D522" s="10">
        <f t="shared" si="251"/>
        <v>5.7889688249397047</v>
      </c>
      <c r="E522" s="40">
        <f t="shared" si="252"/>
        <v>34.822062350120589</v>
      </c>
      <c r="F522" s="40">
        <f t="shared" si="253"/>
        <v>46.4</v>
      </c>
      <c r="G522" s="3">
        <f t="shared" si="254"/>
        <v>340.88968824939354</v>
      </c>
      <c r="H522" s="3">
        <f t="shared" si="255"/>
        <v>155.31826837612553</v>
      </c>
      <c r="I522">
        <f t="shared" si="240"/>
        <v>1.5531826837612554E-4</v>
      </c>
      <c r="J522" s="4">
        <f t="shared" si="256"/>
        <v>996.36869712490864</v>
      </c>
      <c r="K522" s="40">
        <f t="shared" si="257"/>
        <v>6.415012912145392</v>
      </c>
      <c r="L522" s="40">
        <f t="shared" si="241"/>
        <v>0</v>
      </c>
      <c r="M522" s="10">
        <f t="shared" si="258"/>
        <v>6.8992278941047083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15.29527901888885</v>
      </c>
      <c r="Q522" s="42">
        <f t="shared" si="260"/>
        <v>0.56672223315908621</v>
      </c>
      <c r="R522" s="4">
        <f t="shared" si="261"/>
        <v>251772.88983013062</v>
      </c>
      <c r="S522">
        <f t="shared" si="242"/>
        <v>2.5177288983013063E-4</v>
      </c>
      <c r="T522" s="41">
        <f t="shared" si="243"/>
        <v>5.376268772098276E-4</v>
      </c>
      <c r="U522" s="42">
        <f t="shared" si="262"/>
        <v>0.4470630495557697</v>
      </c>
      <c r="V522" s="42">
        <f t="shared" si="263"/>
        <v>1.2134292039851209</v>
      </c>
      <c r="W522" s="42">
        <f t="shared" si="264"/>
        <v>1.1986313504399424</v>
      </c>
      <c r="X522" s="42">
        <f t="shared" si="265"/>
        <v>1.4797853545178485E-2</v>
      </c>
      <c r="Y522" s="42">
        <f t="shared" si="239"/>
        <v>1.1673599126121339E-2</v>
      </c>
      <c r="Z522" s="10">
        <f t="shared" si="266"/>
        <v>21.713198541532943</v>
      </c>
      <c r="AA522">
        <f t="shared" si="244"/>
        <v>6899201.7635368891</v>
      </c>
      <c r="AB522" s="10">
        <f t="shared" si="245"/>
        <v>6.8992017635368894</v>
      </c>
      <c r="AC522" s="10">
        <f t="shared" si="246"/>
        <v>6.7982017635368894</v>
      </c>
      <c r="AD522" s="3">
        <f t="shared" si="247"/>
        <v>985.96109695966481</v>
      </c>
      <c r="AI522" s="94">
        <f t="shared" si="248"/>
        <v>1.1986313504399424</v>
      </c>
    </row>
    <row r="523" spans="2:35">
      <c r="B523" s="39">
        <f t="shared" si="249"/>
        <v>495</v>
      </c>
      <c r="C523" s="42">
        <f t="shared" si="250"/>
        <v>8.4280575539571796</v>
      </c>
      <c r="D523" s="10">
        <f t="shared" si="251"/>
        <v>5.7719424460428215</v>
      </c>
      <c r="E523" s="40">
        <f t="shared" si="252"/>
        <v>34.856115107914356</v>
      </c>
      <c r="F523" s="40">
        <f t="shared" si="253"/>
        <v>46.4</v>
      </c>
      <c r="G523" s="3">
        <f t="shared" si="254"/>
        <v>340.7194244604247</v>
      </c>
      <c r="H523" s="3">
        <f t="shared" si="255"/>
        <v>155.31826837612553</v>
      </c>
      <c r="I523">
        <f t="shared" si="240"/>
        <v>1.5531826837612554E-4</v>
      </c>
      <c r="J523" s="4">
        <f t="shared" si="256"/>
        <v>998.23223812966364</v>
      </c>
      <c r="K523" s="40">
        <f t="shared" si="257"/>
        <v>6.4270111208830931</v>
      </c>
      <c r="L523" s="40">
        <f t="shared" si="241"/>
        <v>0</v>
      </c>
      <c r="M523" s="10">
        <f t="shared" si="258"/>
        <v>6.8992017635368894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15.295260539100054</v>
      </c>
      <c r="Q523" s="42">
        <f t="shared" si="260"/>
        <v>0.56783541320942654</v>
      </c>
      <c r="R523" s="4">
        <f t="shared" si="261"/>
        <v>251012.19248958188</v>
      </c>
      <c r="S523">
        <f t="shared" si="242"/>
        <v>2.5101219248958189E-4</v>
      </c>
      <c r="T523" s="41">
        <f t="shared" si="243"/>
        <v>5.3838757455037633E-4</v>
      </c>
      <c r="U523" s="42">
        <f t="shared" si="262"/>
        <v>0.44571230971605097</v>
      </c>
      <c r="V523" s="42">
        <f t="shared" si="263"/>
        <v>1.2134064379843716</v>
      </c>
      <c r="W523" s="42">
        <f t="shared" si="264"/>
        <v>1.1986267432219615</v>
      </c>
      <c r="X523" s="42">
        <f t="shared" si="265"/>
        <v>1.4779694762410145E-2</v>
      </c>
      <c r="Y523" s="42">
        <f t="shared" si="239"/>
        <v>1.1690051587480974E-2</v>
      </c>
      <c r="Z523" s="10">
        <f t="shared" si="266"/>
        <v>21.713078347403705</v>
      </c>
      <c r="AA523">
        <f t="shared" si="244"/>
        <v>6899164.1318660043</v>
      </c>
      <c r="AB523" s="10">
        <f t="shared" si="245"/>
        <v>6.8991641318660042</v>
      </c>
      <c r="AC523" s="10">
        <f t="shared" si="246"/>
        <v>6.7981641318660042</v>
      </c>
      <c r="AD523" s="3">
        <f t="shared" si="247"/>
        <v>985.95563913937701</v>
      </c>
      <c r="AI523" s="94">
        <f t="shared" si="248"/>
        <v>1.1986267432219615</v>
      </c>
    </row>
    <row r="524" spans="2:35">
      <c r="B524" s="39">
        <f t="shared" si="249"/>
        <v>496</v>
      </c>
      <c r="C524" s="42">
        <f t="shared" si="250"/>
        <v>8.4450839328540628</v>
      </c>
      <c r="D524" s="10">
        <f t="shared" si="251"/>
        <v>5.7549160671459383</v>
      </c>
      <c r="E524" s="40">
        <f t="shared" si="252"/>
        <v>34.890167865708122</v>
      </c>
      <c r="F524" s="40">
        <f t="shared" si="253"/>
        <v>46.4</v>
      </c>
      <c r="G524" s="3">
        <f t="shared" si="254"/>
        <v>340.54916067145587</v>
      </c>
      <c r="H524" s="3">
        <f t="shared" si="255"/>
        <v>155.31826837612553</v>
      </c>
      <c r="I524">
        <f t="shared" si="240"/>
        <v>1.5531826837612554E-4</v>
      </c>
      <c r="J524" s="4">
        <f t="shared" si="256"/>
        <v>1000.0976006146234</v>
      </c>
      <c r="K524" s="40">
        <f t="shared" si="257"/>
        <v>6.4390210570255855</v>
      </c>
      <c r="L524" s="40">
        <f t="shared" si="241"/>
        <v>0</v>
      </c>
      <c r="M524" s="10">
        <f t="shared" si="258"/>
        <v>6.8991641318660042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15.295233925536843</v>
      </c>
      <c r="Q524" s="42">
        <f t="shared" si="260"/>
        <v>0.56894859519668961</v>
      </c>
      <c r="R524" s="4">
        <f t="shared" si="261"/>
        <v>250251.509432583</v>
      </c>
      <c r="S524">
        <f t="shared" si="242"/>
        <v>2.5025150943258298E-4</v>
      </c>
      <c r="T524" s="41">
        <f t="shared" si="243"/>
        <v>5.3914825760737525E-4</v>
      </c>
      <c r="U524" s="42">
        <f t="shared" si="262"/>
        <v>0.44436159523906033</v>
      </c>
      <c r="V524" s="42">
        <f t="shared" si="263"/>
        <v>1.2133815426816126</v>
      </c>
      <c r="W524" s="42">
        <f t="shared" si="264"/>
        <v>1.1986201081839496</v>
      </c>
      <c r="X524" s="42">
        <f t="shared" si="265"/>
        <v>1.4761434497662984E-2</v>
      </c>
      <c r="Y524" s="42">
        <f t="shared" si="239"/>
        <v>1.1706483750469936E-2</v>
      </c>
      <c r="Z524" s="10">
        <f t="shared" si="266"/>
        <v>21.712921418722207</v>
      </c>
      <c r="AA524">
        <f t="shared" si="244"/>
        <v>6899114.9989463538</v>
      </c>
      <c r="AB524" s="10">
        <f t="shared" si="245"/>
        <v>6.899114998946354</v>
      </c>
      <c r="AC524" s="10">
        <f t="shared" si="246"/>
        <v>6.7981149989463541</v>
      </c>
      <c r="AD524" s="3">
        <f t="shared" si="247"/>
        <v>985.94851326270543</v>
      </c>
      <c r="AI524" s="94">
        <f t="shared" si="248"/>
        <v>1.1986201081839496</v>
      </c>
    </row>
    <row r="525" spans="2:35">
      <c r="B525" s="39">
        <f t="shared" si="249"/>
        <v>497</v>
      </c>
      <c r="C525" s="42">
        <f t="shared" si="250"/>
        <v>8.462110311750946</v>
      </c>
      <c r="D525" s="10">
        <f t="shared" si="251"/>
        <v>5.7378896882490551</v>
      </c>
      <c r="E525" s="40">
        <f t="shared" si="252"/>
        <v>34.924220623501888</v>
      </c>
      <c r="F525" s="40">
        <f t="shared" si="253"/>
        <v>46.4</v>
      </c>
      <c r="G525" s="3">
        <f t="shared" si="254"/>
        <v>340.37889688248703</v>
      </c>
      <c r="H525" s="3">
        <f t="shared" si="255"/>
        <v>155.31826837612553</v>
      </c>
      <c r="I525">
        <f t="shared" si="240"/>
        <v>1.5531826837612554E-4</v>
      </c>
      <c r="J525" s="4">
        <f t="shared" si="256"/>
        <v>1001.9647845797881</v>
      </c>
      <c r="K525" s="40">
        <f t="shared" si="257"/>
        <v>6.4510427205728709</v>
      </c>
      <c r="L525" s="40">
        <f t="shared" si="241"/>
        <v>0</v>
      </c>
      <c r="M525" s="10">
        <f t="shared" si="258"/>
        <v>6.899114998946354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15.295199178005539</v>
      </c>
      <c r="Q525" s="42">
        <f t="shared" si="260"/>
        <v>0.57006177971287209</v>
      </c>
      <c r="R525" s="4">
        <f t="shared" si="261"/>
        <v>249490.84158953026</v>
      </c>
      <c r="S525">
        <f t="shared" si="242"/>
        <v>2.4949084158953027E-4</v>
      </c>
      <c r="T525" s="41">
        <f t="shared" si="243"/>
        <v>5.3990892545042796E-4</v>
      </c>
      <c r="U525" s="42">
        <f t="shared" si="262"/>
        <v>0.4430109077768653</v>
      </c>
      <c r="V525" s="42">
        <f t="shared" si="263"/>
        <v>1.2133545181054375</v>
      </c>
      <c r="W525" s="42">
        <f t="shared" si="264"/>
        <v>1.1986114453002172</v>
      </c>
      <c r="X525" s="42">
        <f t="shared" si="265"/>
        <v>1.4743072805220248E-2</v>
      </c>
      <c r="Y525" s="42">
        <f t="shared" si="239"/>
        <v>1.1722895510837659E-2</v>
      </c>
      <c r="Z525" s="10">
        <f t="shared" si="266"/>
        <v>21.712727755070247</v>
      </c>
      <c r="AA525">
        <f t="shared" si="244"/>
        <v>6899054.3646470001</v>
      </c>
      <c r="AB525" s="10">
        <f t="shared" si="245"/>
        <v>6.8990543646470002</v>
      </c>
      <c r="AC525" s="10">
        <f t="shared" si="246"/>
        <v>6.7980543646470002</v>
      </c>
      <c r="AD525" s="3">
        <f t="shared" si="247"/>
        <v>985.93971931065994</v>
      </c>
      <c r="AI525" s="94">
        <f t="shared" si="248"/>
        <v>1.1986114453002172</v>
      </c>
    </row>
    <row r="526" spans="2:35">
      <c r="B526" s="39">
        <f t="shared" si="249"/>
        <v>498</v>
      </c>
      <c r="C526" s="42">
        <f t="shared" si="250"/>
        <v>8.4791366906478292</v>
      </c>
      <c r="D526" s="10">
        <f t="shared" si="251"/>
        <v>5.7208633093521719</v>
      </c>
      <c r="E526" s="40">
        <f t="shared" si="252"/>
        <v>34.958273381295655</v>
      </c>
      <c r="F526" s="40">
        <f t="shared" si="253"/>
        <v>46.4</v>
      </c>
      <c r="G526" s="3">
        <f t="shared" si="254"/>
        <v>340.20863309351819</v>
      </c>
      <c r="H526" s="3">
        <f t="shared" si="255"/>
        <v>155.31826837612553</v>
      </c>
      <c r="I526">
        <f t="shared" si="240"/>
        <v>1.5531826837612554E-4</v>
      </c>
      <c r="J526" s="4">
        <f t="shared" si="256"/>
        <v>1003.8337900251574</v>
      </c>
      <c r="K526" s="40">
        <f t="shared" si="257"/>
        <v>6.4630761115249467</v>
      </c>
      <c r="L526" s="40">
        <f t="shared" si="241"/>
        <v>0</v>
      </c>
      <c r="M526" s="10">
        <f t="shared" si="258"/>
        <v>6.8990543646470002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15.29515629629519</v>
      </c>
      <c r="Q526" s="42">
        <f t="shared" si="260"/>
        <v>0.57117496734999396</v>
      </c>
      <c r="R526" s="4">
        <f t="shared" si="261"/>
        <v>248730.1898908201</v>
      </c>
      <c r="S526">
        <f t="shared" si="242"/>
        <v>2.4873018989082009E-4</v>
      </c>
      <c r="T526" s="41">
        <f t="shared" si="243"/>
        <v>5.4066957714913808E-4</v>
      </c>
      <c r="U526" s="42">
        <f t="shared" si="262"/>
        <v>0.44166024898153361</v>
      </c>
      <c r="V526" s="42">
        <f t="shared" si="263"/>
        <v>1.213325364287912</v>
      </c>
      <c r="W526" s="42">
        <f t="shared" si="264"/>
        <v>1.1986007545476787</v>
      </c>
      <c r="X526" s="42">
        <f t="shared" si="265"/>
        <v>1.4724609740233374E-2</v>
      </c>
      <c r="Y526" s="42">
        <f t="shared" si="239"/>
        <v>1.1739286764361931E-2</v>
      </c>
      <c r="Z526" s="10">
        <f t="shared" si="266"/>
        <v>21.712497356077002</v>
      </c>
      <c r="AA526">
        <f t="shared" si="244"/>
        <v>6898982.2288518436</v>
      </c>
      <c r="AB526" s="10">
        <f t="shared" si="245"/>
        <v>6.8989822288518434</v>
      </c>
      <c r="AC526" s="10">
        <f t="shared" si="246"/>
        <v>6.7979822288518434</v>
      </c>
      <c r="AD526" s="3">
        <f t="shared" si="247"/>
        <v>985.92925726640226</v>
      </c>
      <c r="AI526" s="94">
        <f t="shared" si="248"/>
        <v>1.1986007545476787</v>
      </c>
    </row>
    <row r="527" spans="2:35">
      <c r="B527" s="39">
        <f t="shared" si="249"/>
        <v>499</v>
      </c>
      <c r="C527" s="42">
        <f t="shared" si="250"/>
        <v>8.4961630695447123</v>
      </c>
      <c r="D527" s="10">
        <f t="shared" si="251"/>
        <v>5.7038369304552887</v>
      </c>
      <c r="E527" s="40">
        <f t="shared" si="252"/>
        <v>34.992326139089421</v>
      </c>
      <c r="F527" s="40">
        <f t="shared" si="253"/>
        <v>46.4</v>
      </c>
      <c r="G527" s="3">
        <f t="shared" si="254"/>
        <v>340.03836930454935</v>
      </c>
      <c r="H527" s="3">
        <f t="shared" si="255"/>
        <v>155.31826837612553</v>
      </c>
      <c r="I527">
        <f t="shared" si="240"/>
        <v>1.5531826837612554E-4</v>
      </c>
      <c r="J527" s="4">
        <f t="shared" si="256"/>
        <v>1005.7046169507316</v>
      </c>
      <c r="K527" s="40">
        <f t="shared" si="257"/>
        <v>6.4751212298818146</v>
      </c>
      <c r="L527" s="40">
        <f t="shared" si="241"/>
        <v>0</v>
      </c>
      <c r="M527" s="10">
        <f t="shared" si="258"/>
        <v>6.8989822288518434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15.295105280177635</v>
      </c>
      <c r="Q527" s="42">
        <f t="shared" si="260"/>
        <v>0.57228815870010186</v>
      </c>
      <c r="R527" s="4">
        <f t="shared" si="261"/>
        <v>247969.55526684879</v>
      </c>
      <c r="S527">
        <f t="shared" si="242"/>
        <v>2.4796955526684879E-4</v>
      </c>
      <c r="T527" s="41">
        <f t="shared" si="243"/>
        <v>5.4143021177310944E-4</v>
      </c>
      <c r="U527" s="42">
        <f t="shared" si="262"/>
        <v>0.44030962050513273</v>
      </c>
      <c r="V527" s="42">
        <f t="shared" si="263"/>
        <v>1.2132940812646169</v>
      </c>
      <c r="W527" s="42">
        <f t="shared" si="264"/>
        <v>1.1985880359058634</v>
      </c>
      <c r="X527" s="42">
        <f t="shared" si="265"/>
        <v>1.4706045358753528E-2</v>
      </c>
      <c r="Y527" s="42">
        <f t="shared" si="239"/>
        <v>1.175565740684959E-2</v>
      </c>
      <c r="Z527" s="10">
        <f t="shared" si="266"/>
        <v>21.712230221419357</v>
      </c>
      <c r="AA527">
        <f t="shared" si="244"/>
        <v>6898898.5914597195</v>
      </c>
      <c r="AB527" s="10">
        <f t="shared" si="245"/>
        <v>6.8988985914597194</v>
      </c>
      <c r="AC527" s="10">
        <f t="shared" si="246"/>
        <v>6.7978985914597194</v>
      </c>
      <c r="AD527" s="3">
        <f t="shared" si="247"/>
        <v>985.9171271152602</v>
      </c>
      <c r="AI527" s="94">
        <f t="shared" si="248"/>
        <v>1.1985880359058634</v>
      </c>
    </row>
    <row r="528" spans="2:35">
      <c r="B528" s="39">
        <f t="shared" si="249"/>
        <v>500</v>
      </c>
      <c r="C528" s="42">
        <f t="shared" si="250"/>
        <v>8.5131894484415955</v>
      </c>
      <c r="D528" s="10">
        <f t="shared" si="251"/>
        <v>5.6868105515584055</v>
      </c>
      <c r="E528" s="40">
        <f t="shared" si="252"/>
        <v>35.026378896883188</v>
      </c>
      <c r="F528" s="40">
        <f t="shared" si="253"/>
        <v>46.4</v>
      </c>
      <c r="G528" s="3">
        <f t="shared" si="254"/>
        <v>339.86810551558051</v>
      </c>
      <c r="H528" s="3">
        <f t="shared" si="255"/>
        <v>155.31826837612553</v>
      </c>
      <c r="I528">
        <f t="shared" si="240"/>
        <v>1.5531826837612554E-4</v>
      </c>
      <c r="J528" s="4">
        <f t="shared" si="256"/>
        <v>1007.5772653565108</v>
      </c>
      <c r="K528" s="40">
        <f t="shared" si="257"/>
        <v>6.4871780756434747</v>
      </c>
      <c r="L528" s="40">
        <f t="shared" si="241"/>
        <v>0</v>
      </c>
      <c r="M528" s="10">
        <f t="shared" si="258"/>
        <v>6.8988985914597194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15.295046129407563</v>
      </c>
      <c r="Q528" s="42">
        <f t="shared" si="260"/>
        <v>0.57340135435527195</v>
      </c>
      <c r="R528" s="4">
        <f t="shared" si="261"/>
        <v>247208.93864801273</v>
      </c>
      <c r="S528">
        <f t="shared" si="242"/>
        <v>2.4720893864801273E-4</v>
      </c>
      <c r="T528" s="41">
        <f t="shared" si="243"/>
        <v>5.4219082839194544E-4</v>
      </c>
      <c r="U528" s="42">
        <f t="shared" si="262"/>
        <v>0.4389590239997303</v>
      </c>
      <c r="V528" s="42">
        <f t="shared" si="263"/>
        <v>1.2132606690744341</v>
      </c>
      <c r="W528" s="42">
        <f t="shared" si="264"/>
        <v>1.1985732893569347</v>
      </c>
      <c r="X528" s="42">
        <f t="shared" si="265"/>
        <v>1.4687379717499338E-2</v>
      </c>
      <c r="Y528" s="42">
        <f t="shared" si="239"/>
        <v>1.1772007334136943E-2</v>
      </c>
      <c r="Z528" s="10">
        <f t="shared" si="266"/>
        <v>21.711926350821731</v>
      </c>
      <c r="AA528">
        <f t="shared" si="244"/>
        <v>6898803.4523843443</v>
      </c>
      <c r="AB528" s="10">
        <f t="shared" si="245"/>
        <v>6.8988034523843442</v>
      </c>
      <c r="AC528" s="10">
        <f t="shared" si="246"/>
        <v>6.7978034523843442</v>
      </c>
      <c r="AD528" s="3">
        <f t="shared" si="247"/>
        <v>985.90332884472002</v>
      </c>
      <c r="AI528" s="94">
        <f t="shared" si="248"/>
        <v>1.1985732893569347</v>
      </c>
    </row>
    <row r="529" spans="2:35">
      <c r="B529" s="39">
        <f t="shared" si="249"/>
        <v>501</v>
      </c>
      <c r="C529" s="42">
        <f t="shared" si="250"/>
        <v>8.5302158273384787</v>
      </c>
      <c r="D529" s="10">
        <f t="shared" si="251"/>
        <v>5.6697841726615223</v>
      </c>
      <c r="E529" s="40">
        <f t="shared" si="252"/>
        <v>35.060431654676954</v>
      </c>
      <c r="F529" s="40">
        <f t="shared" si="253"/>
        <v>46.4</v>
      </c>
      <c r="G529" s="3">
        <f t="shared" si="254"/>
        <v>339.69784172661167</v>
      </c>
      <c r="H529" s="3">
        <f t="shared" si="255"/>
        <v>155.31826837612553</v>
      </c>
      <c r="I529">
        <f t="shared" si="240"/>
        <v>1.5531826837612554E-4</v>
      </c>
      <c r="J529" s="4">
        <f t="shared" si="256"/>
        <v>1009.4517352424946</v>
      </c>
      <c r="K529" s="40">
        <f t="shared" si="257"/>
        <v>6.4992466488099261</v>
      </c>
      <c r="L529" s="40">
        <f t="shared" si="241"/>
        <v>0</v>
      </c>
      <c r="M529" s="10">
        <f t="shared" si="258"/>
        <v>6.8988034523843442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15.294978843722477</v>
      </c>
      <c r="Q529" s="42">
        <f t="shared" si="260"/>
        <v>0.57451455490761338</v>
      </c>
      <c r="R529" s="4">
        <f t="shared" si="261"/>
        <v>246448.34096470836</v>
      </c>
      <c r="S529">
        <f t="shared" si="242"/>
        <v>2.4644834096470837E-4</v>
      </c>
      <c r="T529" s="41">
        <f t="shared" si="243"/>
        <v>5.429514260752498E-4</v>
      </c>
      <c r="U529" s="42">
        <f t="shared" si="262"/>
        <v>0.43760846111739404</v>
      </c>
      <c r="V529" s="42">
        <f t="shared" si="263"/>
        <v>1.2132251277593926</v>
      </c>
      <c r="W529" s="42">
        <f t="shared" si="264"/>
        <v>1.1985565148856794</v>
      </c>
      <c r="X529" s="42">
        <f t="shared" si="265"/>
        <v>1.4668612873713238E-2</v>
      </c>
      <c r="Y529" s="42">
        <f t="shared" si="239"/>
        <v>1.1788336442090043E-2</v>
      </c>
      <c r="Z529" s="10">
        <f t="shared" si="266"/>
        <v>21.711585744055586</v>
      </c>
      <c r="AA529">
        <f t="shared" si="244"/>
        <v>6898696.8115541656</v>
      </c>
      <c r="AB529" s="10">
        <f t="shared" si="245"/>
        <v>6.8986968115541654</v>
      </c>
      <c r="AC529" s="10">
        <f t="shared" si="246"/>
        <v>6.7976968115541654</v>
      </c>
      <c r="AD529" s="3">
        <f t="shared" si="247"/>
        <v>985.88786244440405</v>
      </c>
      <c r="AI529" s="94">
        <f t="shared" si="248"/>
        <v>1.1985565148856794</v>
      </c>
    </row>
    <row r="530" spans="2:35">
      <c r="B530" s="39">
        <f t="shared" si="249"/>
        <v>502</v>
      </c>
      <c r="C530" s="42">
        <f t="shared" si="250"/>
        <v>8.5472422062353619</v>
      </c>
      <c r="D530" s="10">
        <f t="shared" si="251"/>
        <v>5.6527577937646392</v>
      </c>
      <c r="E530" s="40">
        <f t="shared" si="252"/>
        <v>35.09448441247072</v>
      </c>
      <c r="F530" s="40">
        <f t="shared" si="253"/>
        <v>46.4</v>
      </c>
      <c r="G530" s="3">
        <f t="shared" si="254"/>
        <v>339.52757793764283</v>
      </c>
      <c r="H530" s="3">
        <f t="shared" si="255"/>
        <v>155.31826837612553</v>
      </c>
      <c r="I530">
        <f t="shared" si="240"/>
        <v>1.5531826837612554E-4</v>
      </c>
      <c r="J530" s="4">
        <f t="shared" si="256"/>
        <v>1011.3280266086832</v>
      </c>
      <c r="K530" s="40">
        <f t="shared" si="257"/>
        <v>6.5113269493811696</v>
      </c>
      <c r="L530" s="40">
        <f t="shared" si="241"/>
        <v>0</v>
      </c>
      <c r="M530" s="10">
        <f t="shared" si="258"/>
        <v>6.8986968115541654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15.294903422842573</v>
      </c>
      <c r="Q530" s="42">
        <f t="shared" si="260"/>
        <v>0.57562776094927137</v>
      </c>
      <c r="R530" s="4">
        <f t="shared" si="261"/>
        <v>245687.76314733195</v>
      </c>
      <c r="S530">
        <f t="shared" si="242"/>
        <v>2.4568776314733197E-4</v>
      </c>
      <c r="T530" s="41">
        <f t="shared" si="243"/>
        <v>5.4371200389262625E-4</v>
      </c>
      <c r="U530" s="42">
        <f t="shared" si="262"/>
        <v>0.43625793351019143</v>
      </c>
      <c r="V530" s="42">
        <f t="shared" si="263"/>
        <v>1.2131874573651804</v>
      </c>
      <c r="W530" s="42">
        <f t="shared" si="264"/>
        <v>1.1985377124794816</v>
      </c>
      <c r="X530" s="42">
        <f t="shared" si="265"/>
        <v>1.4649744885698812E-2</v>
      </c>
      <c r="Y530" s="42">
        <f t="shared" si="239"/>
        <v>1.1804644626605552E-2</v>
      </c>
      <c r="Z530" s="10">
        <f t="shared" si="266"/>
        <v>21.711208400940077</v>
      </c>
      <c r="AA530">
        <f t="shared" si="244"/>
        <v>6898578.6689125644</v>
      </c>
      <c r="AB530" s="10">
        <f t="shared" si="245"/>
        <v>6.8985786689125641</v>
      </c>
      <c r="AC530" s="10">
        <f t="shared" si="246"/>
        <v>6.7975786689125641</v>
      </c>
      <c r="AD530" s="3">
        <f t="shared" si="247"/>
        <v>985.87072790610068</v>
      </c>
      <c r="AI530" s="94">
        <f t="shared" si="248"/>
        <v>1.1985377124794816</v>
      </c>
    </row>
    <row r="531" spans="2:35">
      <c r="B531" s="39">
        <f t="shared" si="249"/>
        <v>503</v>
      </c>
      <c r="C531" s="42">
        <f t="shared" si="250"/>
        <v>8.5642685851322451</v>
      </c>
      <c r="D531" s="10">
        <f t="shared" si="251"/>
        <v>5.635731414867756</v>
      </c>
      <c r="E531" s="40">
        <f t="shared" si="252"/>
        <v>35.128537170264487</v>
      </c>
      <c r="F531" s="40">
        <f t="shared" si="253"/>
        <v>46.4</v>
      </c>
      <c r="G531" s="3">
        <f t="shared" si="254"/>
        <v>339.35731414867399</v>
      </c>
      <c r="H531" s="3">
        <f t="shared" si="255"/>
        <v>155.31826837612553</v>
      </c>
      <c r="I531">
        <f t="shared" si="240"/>
        <v>1.5531826837612554E-4</v>
      </c>
      <c r="J531" s="4">
        <f t="shared" si="256"/>
        <v>1013.2061394550768</v>
      </c>
      <c r="K531" s="40">
        <f t="shared" si="257"/>
        <v>6.5234189773572053</v>
      </c>
      <c r="L531" s="40">
        <f t="shared" si="241"/>
        <v>0</v>
      </c>
      <c r="M531" s="10">
        <f t="shared" si="258"/>
        <v>6.8985786689125641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15.294819866470897</v>
      </c>
      <c r="Q531" s="42">
        <f t="shared" si="260"/>
        <v>0.57674097307243</v>
      </c>
      <c r="R531" s="4">
        <f t="shared" si="261"/>
        <v>244927.20612627984</v>
      </c>
      <c r="S531">
        <f t="shared" si="242"/>
        <v>2.4492720612627982E-4</v>
      </c>
      <c r="T531" s="41">
        <f t="shared" si="243"/>
        <v>5.4447256091367841E-4</v>
      </c>
      <c r="U531" s="42">
        <f t="shared" si="262"/>
        <v>0.43490744283019006</v>
      </c>
      <c r="V531" s="42">
        <f t="shared" si="263"/>
        <v>1.2131476579409615</v>
      </c>
      <c r="W531" s="42">
        <f t="shared" si="264"/>
        <v>1.1985168821283592</v>
      </c>
      <c r="X531" s="42">
        <f t="shared" si="265"/>
        <v>1.4630775812602304E-2</v>
      </c>
      <c r="Y531" s="42">
        <f t="shared" si="239"/>
        <v>1.1820931783611356E-2</v>
      </c>
      <c r="Z531" s="10">
        <f t="shared" si="266"/>
        <v>21.710794321342242</v>
      </c>
      <c r="AA531">
        <f t="shared" si="244"/>
        <v>6898449.0244179107</v>
      </c>
      <c r="AB531" s="10">
        <f t="shared" si="245"/>
        <v>6.8984490244179106</v>
      </c>
      <c r="AC531" s="10">
        <f t="shared" si="246"/>
        <v>6.7974490244179107</v>
      </c>
      <c r="AD531" s="3">
        <f t="shared" si="247"/>
        <v>985.85192522377235</v>
      </c>
      <c r="AI531" s="94">
        <f t="shared" si="248"/>
        <v>1.1985168821283592</v>
      </c>
    </row>
    <row r="532" spans="2:35">
      <c r="B532" s="39">
        <f t="shared" si="249"/>
        <v>504</v>
      </c>
      <c r="C532" s="42">
        <f t="shared" si="250"/>
        <v>8.5812949640291283</v>
      </c>
      <c r="D532" s="10">
        <f t="shared" si="251"/>
        <v>5.6187050359708728</v>
      </c>
      <c r="E532" s="40">
        <f t="shared" si="252"/>
        <v>35.162589928058253</v>
      </c>
      <c r="F532" s="40">
        <f t="shared" si="253"/>
        <v>46.4</v>
      </c>
      <c r="G532" s="3">
        <f t="shared" si="254"/>
        <v>339.18705035970515</v>
      </c>
      <c r="H532" s="3">
        <f t="shared" si="255"/>
        <v>155.31826837612553</v>
      </c>
      <c r="I532">
        <f t="shared" si="240"/>
        <v>1.5531826837612554E-4</v>
      </c>
      <c r="J532" s="4">
        <f t="shared" si="256"/>
        <v>1015.0860737816751</v>
      </c>
      <c r="K532" s="40">
        <f t="shared" si="257"/>
        <v>6.5355227327380323</v>
      </c>
      <c r="L532" s="40">
        <f t="shared" si="241"/>
        <v>0</v>
      </c>
      <c r="M532" s="10">
        <f t="shared" si="258"/>
        <v>6.8984490244179106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15.294728174293359</v>
      </c>
      <c r="Q532" s="42">
        <f t="shared" si="260"/>
        <v>0.57785419186931586</v>
      </c>
      <c r="R532" s="4">
        <f t="shared" si="261"/>
        <v>244166.67083194852</v>
      </c>
      <c r="S532">
        <f t="shared" si="242"/>
        <v>2.4416667083194851E-4</v>
      </c>
      <c r="T532" s="41">
        <f t="shared" si="243"/>
        <v>5.4523309620800966E-4</v>
      </c>
      <c r="U532" s="42">
        <f t="shared" si="262"/>
        <v>0.43355699072945769</v>
      </c>
      <c r="V532" s="42">
        <f t="shared" si="263"/>
        <v>1.2131057295386563</v>
      </c>
      <c r="W532" s="42">
        <f t="shared" si="264"/>
        <v>1.1984940238249708</v>
      </c>
      <c r="X532" s="42">
        <f t="shared" si="265"/>
        <v>1.4611705713685419E-2</v>
      </c>
      <c r="Y532" s="42">
        <f t="shared" si="239"/>
        <v>1.1837197809066396E-2</v>
      </c>
      <c r="Z532" s="10">
        <f t="shared" si="266"/>
        <v>21.710343505175693</v>
      </c>
      <c r="AA532">
        <f t="shared" si="244"/>
        <v>6898307.8780431552</v>
      </c>
      <c r="AB532" s="10">
        <f t="shared" si="245"/>
        <v>6.8983078780431555</v>
      </c>
      <c r="AC532" s="10">
        <f t="shared" si="246"/>
        <v>6.7973078780431555</v>
      </c>
      <c r="AD532" s="3">
        <f t="shared" si="247"/>
        <v>985.83145439349607</v>
      </c>
      <c r="AI532" s="94">
        <f t="shared" si="248"/>
        <v>1.1984940238249708</v>
      </c>
    </row>
    <row r="533" spans="2:35">
      <c r="B533" s="39">
        <f t="shared" si="249"/>
        <v>505</v>
      </c>
      <c r="C533" s="42">
        <f t="shared" si="250"/>
        <v>8.5983213429260115</v>
      </c>
      <c r="D533" s="10">
        <f t="shared" si="251"/>
        <v>5.6016786570739896</v>
      </c>
      <c r="E533" s="40">
        <f t="shared" si="252"/>
        <v>35.196642685852019</v>
      </c>
      <c r="F533" s="40">
        <f t="shared" si="253"/>
        <v>46.4</v>
      </c>
      <c r="G533" s="3">
        <f t="shared" si="254"/>
        <v>339.01678657073631</v>
      </c>
      <c r="H533" s="3">
        <f t="shared" si="255"/>
        <v>155.31826837612553</v>
      </c>
      <c r="I533">
        <f t="shared" si="240"/>
        <v>1.5531826837612554E-4</v>
      </c>
      <c r="J533" s="4">
        <f t="shared" si="256"/>
        <v>1016.9678295884781</v>
      </c>
      <c r="K533" s="40">
        <f t="shared" si="257"/>
        <v>6.5476382155236514</v>
      </c>
      <c r="L533" s="40">
        <f t="shared" si="241"/>
        <v>0</v>
      </c>
      <c r="M533" s="10">
        <f t="shared" si="258"/>
        <v>6.8983078780431555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15.29462834597847</v>
      </c>
      <c r="Q533" s="42">
        <f t="shared" si="260"/>
        <v>0.57896741793220086</v>
      </c>
      <c r="R533" s="4">
        <f t="shared" si="261"/>
        <v>243406.15819473428</v>
      </c>
      <c r="S533">
        <f t="shared" si="242"/>
        <v>2.4340615819473427E-4</v>
      </c>
      <c r="T533" s="41">
        <f t="shared" si="243"/>
        <v>5.4599360884522395E-4</v>
      </c>
      <c r="U533" s="42">
        <f t="shared" si="262"/>
        <v>0.43220657886006186</v>
      </c>
      <c r="V533" s="42">
        <f t="shared" si="263"/>
        <v>1.2130616722143108</v>
      </c>
      <c r="W533" s="42">
        <f t="shared" si="264"/>
        <v>1.1984691375645486</v>
      </c>
      <c r="X533" s="42">
        <f t="shared" si="265"/>
        <v>1.4592534649762179E-2</v>
      </c>
      <c r="Y533" s="42">
        <f t="shared" si="239"/>
        <v>1.1853442598962064E-2</v>
      </c>
      <c r="Z533" s="10">
        <f t="shared" si="266"/>
        <v>21.709855952402236</v>
      </c>
      <c r="AA533">
        <f t="shared" si="244"/>
        <v>6898155.2297763424</v>
      </c>
      <c r="AB533" s="10">
        <f t="shared" si="245"/>
        <v>6.898155229776342</v>
      </c>
      <c r="AC533" s="10">
        <f t="shared" si="246"/>
        <v>6.797155229776342</v>
      </c>
      <c r="AD533" s="3">
        <f t="shared" si="247"/>
        <v>985.80931541353766</v>
      </c>
      <c r="AI533" s="94">
        <f t="shared" si="248"/>
        <v>1.1984691375645486</v>
      </c>
    </row>
    <row r="534" spans="2:35">
      <c r="B534" s="39">
        <f t="shared" si="249"/>
        <v>506</v>
      </c>
      <c r="C534" s="42">
        <f t="shared" si="250"/>
        <v>8.6153477218228947</v>
      </c>
      <c r="D534" s="10">
        <f t="shared" si="251"/>
        <v>5.5846522781771064</v>
      </c>
      <c r="E534" s="40">
        <f t="shared" si="252"/>
        <v>35.230695443645786</v>
      </c>
      <c r="F534" s="40">
        <f t="shared" si="253"/>
        <v>46.4</v>
      </c>
      <c r="G534" s="3">
        <f t="shared" si="254"/>
        <v>338.84652278176748</v>
      </c>
      <c r="H534" s="3">
        <f t="shared" si="255"/>
        <v>155.31826837612553</v>
      </c>
      <c r="I534">
        <f t="shared" si="240"/>
        <v>1.5531826837612554E-4</v>
      </c>
      <c r="J534" s="4">
        <f t="shared" si="256"/>
        <v>1018.8514068754861</v>
      </c>
      <c r="K534" s="40">
        <f t="shared" si="257"/>
        <v>6.5597654257140627</v>
      </c>
      <c r="L534" s="40">
        <f t="shared" si="241"/>
        <v>0</v>
      </c>
      <c r="M534" s="10">
        <f t="shared" si="258"/>
        <v>6.898155229776342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15.294520381177669</v>
      </c>
      <c r="Q534" s="42">
        <f t="shared" si="260"/>
        <v>0.58008065185340552</v>
      </c>
      <c r="R534" s="4">
        <f t="shared" si="261"/>
        <v>242645.66914503346</v>
      </c>
      <c r="S534">
        <f t="shared" si="242"/>
        <v>2.4264566914503346E-4</v>
      </c>
      <c r="T534" s="41">
        <f t="shared" si="243"/>
        <v>5.467540978949248E-4</v>
      </c>
      <c r="U534" s="42">
        <f t="shared" si="262"/>
        <v>0.43085620887407017</v>
      </c>
      <c r="V534" s="42">
        <f t="shared" si="263"/>
        <v>1.2130154860268942</v>
      </c>
      <c r="W534" s="42">
        <f t="shared" si="264"/>
        <v>1.1984422233449841</v>
      </c>
      <c r="X534" s="42">
        <f t="shared" si="265"/>
        <v>1.4573262681910171E-2</v>
      </c>
      <c r="Y534" s="42">
        <f t="shared" si="239"/>
        <v>1.1869666049322193E-2</v>
      </c>
      <c r="Z534" s="10">
        <f t="shared" si="266"/>
        <v>21.709331663030913</v>
      </c>
      <c r="AA534">
        <f t="shared" si="244"/>
        <v>6897991.0796203017</v>
      </c>
      <c r="AB534" s="10">
        <f t="shared" si="245"/>
        <v>6.8979910796203017</v>
      </c>
      <c r="AC534" s="10">
        <f t="shared" si="246"/>
        <v>6.7969910796203017</v>
      </c>
      <c r="AD534" s="3">
        <f t="shared" si="247"/>
        <v>985.78550828430775</v>
      </c>
      <c r="AI534" s="94">
        <f t="shared" si="248"/>
        <v>1.1984422233449841</v>
      </c>
    </row>
    <row r="535" spans="2:35">
      <c r="B535" s="39">
        <f t="shared" si="249"/>
        <v>507</v>
      </c>
      <c r="C535" s="42">
        <f t="shared" si="250"/>
        <v>8.6323741007197778</v>
      </c>
      <c r="D535" s="10">
        <f t="shared" si="251"/>
        <v>5.5676258992802232</v>
      </c>
      <c r="E535" s="40">
        <f t="shared" si="252"/>
        <v>35.264748201439552</v>
      </c>
      <c r="F535" s="40">
        <f t="shared" si="253"/>
        <v>46.4</v>
      </c>
      <c r="G535" s="3">
        <f t="shared" si="254"/>
        <v>338.67625899279864</v>
      </c>
      <c r="H535" s="3">
        <f t="shared" si="255"/>
        <v>155.31826837612553</v>
      </c>
      <c r="I535">
        <f t="shared" si="240"/>
        <v>1.5531826837612554E-4</v>
      </c>
      <c r="J535" s="4">
        <f t="shared" si="256"/>
        <v>1020.736805642699</v>
      </c>
      <c r="K535" s="40">
        <f t="shared" si="257"/>
        <v>6.5719043633092662</v>
      </c>
      <c r="L535" s="40">
        <f t="shared" si="241"/>
        <v>0</v>
      </c>
      <c r="M535" s="10">
        <f t="shared" si="258"/>
        <v>6.8979910796203017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15.294404279525123</v>
      </c>
      <c r="Q535" s="42">
        <f t="shared" si="260"/>
        <v>0.5811938942253021</v>
      </c>
      <c r="R535" s="4">
        <f t="shared" si="261"/>
        <v>241885.20461324239</v>
      </c>
      <c r="S535">
        <f t="shared" si="242"/>
        <v>2.418852046132424E-4</v>
      </c>
      <c r="T535" s="41">
        <f t="shared" si="243"/>
        <v>5.475145624267158E-4</v>
      </c>
      <c r="U535" s="42">
        <f t="shared" si="262"/>
        <v>0.42950588242355003</v>
      </c>
      <c r="V535" s="42">
        <f t="shared" si="263"/>
        <v>1.21296717103899</v>
      </c>
      <c r="W535" s="42">
        <f t="shared" si="264"/>
        <v>1.1984132811667763</v>
      </c>
      <c r="X535" s="42">
        <f t="shared" si="265"/>
        <v>1.4553889872213732E-2</v>
      </c>
      <c r="Y535" s="42">
        <f t="shared" si="239"/>
        <v>1.1885868056203858E-2</v>
      </c>
      <c r="Z535" s="10">
        <f t="shared" si="266"/>
        <v>21.708770637118477</v>
      </c>
      <c r="AA535">
        <f t="shared" si="244"/>
        <v>6897815.4275928037</v>
      </c>
      <c r="AB535" s="10">
        <f t="shared" si="245"/>
        <v>6.8978154275928034</v>
      </c>
      <c r="AC535" s="10">
        <f t="shared" si="246"/>
        <v>6.7968154275928034</v>
      </c>
      <c r="AD535" s="3">
        <f t="shared" si="247"/>
        <v>985.7600330083834</v>
      </c>
      <c r="AI535" s="94">
        <f t="shared" si="248"/>
        <v>1.1984132811667763</v>
      </c>
    </row>
    <row r="536" spans="2:35">
      <c r="B536" s="39">
        <f t="shared" si="249"/>
        <v>508</v>
      </c>
      <c r="C536" s="42">
        <f t="shared" si="250"/>
        <v>8.649400479616661</v>
      </c>
      <c r="D536" s="10">
        <f t="shared" si="251"/>
        <v>5.55059952038334</v>
      </c>
      <c r="E536" s="40">
        <f t="shared" si="252"/>
        <v>35.298800959233319</v>
      </c>
      <c r="F536" s="40">
        <f t="shared" si="253"/>
        <v>46.4</v>
      </c>
      <c r="G536" s="3">
        <f t="shared" si="254"/>
        <v>338.5059952038298</v>
      </c>
      <c r="H536" s="3">
        <f t="shared" si="255"/>
        <v>155.31826837612553</v>
      </c>
      <c r="I536">
        <f t="shared" si="240"/>
        <v>1.5531826837612554E-4</v>
      </c>
      <c r="J536" s="4">
        <f t="shared" si="256"/>
        <v>1022.6240258901165</v>
      </c>
      <c r="K536" s="40">
        <f t="shared" si="257"/>
        <v>6.5840550283092609</v>
      </c>
      <c r="L536" s="40">
        <f t="shared" si="241"/>
        <v>0</v>
      </c>
      <c r="M536" s="10">
        <f t="shared" si="258"/>
        <v>6.8978154275928034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15.294280040637824</v>
      </c>
      <c r="Q536" s="42">
        <f t="shared" si="260"/>
        <v>0.5823071456403176</v>
      </c>
      <c r="R536" s="4">
        <f t="shared" si="261"/>
        <v>241124.76552975754</v>
      </c>
      <c r="S536">
        <f t="shared" si="242"/>
        <v>2.4112476552975754E-4</v>
      </c>
      <c r="T536" s="41">
        <f t="shared" si="243"/>
        <v>5.4827500151020069E-4</v>
      </c>
      <c r="U536" s="42">
        <f t="shared" si="262"/>
        <v>0.42815560116056928</v>
      </c>
      <c r="V536" s="42">
        <f t="shared" si="263"/>
        <v>1.2129167273162211</v>
      </c>
      <c r="W536" s="42">
        <f t="shared" si="264"/>
        <v>1.198382311033058</v>
      </c>
      <c r="X536" s="42">
        <f t="shared" si="265"/>
        <v>1.4534416283163099E-2</v>
      </c>
      <c r="Y536" s="42">
        <f t="shared" si="239"/>
        <v>1.1902048515697514E-2</v>
      </c>
      <c r="Z536" s="10">
        <f t="shared" si="266"/>
        <v>21.708172874768714</v>
      </c>
      <c r="AA536">
        <f t="shared" si="244"/>
        <v>6897628.2737263395</v>
      </c>
      <c r="AB536" s="10">
        <f t="shared" si="245"/>
        <v>6.8976282737263395</v>
      </c>
      <c r="AC536" s="10">
        <f t="shared" si="246"/>
        <v>6.7966282737263395</v>
      </c>
      <c r="AD536" s="3">
        <f t="shared" si="247"/>
        <v>985.73288959047704</v>
      </c>
      <c r="AI536" s="94">
        <f t="shared" si="248"/>
        <v>1.198382311033058</v>
      </c>
    </row>
    <row r="537" spans="2:35">
      <c r="B537" s="39">
        <f t="shared" si="249"/>
        <v>509</v>
      </c>
      <c r="C537" s="42">
        <f t="shared" si="250"/>
        <v>8.6664268585135442</v>
      </c>
      <c r="D537" s="10">
        <f t="shared" si="251"/>
        <v>5.5335731414864568</v>
      </c>
      <c r="E537" s="40">
        <f t="shared" si="252"/>
        <v>35.332853717027085</v>
      </c>
      <c r="F537" s="40">
        <f t="shared" si="253"/>
        <v>46.4</v>
      </c>
      <c r="G537" s="3">
        <f t="shared" si="254"/>
        <v>338.33573141486096</v>
      </c>
      <c r="H537" s="3">
        <f t="shared" si="255"/>
        <v>155.31826837612553</v>
      </c>
      <c r="I537">
        <f t="shared" si="240"/>
        <v>1.5531826837612554E-4</v>
      </c>
      <c r="J537" s="4">
        <f t="shared" si="256"/>
        <v>1024.5130676177389</v>
      </c>
      <c r="K537" s="40">
        <f t="shared" si="257"/>
        <v>6.5962174207140469</v>
      </c>
      <c r="L537" s="40">
        <f t="shared" si="241"/>
        <v>0</v>
      </c>
      <c r="M537" s="10">
        <f t="shared" si="258"/>
        <v>6.8976282737263395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15.29414766411543</v>
      </c>
      <c r="Q537" s="42">
        <f t="shared" si="260"/>
        <v>0.58342040669093709</v>
      </c>
      <c r="R537" s="4">
        <f t="shared" si="261"/>
        <v>240364.35282497524</v>
      </c>
      <c r="S537">
        <f t="shared" si="242"/>
        <v>2.4036435282497525E-4</v>
      </c>
      <c r="T537" s="41">
        <f t="shared" si="243"/>
        <v>5.4903541421498297E-4</v>
      </c>
      <c r="U537" s="42">
        <f t="shared" si="262"/>
        <v>0.42680536673719555</v>
      </c>
      <c r="V537" s="42">
        <f t="shared" si="263"/>
        <v>1.2128641549278845</v>
      </c>
      <c r="W537" s="42">
        <f t="shared" si="264"/>
        <v>1.1983493129495579</v>
      </c>
      <c r="X537" s="42">
        <f t="shared" si="265"/>
        <v>1.4514841978326531E-2</v>
      </c>
      <c r="Y537" s="42">
        <f t="shared" si="239"/>
        <v>1.1918207323927881E-2</v>
      </c>
      <c r="Z537" s="10">
        <f t="shared" si="266"/>
        <v>21.707538376133112</v>
      </c>
      <c r="AA537">
        <f t="shared" si="244"/>
        <v>6897429.6180683412</v>
      </c>
      <c r="AB537" s="10">
        <f t="shared" si="245"/>
        <v>6.8974296180683412</v>
      </c>
      <c r="AC537" s="10">
        <f t="shared" si="246"/>
        <v>6.7964296180683412</v>
      </c>
      <c r="AD537" s="3">
        <f t="shared" si="247"/>
        <v>985.70407803746787</v>
      </c>
      <c r="AI537" s="94">
        <f t="shared" si="248"/>
        <v>1.1983493129495579</v>
      </c>
    </row>
    <row r="538" spans="2:35">
      <c r="B538" s="39">
        <f t="shared" si="249"/>
        <v>510</v>
      </c>
      <c r="C538" s="42">
        <f t="shared" si="250"/>
        <v>8.6834532374104274</v>
      </c>
      <c r="D538" s="10">
        <f t="shared" si="251"/>
        <v>5.5165467625895737</v>
      </c>
      <c r="E538" s="40">
        <f t="shared" si="252"/>
        <v>35.366906474820851</v>
      </c>
      <c r="F538" s="40">
        <f t="shared" si="253"/>
        <v>46.4</v>
      </c>
      <c r="G538" s="3">
        <f t="shared" si="254"/>
        <v>338.16546762589212</v>
      </c>
      <c r="H538" s="3">
        <f t="shared" si="255"/>
        <v>155.31826837612553</v>
      </c>
      <c r="I538">
        <f t="shared" si="240"/>
        <v>1.5531826837612554E-4</v>
      </c>
      <c r="J538" s="4">
        <f t="shared" si="256"/>
        <v>1026.403930825566</v>
      </c>
      <c r="K538" s="40">
        <f t="shared" si="257"/>
        <v>6.6083915405236251</v>
      </c>
      <c r="L538" s="40">
        <f t="shared" si="241"/>
        <v>0</v>
      </c>
      <c r="M538" s="10">
        <f t="shared" si="258"/>
        <v>6.8974296180683412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15.294007149540414</v>
      </c>
      <c r="Q538" s="42">
        <f t="shared" si="260"/>
        <v>0.5845336779697069</v>
      </c>
      <c r="R538" s="4">
        <f t="shared" si="261"/>
        <v>239603.96742929184</v>
      </c>
      <c r="S538">
        <f t="shared" si="242"/>
        <v>2.3960396742929183E-4</v>
      </c>
      <c r="T538" s="41">
        <f t="shared" si="243"/>
        <v>5.4979579961066637E-4</v>
      </c>
      <c r="U538" s="42">
        <f t="shared" si="262"/>
        <v>0.42545518080549632</v>
      </c>
      <c r="V538" s="42">
        <f t="shared" si="263"/>
        <v>1.2128094539465757</v>
      </c>
      <c r="W538" s="42">
        <f t="shared" si="264"/>
        <v>1.1983142869246399</v>
      </c>
      <c r="X538" s="42">
        <f t="shared" si="265"/>
        <v>1.4495167021935762E-2</v>
      </c>
      <c r="Y538" s="42">
        <f t="shared" si="239"/>
        <v>1.1934344377054373E-2</v>
      </c>
      <c r="Z538" s="10">
        <f t="shared" si="266"/>
        <v>21.706867141410658</v>
      </c>
      <c r="AA538">
        <f t="shared" si="244"/>
        <v>6897219.4606811106</v>
      </c>
      <c r="AB538" s="10">
        <f t="shared" si="245"/>
        <v>6.8972194606811108</v>
      </c>
      <c r="AC538" s="10">
        <f t="shared" si="246"/>
        <v>6.7962194606811108</v>
      </c>
      <c r="AD538" s="3">
        <f t="shared" si="247"/>
        <v>985.6735983583917</v>
      </c>
      <c r="AI538" s="94">
        <f t="shared" si="248"/>
        <v>1.1983142869246399</v>
      </c>
    </row>
    <row r="539" spans="2:35">
      <c r="B539" s="39">
        <f t="shared" si="249"/>
        <v>511</v>
      </c>
      <c r="C539" s="42">
        <f t="shared" si="250"/>
        <v>8.7004796163073106</v>
      </c>
      <c r="D539" s="10">
        <f t="shared" si="251"/>
        <v>5.4995203836926905</v>
      </c>
      <c r="E539" s="40">
        <f t="shared" si="252"/>
        <v>35.400959232614618</v>
      </c>
      <c r="F539" s="40">
        <f t="shared" si="253"/>
        <v>46.4</v>
      </c>
      <c r="G539" s="3">
        <f t="shared" si="254"/>
        <v>337.99520383692328</v>
      </c>
      <c r="H539" s="3">
        <f t="shared" si="255"/>
        <v>155.31826837612553</v>
      </c>
      <c r="I539">
        <f t="shared" si="240"/>
        <v>1.5531826837612554E-4</v>
      </c>
      <c r="J539" s="4">
        <f t="shared" si="256"/>
        <v>1028.296615513598</v>
      </c>
      <c r="K539" s="40">
        <f t="shared" si="257"/>
        <v>6.6205773877379945</v>
      </c>
      <c r="L539" s="40">
        <f t="shared" si="241"/>
        <v>0</v>
      </c>
      <c r="M539" s="10">
        <f t="shared" si="258"/>
        <v>6.8972194606811108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15.293858496478016</v>
      </c>
      <c r="Q539" s="42">
        <f t="shared" si="260"/>
        <v>0.58564696006923755</v>
      </c>
      <c r="R539" s="4">
        <f t="shared" si="261"/>
        <v>238843.6102731037</v>
      </c>
      <c r="S539">
        <f t="shared" si="242"/>
        <v>2.388436102731037E-4</v>
      </c>
      <c r="T539" s="41">
        <f t="shared" si="243"/>
        <v>5.5055615676685449E-4</v>
      </c>
      <c r="U539" s="42">
        <f t="shared" si="262"/>
        <v>0.42410504501753932</v>
      </c>
      <c r="V539" s="42">
        <f t="shared" si="263"/>
        <v>1.2127526244482034</v>
      </c>
      <c r="W539" s="42">
        <f t="shared" si="264"/>
        <v>1.1982772329692879</v>
      </c>
      <c r="X539" s="42">
        <f t="shared" si="265"/>
        <v>1.4475391478915522E-2</v>
      </c>
      <c r="Y539" s="42">
        <f t="shared" si="239"/>
        <v>1.1950459571271549E-2</v>
      </c>
      <c r="Z539" s="10">
        <f t="shared" si="266"/>
        <v>21.706159170847748</v>
      </c>
      <c r="AA539">
        <f t="shared" si="244"/>
        <v>6896997.8016417883</v>
      </c>
      <c r="AB539" s="10">
        <f t="shared" si="245"/>
        <v>6.8969978016417883</v>
      </c>
      <c r="AC539" s="10">
        <f t="shared" si="246"/>
        <v>6.7959978016417883</v>
      </c>
      <c r="AD539" s="3">
        <f t="shared" si="247"/>
        <v>985.64145056443635</v>
      </c>
      <c r="AI539" s="94">
        <f t="shared" si="248"/>
        <v>1.1982772329692879</v>
      </c>
    </row>
    <row r="540" spans="2:35">
      <c r="B540" s="39">
        <f t="shared" si="249"/>
        <v>512</v>
      </c>
      <c r="C540" s="42">
        <f t="shared" si="250"/>
        <v>8.7175059952041938</v>
      </c>
      <c r="D540" s="10">
        <f t="shared" si="251"/>
        <v>5.4824940047958073</v>
      </c>
      <c r="E540" s="40">
        <f t="shared" si="252"/>
        <v>35.435011990408384</v>
      </c>
      <c r="F540" s="40">
        <f t="shared" si="253"/>
        <v>46.4</v>
      </c>
      <c r="G540" s="3">
        <f t="shared" si="254"/>
        <v>337.82494004795444</v>
      </c>
      <c r="H540" s="3">
        <f t="shared" si="255"/>
        <v>155.31826837612553</v>
      </c>
      <c r="I540">
        <f t="shared" si="240"/>
        <v>1.5531826837612554E-4</v>
      </c>
      <c r="J540" s="4">
        <f t="shared" si="256"/>
        <v>1030.1911216818348</v>
      </c>
      <c r="K540" s="40">
        <f t="shared" si="257"/>
        <v>6.632774962357157</v>
      </c>
      <c r="L540" s="40">
        <f t="shared" si="241"/>
        <v>0</v>
      </c>
      <c r="M540" s="10">
        <f t="shared" si="258"/>
        <v>6.8969978016417883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15.293701704476208</v>
      </c>
      <c r="Q540" s="42">
        <f t="shared" si="260"/>
        <v>0.58676025358220696</v>
      </c>
      <c r="R540" s="4">
        <f t="shared" si="261"/>
        <v>238083.28228680717</v>
      </c>
      <c r="S540">
        <f t="shared" si="242"/>
        <v>2.3808328228680717E-4</v>
      </c>
      <c r="T540" s="41">
        <f t="shared" si="243"/>
        <v>5.5131648475315108E-4</v>
      </c>
      <c r="U540" s="42">
        <f t="shared" si="262"/>
        <v>0.42275496102539201</v>
      </c>
      <c r="V540" s="42">
        <f t="shared" si="263"/>
        <v>1.2126936665123762</v>
      </c>
      <c r="W540" s="42">
        <f t="shared" si="264"/>
        <v>1.1982381510971032</v>
      </c>
      <c r="X540" s="42">
        <f t="shared" si="265"/>
        <v>1.4455515415273013E-2</v>
      </c>
      <c r="Y540" s="42">
        <f t="shared" si="239"/>
        <v>1.1966552802810003E-2</v>
      </c>
      <c r="Z540" s="10">
        <f t="shared" si="266"/>
        <v>21.705414464738816</v>
      </c>
      <c r="AA540">
        <f t="shared" si="244"/>
        <v>6896764.6410425622</v>
      </c>
      <c r="AB540" s="10">
        <f t="shared" si="245"/>
        <v>6.8967646410425623</v>
      </c>
      <c r="AC540" s="10">
        <f t="shared" si="246"/>
        <v>6.7957646410425623</v>
      </c>
      <c r="AD540" s="3">
        <f t="shared" si="247"/>
        <v>985.60763466897208</v>
      </c>
      <c r="AI540" s="94">
        <f t="shared" si="248"/>
        <v>1.1982381510971032</v>
      </c>
    </row>
    <row r="541" spans="2:35">
      <c r="B541" s="39">
        <f t="shared" si="249"/>
        <v>513</v>
      </c>
      <c r="C541" s="42">
        <f t="shared" si="250"/>
        <v>8.734532374101077</v>
      </c>
      <c r="D541" s="10">
        <f t="shared" si="251"/>
        <v>5.4654676258989241</v>
      </c>
      <c r="E541" s="40">
        <f t="shared" si="252"/>
        <v>35.46906474820215</v>
      </c>
      <c r="F541" s="40">
        <f t="shared" si="253"/>
        <v>46.4</v>
      </c>
      <c r="G541" s="3">
        <f t="shared" si="254"/>
        <v>337.6546762589856</v>
      </c>
      <c r="H541" s="3">
        <f t="shared" si="255"/>
        <v>155.31826837612553</v>
      </c>
      <c r="I541">
        <f t="shared" si="240"/>
        <v>1.5531826837612554E-4</v>
      </c>
      <c r="J541" s="4">
        <f t="shared" si="256"/>
        <v>1032.0874493302765</v>
      </c>
      <c r="K541" s="40">
        <f t="shared" si="257"/>
        <v>6.6449842643811108</v>
      </c>
      <c r="L541" s="40">
        <f t="shared" si="241"/>
        <v>0</v>
      </c>
      <c r="M541" s="10">
        <f t="shared" si="258"/>
        <v>6.8967646410425623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15.293536773065837</v>
      </c>
      <c r="Q541" s="42">
        <f t="shared" si="260"/>
        <v>0.58787355910136385</v>
      </c>
      <c r="R541" s="4">
        <f t="shared" si="261"/>
        <v>237322.98440079862</v>
      </c>
      <c r="S541">
        <f t="shared" si="242"/>
        <v>2.3732298440079863E-4</v>
      </c>
      <c r="T541" s="41">
        <f t="shared" si="243"/>
        <v>5.5207678263915962E-4</v>
      </c>
      <c r="U541" s="42">
        <f t="shared" si="262"/>
        <v>0.4214049304811221</v>
      </c>
      <c r="V541" s="42">
        <f t="shared" si="263"/>
        <v>1.2126325802213644</v>
      </c>
      <c r="W541" s="42">
        <f t="shared" si="264"/>
        <v>1.1981970413243397</v>
      </c>
      <c r="X541" s="42">
        <f t="shared" si="265"/>
        <v>1.4435538897024758E-2</v>
      </c>
      <c r="Y541" s="42">
        <f t="shared" si="239"/>
        <v>1.1982623967936064E-2</v>
      </c>
      <c r="Z541" s="10">
        <f t="shared" si="266"/>
        <v>21.704633023424883</v>
      </c>
      <c r="AA541">
        <f t="shared" si="244"/>
        <v>6896519.9789902018</v>
      </c>
      <c r="AB541" s="10">
        <f t="shared" si="245"/>
        <v>6.8965199789902014</v>
      </c>
      <c r="AC541" s="10">
        <f t="shared" si="246"/>
        <v>6.7955199789902014</v>
      </c>
      <c r="AD541" s="3">
        <f t="shared" si="247"/>
        <v>985.57215068748394</v>
      </c>
      <c r="AI541" s="94">
        <f t="shared" si="248"/>
        <v>1.1981970413243397</v>
      </c>
    </row>
    <row r="542" spans="2:35">
      <c r="B542" s="39">
        <f t="shared" si="249"/>
        <v>514</v>
      </c>
      <c r="C542" s="42">
        <f t="shared" si="250"/>
        <v>8.7515587529979602</v>
      </c>
      <c r="D542" s="10">
        <f t="shared" si="251"/>
        <v>5.4484412470020409</v>
      </c>
      <c r="E542" s="40">
        <f t="shared" si="252"/>
        <v>35.503117505995917</v>
      </c>
      <c r="F542" s="40">
        <f t="shared" si="253"/>
        <v>46.4</v>
      </c>
      <c r="G542" s="3">
        <f t="shared" si="254"/>
        <v>337.48441247001676</v>
      </c>
      <c r="H542" s="3">
        <f t="shared" si="255"/>
        <v>155.31826837612553</v>
      </c>
      <c r="I542">
        <f t="shared" si="240"/>
        <v>1.5531826837612554E-4</v>
      </c>
      <c r="J542" s="4">
        <f t="shared" si="256"/>
        <v>1033.9855984589231</v>
      </c>
      <c r="K542" s="40">
        <f t="shared" si="257"/>
        <v>6.6572052938098576</v>
      </c>
      <c r="L542" s="40">
        <f t="shared" si="241"/>
        <v>0</v>
      </c>
      <c r="M542" s="10">
        <f t="shared" si="258"/>
        <v>6.8965199789902014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15.29336370176029</v>
      </c>
      <c r="Q542" s="42">
        <f t="shared" si="260"/>
        <v>0.58898687721953058</v>
      </c>
      <c r="R542" s="4">
        <f t="shared" si="261"/>
        <v>236562.71754547444</v>
      </c>
      <c r="S542">
        <f t="shared" si="242"/>
        <v>2.3656271754547443E-4</v>
      </c>
      <c r="T542" s="41">
        <f t="shared" si="243"/>
        <v>5.5283704949448385E-4</v>
      </c>
      <c r="U542" s="42">
        <f t="shared" si="262"/>
        <v>0.42005495503679713</v>
      </c>
      <c r="V542" s="42">
        <f t="shared" si="263"/>
        <v>1.2125693656615757</v>
      </c>
      <c r="W542" s="42">
        <f t="shared" si="264"/>
        <v>1.198153903669823</v>
      </c>
      <c r="X542" s="42">
        <f t="shared" si="265"/>
        <v>1.4415461991752698E-2</v>
      </c>
      <c r="Y542" s="42">
        <f t="shared" ref="Y542:Y605" si="269">IF((X542*(Q542-Q541)+Y541)&lt;0,0,X542*(Q542-Q541)+Y541)</f>
        <v>1.1998672962953226E-2</v>
      </c>
      <c r="Z542" s="10">
        <f t="shared" si="266"/>
        <v>21.703814847295156</v>
      </c>
      <c r="AA542">
        <f t="shared" si="244"/>
        <v>6896263.8156065643</v>
      </c>
      <c r="AB542" s="10">
        <f t="shared" si="245"/>
        <v>6.8962638156065639</v>
      </c>
      <c r="AC542" s="10">
        <f t="shared" si="246"/>
        <v>6.7952638156065639</v>
      </c>
      <c r="AD542" s="3">
        <f t="shared" si="247"/>
        <v>985.53499863764534</v>
      </c>
      <c r="AI542" s="94">
        <f t="shared" si="248"/>
        <v>1.198153903669823</v>
      </c>
    </row>
    <row r="543" spans="2:35">
      <c r="B543" s="39">
        <f t="shared" si="249"/>
        <v>515</v>
      </c>
      <c r="C543" s="42">
        <f t="shared" si="250"/>
        <v>8.7685851318948433</v>
      </c>
      <c r="D543" s="10">
        <f t="shared" si="251"/>
        <v>5.4314148681051577</v>
      </c>
      <c r="E543" s="40">
        <f t="shared" si="252"/>
        <v>35.537170263789683</v>
      </c>
      <c r="F543" s="40">
        <f t="shared" si="253"/>
        <v>46.4</v>
      </c>
      <c r="G543" s="3">
        <f t="shared" si="254"/>
        <v>337.31414868104793</v>
      </c>
      <c r="H543" s="3">
        <f t="shared" si="255"/>
        <v>155.31826837612553</v>
      </c>
      <c r="I543">
        <f t="shared" si="240"/>
        <v>1.5531826837612554E-4</v>
      </c>
      <c r="J543" s="4">
        <f t="shared" si="256"/>
        <v>1035.8855690677742</v>
      </c>
      <c r="K543" s="40">
        <f t="shared" si="257"/>
        <v>6.6694380506433939</v>
      </c>
      <c r="L543" s="40">
        <f t="shared" si="241"/>
        <v>0</v>
      </c>
      <c r="M543" s="10">
        <f t="shared" si="258"/>
        <v>6.8962638156065639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15.293182490055857</v>
      </c>
      <c r="Q543" s="42">
        <f t="shared" si="260"/>
        <v>0.59010020852960643</v>
      </c>
      <c r="R543" s="4">
        <f t="shared" si="261"/>
        <v>235802.48265123097</v>
      </c>
      <c r="S543">
        <f t="shared" si="242"/>
        <v>2.3580248265123096E-4</v>
      </c>
      <c r="T543" s="41">
        <f t="shared" si="243"/>
        <v>5.5359728438872727E-4</v>
      </c>
      <c r="U543" s="42">
        <f t="shared" si="262"/>
        <v>0.41870503634448475</v>
      </c>
      <c r="V543" s="42">
        <f t="shared" si="263"/>
        <v>1.212504022922352</v>
      </c>
      <c r="W543" s="42">
        <f t="shared" si="264"/>
        <v>1.1981087381550379</v>
      </c>
      <c r="X543" s="42">
        <f t="shared" si="265"/>
        <v>1.4395284767314109E-2</v>
      </c>
      <c r="Y543" s="42">
        <f t="shared" si="269"/>
        <v>1.2014699684202134E-2</v>
      </c>
      <c r="Z543" s="10">
        <f t="shared" si="266"/>
        <v>21.702959936786108</v>
      </c>
      <c r="AA543">
        <f t="shared" si="244"/>
        <v>6895996.1510283053</v>
      </c>
      <c r="AB543" s="10">
        <f t="shared" si="245"/>
        <v>6.8959961510283057</v>
      </c>
      <c r="AC543" s="10">
        <f t="shared" si="246"/>
        <v>6.7949961510283057</v>
      </c>
      <c r="AD543" s="3">
        <f t="shared" si="247"/>
        <v>985.49617853927566</v>
      </c>
      <c r="AI543" s="94">
        <f t="shared" si="248"/>
        <v>1.1981087381550379</v>
      </c>
    </row>
    <row r="544" spans="2:35">
      <c r="B544" s="39">
        <f t="shared" si="249"/>
        <v>516</v>
      </c>
      <c r="C544" s="42">
        <f t="shared" si="250"/>
        <v>8.7856115107917265</v>
      </c>
      <c r="D544" s="10">
        <f t="shared" si="251"/>
        <v>5.4143884892082745</v>
      </c>
      <c r="E544" s="40">
        <f t="shared" si="252"/>
        <v>35.57122302158345</v>
      </c>
      <c r="F544" s="40">
        <f t="shared" si="253"/>
        <v>46.4</v>
      </c>
      <c r="G544" s="3">
        <f t="shared" si="254"/>
        <v>337.14388489207909</v>
      </c>
      <c r="H544" s="3">
        <f t="shared" si="255"/>
        <v>155.31826837612553</v>
      </c>
      <c r="I544">
        <f t="shared" si="240"/>
        <v>1.5531826837612554E-4</v>
      </c>
      <c r="J544" s="4">
        <f t="shared" si="256"/>
        <v>1037.7873611568302</v>
      </c>
      <c r="K544" s="40">
        <f t="shared" si="257"/>
        <v>6.6816825348817233</v>
      </c>
      <c r="L544" s="40">
        <f t="shared" si="241"/>
        <v>0</v>
      </c>
      <c r="M544" s="10">
        <f t="shared" si="258"/>
        <v>6.8959961510283057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15.292993137431505</v>
      </c>
      <c r="Q544" s="42">
        <f t="shared" si="260"/>
        <v>0.59121355362457084</v>
      </c>
      <c r="R544" s="4">
        <f t="shared" si="261"/>
        <v>235042.2806484646</v>
      </c>
      <c r="S544">
        <f t="shared" si="242"/>
        <v>2.350422806484646E-4</v>
      </c>
      <c r="T544" s="41">
        <f t="shared" si="243"/>
        <v>5.543574863914936E-4</v>
      </c>
      <c r="U544" s="42">
        <f t="shared" si="262"/>
        <v>0.41735517605625266</v>
      </c>
      <c r="V544" s="42">
        <f t="shared" si="263"/>
        <v>1.212436552096394</v>
      </c>
      <c r="W544" s="42">
        <f t="shared" si="264"/>
        <v>1.1980615448040792</v>
      </c>
      <c r="X544" s="42">
        <f t="shared" si="265"/>
        <v>1.4375007292314779E-2</v>
      </c>
      <c r="Y544" s="42">
        <f t="shared" si="269"/>
        <v>1.203070402806111E-2</v>
      </c>
      <c r="Z544" s="10">
        <f t="shared" si="266"/>
        <v>21.702068292381444</v>
      </c>
      <c r="AA544">
        <f t="shared" si="244"/>
        <v>6895716.9854068682</v>
      </c>
      <c r="AB544" s="10">
        <f t="shared" si="245"/>
        <v>6.8957169854068683</v>
      </c>
      <c r="AC544" s="10">
        <f t="shared" si="246"/>
        <v>6.7947169854068683</v>
      </c>
      <c r="AD544" s="3">
        <f t="shared" si="247"/>
        <v>985.45569041433907</v>
      </c>
      <c r="AI544" s="94">
        <f t="shared" si="248"/>
        <v>1.1980615448040792</v>
      </c>
    </row>
    <row r="545" spans="2:35">
      <c r="B545" s="39">
        <f t="shared" si="249"/>
        <v>517</v>
      </c>
      <c r="C545" s="42">
        <f t="shared" si="250"/>
        <v>8.8026378896886097</v>
      </c>
      <c r="D545" s="10">
        <f t="shared" si="251"/>
        <v>5.3973621103113913</v>
      </c>
      <c r="E545" s="40">
        <f t="shared" si="252"/>
        <v>35.605275779377216</v>
      </c>
      <c r="F545" s="40">
        <f t="shared" si="253"/>
        <v>46.4</v>
      </c>
      <c r="G545" s="3">
        <f t="shared" si="254"/>
        <v>336.97362110311025</v>
      </c>
      <c r="H545" s="3">
        <f t="shared" si="255"/>
        <v>155.31826837612553</v>
      </c>
      <c r="I545">
        <f t="shared" si="240"/>
        <v>1.5531826837612554E-4</v>
      </c>
      <c r="J545" s="4">
        <f t="shared" si="256"/>
        <v>1039.6909747260911</v>
      </c>
      <c r="K545" s="40">
        <f t="shared" si="257"/>
        <v>6.6939387465248439</v>
      </c>
      <c r="L545" s="40">
        <f t="shared" si="241"/>
        <v>0</v>
      </c>
      <c r="M545" s="10">
        <f t="shared" si="258"/>
        <v>6.8957169854068683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15.292795643348866</v>
      </c>
      <c r="Q545" s="42">
        <f t="shared" si="260"/>
        <v>0.59232691309748631</v>
      </c>
      <c r="R545" s="4">
        <f t="shared" si="261"/>
        <v>234282.11246757163</v>
      </c>
      <c r="S545">
        <f t="shared" si="242"/>
        <v>2.3428211246757162E-4</v>
      </c>
      <c r="T545" s="41">
        <f t="shared" si="243"/>
        <v>5.5511765457238657E-4</v>
      </c>
      <c r="U545" s="42">
        <f t="shared" si="262"/>
        <v>0.41600537582416824</v>
      </c>
      <c r="V545" s="42">
        <f t="shared" si="263"/>
        <v>1.2123669532804224</v>
      </c>
      <c r="W545" s="42">
        <f t="shared" si="264"/>
        <v>1.1980123236436486</v>
      </c>
      <c r="X545" s="42">
        <f t="shared" si="265"/>
        <v>1.4354629636773808E-2</v>
      </c>
      <c r="Y545" s="42">
        <f t="shared" si="269"/>
        <v>1.2046685890947406E-2</v>
      </c>
      <c r="Z545" s="10">
        <f t="shared" si="266"/>
        <v>21.701139914613425</v>
      </c>
      <c r="AA545">
        <f t="shared" si="244"/>
        <v>6895426.3189088991</v>
      </c>
      <c r="AB545" s="10">
        <f t="shared" si="245"/>
        <v>6.8954263189088989</v>
      </c>
      <c r="AC545" s="10">
        <f t="shared" si="246"/>
        <v>6.7944263189088989</v>
      </c>
      <c r="AD545" s="3">
        <f t="shared" si="247"/>
        <v>985.41353428700495</v>
      </c>
      <c r="AI545" s="94">
        <f t="shared" si="248"/>
        <v>1.1980123236436486</v>
      </c>
    </row>
    <row r="546" spans="2:35">
      <c r="B546" s="39">
        <f t="shared" si="249"/>
        <v>518</v>
      </c>
      <c r="C546" s="42">
        <f t="shared" si="250"/>
        <v>8.8196642685854929</v>
      </c>
      <c r="D546" s="10">
        <f t="shared" si="251"/>
        <v>5.3803357314145082</v>
      </c>
      <c r="E546" s="40">
        <f t="shared" si="252"/>
        <v>35.639328537170982</v>
      </c>
      <c r="F546" s="40">
        <f t="shared" si="253"/>
        <v>46.4</v>
      </c>
      <c r="G546" s="3">
        <f t="shared" si="254"/>
        <v>336.80335731414141</v>
      </c>
      <c r="H546" s="3">
        <f t="shared" si="255"/>
        <v>155.31826837612553</v>
      </c>
      <c r="I546">
        <f t="shared" si="240"/>
        <v>1.5531826837612554E-4</v>
      </c>
      <c r="J546" s="4">
        <f t="shared" si="256"/>
        <v>1041.5964097755568</v>
      </c>
      <c r="K546" s="40">
        <f t="shared" si="257"/>
        <v>6.7062066855727576</v>
      </c>
      <c r="L546" s="40">
        <f t="shared" si="241"/>
        <v>0</v>
      </c>
      <c r="M546" s="10">
        <f t="shared" si="258"/>
        <v>6.8954263189088989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15.292590007252537</v>
      </c>
      <c r="Q546" s="42">
        <f t="shared" si="260"/>
        <v>0.59344028754150191</v>
      </c>
      <c r="R546" s="4">
        <f t="shared" si="261"/>
        <v>233521.97903894848</v>
      </c>
      <c r="S546">
        <f t="shared" si="242"/>
        <v>2.3352197903894848E-4</v>
      </c>
      <c r="T546" s="41">
        <f t="shared" si="243"/>
        <v>5.5587778800100969E-4</v>
      </c>
      <c r="U546" s="42">
        <f t="shared" si="262"/>
        <v>0.41465563730029925</v>
      </c>
      <c r="V546" s="42">
        <f t="shared" si="263"/>
        <v>1.2122952265734583</v>
      </c>
      <c r="W546" s="42">
        <f t="shared" si="264"/>
        <v>1.1979610747031282</v>
      </c>
      <c r="X546" s="42">
        <f t="shared" si="265"/>
        <v>1.4334151870330158E-2</v>
      </c>
      <c r="Y546" s="42">
        <f t="shared" si="269"/>
        <v>1.2062645169316469E-2</v>
      </c>
      <c r="Z546" s="10">
        <f t="shared" si="266"/>
        <v>21.700174804060634</v>
      </c>
      <c r="AA546">
        <f t="shared" si="244"/>
        <v>6895124.1517155468</v>
      </c>
      <c r="AB546" s="10">
        <f t="shared" si="245"/>
        <v>6.8951241517155468</v>
      </c>
      <c r="AC546" s="10">
        <f t="shared" si="246"/>
        <v>6.7941241517155468</v>
      </c>
      <c r="AD546" s="3">
        <f t="shared" si="247"/>
        <v>985.36971018354564</v>
      </c>
      <c r="AI546" s="94">
        <f t="shared" si="248"/>
        <v>1.1979610747031282</v>
      </c>
    </row>
    <row r="547" spans="2:35">
      <c r="B547" s="39">
        <f t="shared" si="249"/>
        <v>519</v>
      </c>
      <c r="C547" s="42">
        <f t="shared" si="250"/>
        <v>8.8366906474823761</v>
      </c>
      <c r="D547" s="10">
        <f t="shared" si="251"/>
        <v>5.363309352517625</v>
      </c>
      <c r="E547" s="40">
        <f t="shared" si="252"/>
        <v>35.673381294964749</v>
      </c>
      <c r="F547" s="40">
        <f t="shared" si="253"/>
        <v>46.4</v>
      </c>
      <c r="G547" s="3">
        <f t="shared" si="254"/>
        <v>336.63309352517257</v>
      </c>
      <c r="H547" s="3">
        <f t="shared" si="255"/>
        <v>155.31826837612553</v>
      </c>
      <c r="I547">
        <f t="shared" si="240"/>
        <v>1.5531826837612554E-4</v>
      </c>
      <c r="J547" s="4">
        <f t="shared" si="256"/>
        <v>1043.5036663052274</v>
      </c>
      <c r="K547" s="40">
        <f t="shared" si="257"/>
        <v>6.7184863520254625</v>
      </c>
      <c r="L547" s="40">
        <f t="shared" si="241"/>
        <v>0</v>
      </c>
      <c r="M547" s="10">
        <f t="shared" si="258"/>
        <v>6.8951241517155468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15.292376228569569</v>
      </c>
      <c r="Q547" s="42">
        <f t="shared" si="260"/>
        <v>0.59455367754985611</v>
      </c>
      <c r="R547" s="4">
        <f t="shared" si="261"/>
        <v>232761.88129299154</v>
      </c>
      <c r="S547">
        <f t="shared" si="242"/>
        <v>2.3276188129299155E-4</v>
      </c>
      <c r="T547" s="41">
        <f t="shared" si="243"/>
        <v>5.5663788574696667E-4</v>
      </c>
      <c r="U547" s="42">
        <f t="shared" si="262"/>
        <v>0.41330596213671339</v>
      </c>
      <c r="V547" s="42">
        <f t="shared" si="263"/>
        <v>1.2122213720787183</v>
      </c>
      <c r="W547" s="42">
        <f t="shared" si="264"/>
        <v>1.1979077980144577</v>
      </c>
      <c r="X547" s="42">
        <f t="shared" si="265"/>
        <v>1.4313574064260592E-2</v>
      </c>
      <c r="Y547" s="42">
        <f t="shared" si="269"/>
        <v>1.2078581759663455E-2</v>
      </c>
      <c r="Z547" s="10">
        <f t="shared" si="266"/>
        <v>21.699172961349721</v>
      </c>
      <c r="AA547">
        <f t="shared" si="244"/>
        <v>6894810.4840230104</v>
      </c>
      <c r="AB547" s="10">
        <f t="shared" si="245"/>
        <v>6.8948104840230107</v>
      </c>
      <c r="AC547" s="10">
        <f t="shared" si="246"/>
        <v>6.7938104840230107</v>
      </c>
      <c r="AD547" s="3">
        <f t="shared" si="247"/>
        <v>985.32421813241626</v>
      </c>
      <c r="AI547" s="94">
        <f t="shared" si="248"/>
        <v>1.1979077980144577</v>
      </c>
    </row>
    <row r="548" spans="2:35">
      <c r="B548" s="39">
        <f t="shared" si="249"/>
        <v>520</v>
      </c>
      <c r="C548" s="42">
        <f t="shared" si="250"/>
        <v>8.8537170263792593</v>
      </c>
      <c r="D548" s="10">
        <f t="shared" si="251"/>
        <v>5.3462829736207418</v>
      </c>
      <c r="E548" s="40">
        <f t="shared" si="252"/>
        <v>35.707434052758515</v>
      </c>
      <c r="F548" s="40">
        <f t="shared" si="253"/>
        <v>46.4</v>
      </c>
      <c r="G548" s="3">
        <f t="shared" si="254"/>
        <v>336.46282973620373</v>
      </c>
      <c r="H548" s="3">
        <f t="shared" si="255"/>
        <v>155.31826837612553</v>
      </c>
      <c r="I548">
        <f t="shared" si="240"/>
        <v>1.5531826837612554E-4</v>
      </c>
      <c r="J548" s="4">
        <f t="shared" si="256"/>
        <v>1045.4127443151028</v>
      </c>
      <c r="K548" s="40">
        <f t="shared" si="257"/>
        <v>6.7307777458829596</v>
      </c>
      <c r="L548" s="40">
        <f t="shared" si="241"/>
        <v>0</v>
      </c>
      <c r="M548" s="10">
        <f t="shared" si="258"/>
        <v>6.8948104840230107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15.292154306709843</v>
      </c>
      <c r="Q548" s="42">
        <f t="shared" si="260"/>
        <v>0.59566708371588029</v>
      </c>
      <c r="R548" s="4">
        <f t="shared" si="261"/>
        <v>232001.82016009709</v>
      </c>
      <c r="S548">
        <f t="shared" si="242"/>
        <v>2.3200182016009708E-4</v>
      </c>
      <c r="T548" s="41">
        <f t="shared" si="243"/>
        <v>5.5739794687986114E-4</v>
      </c>
      <c r="U548" s="42">
        <f t="shared" si="262"/>
        <v>0.41195635198547803</v>
      </c>
      <c r="V548" s="42">
        <f t="shared" si="263"/>
        <v>1.2121453899026202</v>
      </c>
      <c r="W548" s="42">
        <f t="shared" si="264"/>
        <v>1.1978524936122295</v>
      </c>
      <c r="X548" s="42">
        <f t="shared" si="265"/>
        <v>1.4292896290390766E-2</v>
      </c>
      <c r="Y548" s="42">
        <f t="shared" si="269"/>
        <v>1.2094495558523521E-2</v>
      </c>
      <c r="Z548" s="10">
        <f t="shared" si="266"/>
        <v>21.698134387155019</v>
      </c>
      <c r="AA548">
        <f t="shared" si="244"/>
        <v>6894485.3160424158</v>
      </c>
      <c r="AB548" s="10">
        <f t="shared" si="245"/>
        <v>6.8944853160424158</v>
      </c>
      <c r="AC548" s="10">
        <f t="shared" si="246"/>
        <v>6.7934853160424158</v>
      </c>
      <c r="AD548" s="3">
        <f t="shared" si="247"/>
        <v>985.27705816423725</v>
      </c>
      <c r="AI548" s="94">
        <f t="shared" si="248"/>
        <v>1.1978524936122295</v>
      </c>
    </row>
    <row r="549" spans="2:35">
      <c r="B549" s="39">
        <f t="shared" si="249"/>
        <v>521</v>
      </c>
      <c r="C549" s="42">
        <f t="shared" si="250"/>
        <v>8.8707434052761425</v>
      </c>
      <c r="D549" s="10">
        <f t="shared" si="251"/>
        <v>5.3292565947238586</v>
      </c>
      <c r="E549" s="40">
        <f t="shared" si="252"/>
        <v>35.741486810552281</v>
      </c>
      <c r="F549" s="40">
        <f t="shared" si="253"/>
        <v>46.4</v>
      </c>
      <c r="G549" s="3">
        <f t="shared" si="254"/>
        <v>336.29256594723489</v>
      </c>
      <c r="H549" s="3">
        <f t="shared" si="255"/>
        <v>155.31826837612553</v>
      </c>
      <c r="I549">
        <f t="shared" si="240"/>
        <v>1.5531826837612554E-4</v>
      </c>
      <c r="J549" s="4">
        <f t="shared" si="256"/>
        <v>1047.3236438051827</v>
      </c>
      <c r="K549" s="40">
        <f t="shared" si="257"/>
        <v>6.7430808671452462</v>
      </c>
      <c r="L549" s="40">
        <f t="shared" si="241"/>
        <v>0</v>
      </c>
      <c r="M549" s="10">
        <f t="shared" si="258"/>
        <v>6.8944853160424158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15.291924241065988</v>
      </c>
      <c r="Q549" s="42">
        <f t="shared" si="260"/>
        <v>0.59678050663300142</v>
      </c>
      <c r="R549" s="4">
        <f t="shared" si="261"/>
        <v>231241.79657066162</v>
      </c>
      <c r="S549">
        <f t="shared" si="242"/>
        <v>2.3124179657066162E-4</v>
      </c>
      <c r="T549" s="41">
        <f t="shared" si="243"/>
        <v>5.581579704692966E-4</v>
      </c>
      <c r="U549" s="42">
        <f t="shared" si="262"/>
        <v>0.41060680849866105</v>
      </c>
      <c r="V549" s="42">
        <f t="shared" si="263"/>
        <v>1.2120672801547556</v>
      </c>
      <c r="W549" s="42">
        <f t="shared" si="264"/>
        <v>1.1977951615336688</v>
      </c>
      <c r="X549" s="42">
        <f t="shared" si="265"/>
        <v>1.4272118621086793E-2</v>
      </c>
      <c r="Y549" s="42">
        <f t="shared" si="269"/>
        <v>1.211038646247211E-2</v>
      </c>
      <c r="Z549" s="10">
        <f t="shared" si="266"/>
        <v>21.697059082198098</v>
      </c>
      <c r="AA549">
        <f t="shared" si="244"/>
        <v>6894148.6479996815</v>
      </c>
      <c r="AB549" s="10">
        <f t="shared" si="245"/>
        <v>6.8941486479996819</v>
      </c>
      <c r="AC549" s="10">
        <f t="shared" si="246"/>
        <v>6.7931486479996819</v>
      </c>
      <c r="AD549" s="3">
        <f t="shared" si="247"/>
        <v>985.22823031177393</v>
      </c>
      <c r="AI549" s="94">
        <f t="shared" si="248"/>
        <v>1.1977951615336688</v>
      </c>
    </row>
    <row r="550" spans="2:35">
      <c r="B550" s="39">
        <f t="shared" si="249"/>
        <v>522</v>
      </c>
      <c r="C550" s="42">
        <f t="shared" si="250"/>
        <v>8.8877697841730257</v>
      </c>
      <c r="D550" s="10">
        <f t="shared" si="251"/>
        <v>5.3122302158269754</v>
      </c>
      <c r="E550" s="40">
        <f t="shared" si="252"/>
        <v>35.775539568346048</v>
      </c>
      <c r="F550" s="40">
        <f t="shared" si="253"/>
        <v>46.4</v>
      </c>
      <c r="G550" s="3">
        <f t="shared" si="254"/>
        <v>336.12230215826605</v>
      </c>
      <c r="H550" s="3">
        <f t="shared" si="255"/>
        <v>155.31826837612553</v>
      </c>
      <c r="I550">
        <f t="shared" si="240"/>
        <v>1.5531826837612554E-4</v>
      </c>
      <c r="J550" s="4">
        <f t="shared" si="256"/>
        <v>1049.2363647754678</v>
      </c>
      <c r="K550" s="40">
        <f t="shared" si="257"/>
        <v>6.7553957158123277</v>
      </c>
      <c r="L550" s="40">
        <f t="shared" si="241"/>
        <v>0</v>
      </c>
      <c r="M550" s="10">
        <f t="shared" si="258"/>
        <v>6.8941486479996819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15.291686031013263</v>
      </c>
      <c r="Q550" s="42">
        <f t="shared" si="260"/>
        <v>0.59789394689474573</v>
      </c>
      <c r="R550" s="4">
        <f t="shared" si="261"/>
        <v>230481.81145508133</v>
      </c>
      <c r="S550">
        <f t="shared" si="242"/>
        <v>2.3048181145508134E-4</v>
      </c>
      <c r="T550" s="41">
        <f t="shared" si="243"/>
        <v>5.5891795558487688E-4</v>
      </c>
      <c r="U550" s="42">
        <f t="shared" si="262"/>
        <v>0.4092573333283297</v>
      </c>
      <c r="V550" s="42">
        <f t="shared" si="263"/>
        <v>1.2119870429485486</v>
      </c>
      <c r="W550" s="42">
        <f t="shared" si="264"/>
        <v>1.1977358018186075</v>
      </c>
      <c r="X550" s="42">
        <f t="shared" si="265"/>
        <v>1.4251241129941139E-2</v>
      </c>
      <c r="Y550" s="42">
        <f t="shared" si="269"/>
        <v>1.2126254368126014E-2</v>
      </c>
      <c r="Z550" s="10">
        <f t="shared" si="266"/>
        <v>21.695947047248744</v>
      </c>
      <c r="AA550">
        <f t="shared" si="244"/>
        <v>6893800.4801358199</v>
      </c>
      <c r="AB550" s="10">
        <f t="shared" si="245"/>
        <v>6.8938004801358197</v>
      </c>
      <c r="AC550" s="10">
        <f t="shared" si="246"/>
        <v>6.7928004801358197</v>
      </c>
      <c r="AD550" s="3">
        <f t="shared" si="247"/>
        <v>985.17773460998114</v>
      </c>
      <c r="AI550" s="94">
        <f t="shared" si="248"/>
        <v>1.1977358018186075</v>
      </c>
    </row>
    <row r="551" spans="2:35">
      <c r="B551" s="39">
        <f t="shared" si="249"/>
        <v>523</v>
      </c>
      <c r="C551" s="42">
        <f t="shared" si="250"/>
        <v>8.9047961630699088</v>
      </c>
      <c r="D551" s="10">
        <f t="shared" si="251"/>
        <v>5.2952038369300922</v>
      </c>
      <c r="E551" s="40">
        <f t="shared" si="252"/>
        <v>35.809592326139814</v>
      </c>
      <c r="F551" s="40">
        <f t="shared" si="253"/>
        <v>46.4</v>
      </c>
      <c r="G551" s="3">
        <f t="shared" si="254"/>
        <v>335.95203836929721</v>
      </c>
      <c r="H551" s="3">
        <f t="shared" si="255"/>
        <v>155.31826837612553</v>
      </c>
      <c r="I551">
        <f t="shared" ref="I551:I614" si="270">H551/1000^2</f>
        <v>1.5531826837612554E-4</v>
      </c>
      <c r="J551" s="4">
        <f t="shared" si="256"/>
        <v>1051.1509072259578</v>
      </c>
      <c r="K551" s="40">
        <f t="shared" si="257"/>
        <v>6.7677222918842013</v>
      </c>
      <c r="L551" s="40">
        <f t="shared" ref="L551:L614" si="271">IF((gstar-K551)&lt;0,0,gstar-K551)</f>
        <v>0</v>
      </c>
      <c r="M551" s="10">
        <f t="shared" si="258"/>
        <v>6.8938004801358197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15.291439675909775</v>
      </c>
      <c r="Q551" s="42">
        <f t="shared" si="260"/>
        <v>0.5990074050947416</v>
      </c>
      <c r="R551" s="4">
        <f t="shared" si="261"/>
        <v>229721.86574375266</v>
      </c>
      <c r="S551">
        <f t="shared" ref="S551:S614" si="272">R551/1000^3</f>
        <v>2.2972186574375265E-4</v>
      </c>
      <c r="T551" s="41">
        <f t="shared" ref="T551:T614" si="273">(vc/1000^3-S551)</f>
        <v>5.596779012962056E-4</v>
      </c>
      <c r="U551" s="42">
        <f t="shared" si="262"/>
        <v>0.40790792812655186</v>
      </c>
      <c r="V551" s="42">
        <f t="shared" si="263"/>
        <v>1.2119046784000098</v>
      </c>
      <c r="W551" s="42">
        <f t="shared" si="264"/>
        <v>1.1976744145095415</v>
      </c>
      <c r="X551" s="42">
        <f t="shared" si="265"/>
        <v>1.4230263890468331E-2</v>
      </c>
      <c r="Y551" s="42">
        <f t="shared" si="269"/>
        <v>1.2142099172142961E-2</v>
      </c>
      <c r="Z551" s="10">
        <f t="shared" si="266"/>
        <v>21.69479828312328</v>
      </c>
      <c r="AA551">
        <f t="shared" ref="AA551:AA614" si="274">Z551*rat*to+patm*1000000</f>
        <v>6893440.8127064146</v>
      </c>
      <c r="AB551" s="10">
        <f t="shared" ref="AB551:AB614" si="275">AA551/1000000</f>
        <v>6.8934408127064142</v>
      </c>
      <c r="AC551" s="10">
        <f t="shared" ref="AC551:AC614" si="276">AB551-patm</f>
        <v>6.7924408127064142</v>
      </c>
      <c r="AD551" s="3">
        <f t="shared" ref="AD551:AD614" si="277">AC551*1000000/6895</f>
        <v>985.12557109592672</v>
      </c>
      <c r="AI551" s="94">
        <f t="shared" ref="AI551:AI614" si="278">($M551-patm)*1000000*$I551/SQRT(rat*to)*SQRT(k)*(2/(k+1))^((k+1)/2/(k-1))</f>
        <v>1.1976744145095415</v>
      </c>
    </row>
    <row r="552" spans="2:35">
      <c r="B552" s="39">
        <f t="shared" ref="B552:B615" si="279">1+B551</f>
        <v>524</v>
      </c>
      <c r="C552" s="42">
        <f t="shared" ref="C552:C615" si="280">xincp+C551</f>
        <v>8.921822541966792</v>
      </c>
      <c r="D552" s="10">
        <f t="shared" ref="D552:D615" si="281">(F552-E552)/2</f>
        <v>5.278177458033209</v>
      </c>
      <c r="E552" s="40">
        <f t="shared" ref="E552:E615" si="282">E551+ci*2*xincp</f>
        <v>35.843645083933581</v>
      </c>
      <c r="F552" s="40">
        <f t="shared" ref="F552:F615" si="283">F551-osi*2*xincp</f>
        <v>46.4</v>
      </c>
      <c r="G552" s="3">
        <f t="shared" ref="G552:G615" si="284">G551-ei*n*2*xincp</f>
        <v>335.78177458032837</v>
      </c>
      <c r="H552" s="3">
        <f t="shared" ref="H552:H615" si="285">PI()/4*(dto+erate*(two-D552)/two)^2</f>
        <v>155.31826837612553</v>
      </c>
      <c r="I552">
        <f t="shared" si="270"/>
        <v>1.5531826837612554E-4</v>
      </c>
      <c r="J552" s="4">
        <f t="shared" ref="J552:J615" si="286">PI()/4*dc^2-PI()/4*(F552^2-E552^2)</f>
        <v>1053.0672711566522</v>
      </c>
      <c r="K552" s="40">
        <f t="shared" ref="K552:K615" si="287">J552/H552</f>
        <v>6.7800605953608644</v>
      </c>
      <c r="L552" s="40">
        <f t="shared" si="271"/>
        <v>0</v>
      </c>
      <c r="M552" s="10">
        <f t="shared" ref="M552:M615" si="288">AB551</f>
        <v>6.8934408127064142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15.291185175096102</v>
      </c>
      <c r="Q552" s="42">
        <f t="shared" ref="Q552:Q615" si="290">xincp/P552+Q551</f>
        <v>0.60012088182672263</v>
      </c>
      <c r="R552" s="4">
        <f t="shared" ref="R552:R615" si="291">PI()/4*(F552^2-E552^2)*G552</f>
        <v>228961.96036707197</v>
      </c>
      <c r="S552">
        <f t="shared" si="272"/>
        <v>2.2896196036707196E-4</v>
      </c>
      <c r="T552" s="41">
        <f t="shared" si="273"/>
        <v>5.6043780667288626E-4</v>
      </c>
      <c r="U552" s="42">
        <f t="shared" ref="U552:U615" si="292">rhopgrain*R552/1000^2</f>
        <v>0.406558594545395</v>
      </c>
      <c r="V552" s="42">
        <f t="shared" ref="V552:V615" si="293">(U551-U552)/(Q552-Q551)</f>
        <v>1.2118201866294922</v>
      </c>
      <c r="W552" s="42">
        <f t="shared" ref="W552:W615" si="294">IF(V552&lt;AI552,IF(AB551&gt;pbd,AI552,0),AI552)</f>
        <v>1.1976109996515323</v>
      </c>
      <c r="X552" s="42">
        <f t="shared" ref="X552:X615" si="295">V552-W552</f>
        <v>1.420918697795992E-2</v>
      </c>
      <c r="Y552" s="42">
        <f t="shared" si="269"/>
        <v>1.2157920771223288E-2</v>
      </c>
      <c r="Z552" s="10">
        <f t="shared" ref="Z552:Z615" si="296">Y552/T552</f>
        <v>21.693612790686633</v>
      </c>
      <c r="AA552">
        <f t="shared" si="274"/>
        <v>6893069.6459822636</v>
      </c>
      <c r="AB552" s="10">
        <f t="shared" si="275"/>
        <v>6.8930696459822638</v>
      </c>
      <c r="AC552" s="10">
        <f t="shared" si="276"/>
        <v>6.7920696459822638</v>
      </c>
      <c r="AD552" s="3">
        <f t="shared" si="277"/>
        <v>985.07173980888524</v>
      </c>
      <c r="AI552" s="94">
        <f t="shared" si="278"/>
        <v>1.1976109996515323</v>
      </c>
    </row>
    <row r="553" spans="2:35">
      <c r="B553" s="39">
        <f t="shared" si="279"/>
        <v>525</v>
      </c>
      <c r="C553" s="42">
        <f t="shared" si="280"/>
        <v>8.9388489208636752</v>
      </c>
      <c r="D553" s="10">
        <f t="shared" si="281"/>
        <v>5.2611510791363258</v>
      </c>
      <c r="E553" s="40">
        <f t="shared" si="282"/>
        <v>35.877697841727347</v>
      </c>
      <c r="F553" s="40">
        <f t="shared" si="283"/>
        <v>46.4</v>
      </c>
      <c r="G553" s="3">
        <f t="shared" si="284"/>
        <v>335.61151079135954</v>
      </c>
      <c r="H553" s="3">
        <f t="shared" si="285"/>
        <v>155.31826837612553</v>
      </c>
      <c r="I553">
        <f t="shared" si="270"/>
        <v>1.5531826837612554E-4</v>
      </c>
      <c r="J553" s="4">
        <f t="shared" si="286"/>
        <v>1054.9854565675514</v>
      </c>
      <c r="K553" s="40">
        <f t="shared" si="287"/>
        <v>6.7924106262423187</v>
      </c>
      <c r="L553" s="40">
        <f t="shared" si="271"/>
        <v>0</v>
      </c>
      <c r="M553" s="10">
        <f t="shared" si="288"/>
        <v>6.8930696459822638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15.290922527895731</v>
      </c>
      <c r="Q553" s="42">
        <f t="shared" si="290"/>
        <v>0.60123437768453114</v>
      </c>
      <c r="R553" s="4">
        <f t="shared" si="291"/>
        <v>228202.09625543572</v>
      </c>
      <c r="S553">
        <f t="shared" si="272"/>
        <v>2.2820209625543572E-4</v>
      </c>
      <c r="T553" s="41">
        <f t="shared" si="273"/>
        <v>5.6119767078452248E-4</v>
      </c>
      <c r="U553" s="42">
        <f t="shared" si="292"/>
        <v>0.40520933423692695</v>
      </c>
      <c r="V553" s="42">
        <f t="shared" si="293"/>
        <v>1.2117335677597838</v>
      </c>
      <c r="W553" s="42">
        <f t="shared" si="294"/>
        <v>1.1975455572923268</v>
      </c>
      <c r="X553" s="42">
        <f t="shared" si="295"/>
        <v>1.4188010467456991E-2</v>
      </c>
      <c r="Y553" s="42">
        <f t="shared" si="269"/>
        <v>1.2173719062109345E-2</v>
      </c>
      <c r="Z553" s="10">
        <f t="shared" si="296"/>
        <v>21.692390570850332</v>
      </c>
      <c r="AA553">
        <f t="shared" si="274"/>
        <v>6892686.9802487623</v>
      </c>
      <c r="AB553" s="10">
        <f t="shared" si="275"/>
        <v>6.8926869802487625</v>
      </c>
      <c r="AC553" s="10">
        <f t="shared" si="276"/>
        <v>6.7916869802487625</v>
      </c>
      <c r="AD553" s="3">
        <f t="shared" si="277"/>
        <v>985.01624079024839</v>
      </c>
      <c r="AI553" s="94">
        <f t="shared" si="278"/>
        <v>1.1975455572923268</v>
      </c>
    </row>
    <row r="554" spans="2:35">
      <c r="B554" s="39">
        <f t="shared" si="279"/>
        <v>526</v>
      </c>
      <c r="C554" s="42">
        <f t="shared" si="280"/>
        <v>8.9558752997605584</v>
      </c>
      <c r="D554" s="10">
        <f t="shared" si="281"/>
        <v>5.2441247002394427</v>
      </c>
      <c r="E554" s="40">
        <f t="shared" si="282"/>
        <v>35.911750599521113</v>
      </c>
      <c r="F554" s="40">
        <f t="shared" si="283"/>
        <v>46.4</v>
      </c>
      <c r="G554" s="3">
        <f t="shared" si="284"/>
        <v>335.4412470023907</v>
      </c>
      <c r="H554" s="3">
        <f t="shared" si="285"/>
        <v>155.31826837612553</v>
      </c>
      <c r="I554">
        <f t="shared" si="270"/>
        <v>1.5531826837612554E-4</v>
      </c>
      <c r="J554" s="4">
        <f t="shared" si="286"/>
        <v>1056.905463458656</v>
      </c>
      <c r="K554" s="40">
        <f t="shared" si="287"/>
        <v>6.8047723845285688</v>
      </c>
      <c r="L554" s="40">
        <f t="shared" si="271"/>
        <v>0</v>
      </c>
      <c r="M554" s="10">
        <f t="shared" si="288"/>
        <v>6.8926869802487625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15.29065173361462</v>
      </c>
      <c r="Q554" s="42">
        <f t="shared" si="290"/>
        <v>0.60234789326212113</v>
      </c>
      <c r="R554" s="4">
        <f t="shared" si="291"/>
        <v>227442.2743392401</v>
      </c>
      <c r="S554">
        <f t="shared" si="272"/>
        <v>2.2744227433924011E-4</v>
      </c>
      <c r="T554" s="41">
        <f t="shared" si="273"/>
        <v>5.6195749270071809E-4</v>
      </c>
      <c r="U554" s="42">
        <f t="shared" si="292"/>
        <v>0.40386014885321508</v>
      </c>
      <c r="V554" s="42">
        <f t="shared" si="293"/>
        <v>1.2116448219179408</v>
      </c>
      <c r="W554" s="42">
        <f t="shared" si="294"/>
        <v>1.1974780874822442</v>
      </c>
      <c r="X554" s="42">
        <f t="shared" si="295"/>
        <v>1.4166734435696604E-2</v>
      </c>
      <c r="Y554" s="42">
        <f t="shared" si="269"/>
        <v>1.2189493941587073E-2</v>
      </c>
      <c r="Z554" s="10">
        <f t="shared" si="296"/>
        <v>21.691131624574382</v>
      </c>
      <c r="AA554">
        <f t="shared" si="274"/>
        <v>6892292.8158064755</v>
      </c>
      <c r="AB554" s="10">
        <f t="shared" si="275"/>
        <v>6.8922928158064751</v>
      </c>
      <c r="AC554" s="10">
        <f t="shared" si="276"/>
        <v>6.7912928158064751</v>
      </c>
      <c r="AD554" s="3">
        <f t="shared" si="277"/>
        <v>984.95907408360779</v>
      </c>
      <c r="AI554" s="94">
        <f t="shared" si="278"/>
        <v>1.1974780874822442</v>
      </c>
    </row>
    <row r="555" spans="2:35">
      <c r="B555" s="39">
        <f t="shared" si="279"/>
        <v>527</v>
      </c>
      <c r="C555" s="42">
        <f t="shared" si="280"/>
        <v>8.9729016786574416</v>
      </c>
      <c r="D555" s="10">
        <f t="shared" si="281"/>
        <v>5.2270983213425595</v>
      </c>
      <c r="E555" s="40">
        <f t="shared" si="282"/>
        <v>35.94580335731488</v>
      </c>
      <c r="F555" s="40">
        <f t="shared" si="283"/>
        <v>46.4</v>
      </c>
      <c r="G555" s="3">
        <f t="shared" si="284"/>
        <v>335.27098321342186</v>
      </c>
      <c r="H555" s="3">
        <f t="shared" si="285"/>
        <v>155.31826837612553</v>
      </c>
      <c r="I555">
        <f t="shared" si="270"/>
        <v>1.5531826837612554E-4</v>
      </c>
      <c r="J555" s="4">
        <f t="shared" si="286"/>
        <v>1058.8272918299649</v>
      </c>
      <c r="K555" s="40">
        <f t="shared" si="287"/>
        <v>6.8171458702196084</v>
      </c>
      <c r="L555" s="40">
        <f t="shared" si="271"/>
        <v>0</v>
      </c>
      <c r="M555" s="10">
        <f t="shared" si="288"/>
        <v>6.8922928158064751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15.290372791541595</v>
      </c>
      <c r="Q555" s="42">
        <f t="shared" si="290"/>
        <v>0.60346142915356138</v>
      </c>
      <c r="R555" s="4">
        <f t="shared" si="291"/>
        <v>226682.49554888159</v>
      </c>
      <c r="S555">
        <f t="shared" si="272"/>
        <v>2.266824955488816E-4</v>
      </c>
      <c r="T555" s="41">
        <f t="shared" si="273"/>
        <v>5.6271727149107659E-4</v>
      </c>
      <c r="U555" s="42">
        <f t="shared" si="292"/>
        <v>0.4025110400463271</v>
      </c>
      <c r="V555" s="42">
        <f t="shared" si="293"/>
        <v>1.2115539492337724</v>
      </c>
      <c r="W555" s="42">
        <f t="shared" si="294"/>
        <v>1.1974085902742786</v>
      </c>
      <c r="X555" s="42">
        <f t="shared" si="295"/>
        <v>1.4145358959493759E-2</v>
      </c>
      <c r="Y555" s="42">
        <f t="shared" si="269"/>
        <v>1.2205245306485776E-2</v>
      </c>
      <c r="Z555" s="10">
        <f t="shared" si="296"/>
        <v>21.689835952865938</v>
      </c>
      <c r="AA555">
        <f t="shared" si="274"/>
        <v>6891887.1529707387</v>
      </c>
      <c r="AB555" s="10">
        <f t="shared" si="275"/>
        <v>6.8918871529707388</v>
      </c>
      <c r="AC555" s="10">
        <f t="shared" si="276"/>
        <v>6.7908871529707389</v>
      </c>
      <c r="AD555" s="3">
        <f t="shared" si="277"/>
        <v>984.90023973469738</v>
      </c>
      <c r="AI555" s="94">
        <f t="shared" si="278"/>
        <v>1.1974085902742786</v>
      </c>
    </row>
    <row r="556" spans="2:35">
      <c r="B556" s="39">
        <f t="shared" si="279"/>
        <v>528</v>
      </c>
      <c r="C556" s="42">
        <f t="shared" si="280"/>
        <v>8.9899280575543248</v>
      </c>
      <c r="D556" s="10">
        <f t="shared" si="281"/>
        <v>5.2100719424456763</v>
      </c>
      <c r="E556" s="40">
        <f t="shared" si="282"/>
        <v>35.979856115108646</v>
      </c>
      <c r="F556" s="40">
        <f t="shared" si="283"/>
        <v>46.4</v>
      </c>
      <c r="G556" s="3">
        <f t="shared" si="284"/>
        <v>335.10071942445302</v>
      </c>
      <c r="H556" s="3">
        <f t="shared" si="285"/>
        <v>155.31826837612553</v>
      </c>
      <c r="I556">
        <f t="shared" si="270"/>
        <v>1.5531826837612554E-4</v>
      </c>
      <c r="J556" s="4">
        <f t="shared" si="286"/>
        <v>1060.7509416814787</v>
      </c>
      <c r="K556" s="40">
        <f t="shared" si="287"/>
        <v>6.8295310833154392</v>
      </c>
      <c r="L556" s="40">
        <f t="shared" si="271"/>
        <v>0</v>
      </c>
      <c r="M556" s="10">
        <f t="shared" si="288"/>
        <v>6.8918871529707388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15.290085700948048</v>
      </c>
      <c r="Q556" s="42">
        <f t="shared" si="290"/>
        <v>0.60457498595303882</v>
      </c>
      <c r="R556" s="4">
        <f t="shared" si="291"/>
        <v>225922.76081475653</v>
      </c>
      <c r="S556">
        <f t="shared" si="272"/>
        <v>2.2592276081475653E-4</v>
      </c>
      <c r="T556" s="41">
        <f t="shared" si="273"/>
        <v>5.6347700622520172E-4</v>
      </c>
      <c r="U556" s="42">
        <f t="shared" si="292"/>
        <v>0.40116200946833058</v>
      </c>
      <c r="V556" s="42">
        <f t="shared" si="293"/>
        <v>1.2114609498406985</v>
      </c>
      <c r="W556" s="42">
        <f t="shared" si="294"/>
        <v>1.1973370657240283</v>
      </c>
      <c r="X556" s="42">
        <f t="shared" si="295"/>
        <v>1.4123884116670204E-2</v>
      </c>
      <c r="Y556" s="42">
        <f t="shared" si="269"/>
        <v>1.2220973053678925E-2</v>
      </c>
      <c r="Z556" s="10">
        <f t="shared" si="296"/>
        <v>21.688503556779807</v>
      </c>
      <c r="AA556">
        <f t="shared" si="274"/>
        <v>6891469.9920717981</v>
      </c>
      <c r="AB556" s="10">
        <f t="shared" si="275"/>
        <v>6.8914699920717979</v>
      </c>
      <c r="AC556" s="10">
        <f t="shared" si="276"/>
        <v>6.7904699920717979</v>
      </c>
      <c r="AD556" s="3">
        <f t="shared" si="277"/>
        <v>984.83973779141377</v>
      </c>
      <c r="AI556" s="94">
        <f t="shared" si="278"/>
        <v>1.1973370657240283</v>
      </c>
    </row>
    <row r="557" spans="2:35">
      <c r="B557" s="39">
        <f t="shared" si="279"/>
        <v>529</v>
      </c>
      <c r="C557" s="42">
        <f t="shared" si="280"/>
        <v>9.006954436451208</v>
      </c>
      <c r="D557" s="10">
        <f t="shared" si="281"/>
        <v>5.1930455635487931</v>
      </c>
      <c r="E557" s="40">
        <f t="shared" si="282"/>
        <v>36.013908872902412</v>
      </c>
      <c r="F557" s="40">
        <f t="shared" si="283"/>
        <v>46.4</v>
      </c>
      <c r="G557" s="3">
        <f t="shared" si="284"/>
        <v>334.93045563548418</v>
      </c>
      <c r="H557" s="3">
        <f t="shared" si="285"/>
        <v>155.31826837612553</v>
      </c>
      <c r="I557">
        <f t="shared" si="270"/>
        <v>1.5531826837612554E-4</v>
      </c>
      <c r="J557" s="4">
        <f t="shared" si="286"/>
        <v>1062.6764130131974</v>
      </c>
      <c r="K557" s="40">
        <f t="shared" si="287"/>
        <v>6.8419280238160622</v>
      </c>
      <c r="L557" s="40">
        <f t="shared" si="271"/>
        <v>0</v>
      </c>
      <c r="M557" s="10">
        <f t="shared" si="288"/>
        <v>6.8914699920717979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15.289790461088046</v>
      </c>
      <c r="Q557" s="42">
        <f t="shared" si="290"/>
        <v>0.60568856425486151</v>
      </c>
      <c r="R557" s="4">
        <f t="shared" si="291"/>
        <v>225163.07106726128</v>
      </c>
      <c r="S557">
        <f t="shared" si="272"/>
        <v>2.2516307106726127E-4</v>
      </c>
      <c r="T557" s="41">
        <f t="shared" si="273"/>
        <v>5.6423669597269698E-4</v>
      </c>
      <c r="U557" s="42">
        <f t="shared" si="292"/>
        <v>0.39981305877129314</v>
      </c>
      <c r="V557" s="42">
        <f t="shared" si="293"/>
        <v>1.2113658238756166</v>
      </c>
      <c r="W557" s="42">
        <f t="shared" si="294"/>
        <v>1.1972635138897219</v>
      </c>
      <c r="X557" s="42">
        <f t="shared" si="295"/>
        <v>1.410230998589479E-2</v>
      </c>
      <c r="Y557" s="42">
        <f t="shared" si="269"/>
        <v>1.2236677080084796E-2</v>
      </c>
      <c r="Z557" s="10">
        <f t="shared" si="296"/>
        <v>21.687134437418653</v>
      </c>
      <c r="AA557">
        <f t="shared" si="274"/>
        <v>6891041.3334548883</v>
      </c>
      <c r="AB557" s="10">
        <f t="shared" si="275"/>
        <v>6.8910413334548881</v>
      </c>
      <c r="AC557" s="10">
        <f t="shared" si="276"/>
        <v>6.7900413334548881</v>
      </c>
      <c r="AD557" s="3">
        <f t="shared" si="277"/>
        <v>984.77756830382714</v>
      </c>
      <c r="AI557" s="94">
        <f t="shared" si="278"/>
        <v>1.1972635138897219</v>
      </c>
    </row>
    <row r="558" spans="2:35">
      <c r="B558" s="39">
        <f t="shared" si="279"/>
        <v>530</v>
      </c>
      <c r="C558" s="42">
        <f t="shared" si="280"/>
        <v>9.0239808153480912</v>
      </c>
      <c r="D558" s="10">
        <f t="shared" si="281"/>
        <v>5.1760191846519099</v>
      </c>
      <c r="E558" s="40">
        <f t="shared" si="282"/>
        <v>36.047961630696179</v>
      </c>
      <c r="F558" s="40">
        <f t="shared" si="283"/>
        <v>46.4</v>
      </c>
      <c r="G558" s="3">
        <f t="shared" si="284"/>
        <v>334.76019184651534</v>
      </c>
      <c r="H558" s="3">
        <f t="shared" si="285"/>
        <v>155.31826837612553</v>
      </c>
      <c r="I558">
        <f t="shared" si="270"/>
        <v>1.5531826837612554E-4</v>
      </c>
      <c r="J558" s="4">
        <f t="shared" si="286"/>
        <v>1064.6037058251209</v>
      </c>
      <c r="K558" s="40">
        <f t="shared" si="287"/>
        <v>6.8543366917214774</v>
      </c>
      <c r="L558" s="40">
        <f t="shared" si="271"/>
        <v>0</v>
      </c>
      <c r="M558" s="10">
        <f t="shared" si="288"/>
        <v>6.8910413334548881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15.289487071198366</v>
      </c>
      <c r="Q558" s="42">
        <f t="shared" si="290"/>
        <v>0.60680216465346193</v>
      </c>
      <c r="R558" s="4">
        <f t="shared" si="291"/>
        <v>224403.42723679214</v>
      </c>
      <c r="S558">
        <f t="shared" si="272"/>
        <v>2.2440342723679214E-4</v>
      </c>
      <c r="T558" s="41">
        <f t="shared" si="273"/>
        <v>5.6499633980316608E-4</v>
      </c>
      <c r="U558" s="42">
        <f t="shared" si="292"/>
        <v>0.39846418960728236</v>
      </c>
      <c r="V558" s="42">
        <f t="shared" si="293"/>
        <v>1.2112685714786413</v>
      </c>
      <c r="W558" s="42">
        <f t="shared" si="294"/>
        <v>1.1971879348322279</v>
      </c>
      <c r="X558" s="42">
        <f t="shared" si="295"/>
        <v>1.4080636646413458E-2</v>
      </c>
      <c r="Y558" s="42">
        <f t="shared" si="269"/>
        <v>1.2252357282666789E-2</v>
      </c>
      <c r="Z558" s="10">
        <f t="shared" si="296"/>
        <v>21.685728595932634</v>
      </c>
      <c r="AA558">
        <f t="shared" si="274"/>
        <v>6890601.1774801146</v>
      </c>
      <c r="AB558" s="10">
        <f t="shared" si="275"/>
        <v>6.8906011774801144</v>
      </c>
      <c r="AC558" s="10">
        <f t="shared" si="276"/>
        <v>6.7896011774801144</v>
      </c>
      <c r="AD558" s="3">
        <f t="shared" si="277"/>
        <v>984.71373132416454</v>
      </c>
      <c r="AI558" s="94">
        <f t="shared" si="278"/>
        <v>1.1971879348322279</v>
      </c>
    </row>
    <row r="559" spans="2:35">
      <c r="B559" s="39">
        <f t="shared" si="279"/>
        <v>531</v>
      </c>
      <c r="C559" s="42">
        <f t="shared" si="280"/>
        <v>9.0410071942449743</v>
      </c>
      <c r="D559" s="10">
        <f t="shared" si="281"/>
        <v>5.1589928057550267</v>
      </c>
      <c r="E559" s="40">
        <f t="shared" si="282"/>
        <v>36.082014388489945</v>
      </c>
      <c r="F559" s="40">
        <f t="shared" si="283"/>
        <v>46.4</v>
      </c>
      <c r="G559" s="3">
        <f t="shared" si="284"/>
        <v>334.5899280575465</v>
      </c>
      <c r="H559" s="3">
        <f t="shared" si="285"/>
        <v>155.31826837612553</v>
      </c>
      <c r="I559">
        <f t="shared" si="270"/>
        <v>1.5531826837612554E-4</v>
      </c>
      <c r="J559" s="4">
        <f t="shared" si="286"/>
        <v>1066.5328201172492</v>
      </c>
      <c r="K559" s="40">
        <f t="shared" si="287"/>
        <v>6.8667570870316847</v>
      </c>
      <c r="L559" s="40">
        <f t="shared" si="271"/>
        <v>0</v>
      </c>
      <c r="M559" s="10">
        <f t="shared" si="288"/>
        <v>6.8906011774801144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15.289175530498397</v>
      </c>
      <c r="Q559" s="42">
        <f t="shared" si="290"/>
        <v>0.60791578774340027</v>
      </c>
      <c r="R559" s="4">
        <f t="shared" si="291"/>
        <v>223643.83025374563</v>
      </c>
      <c r="S559">
        <f t="shared" si="272"/>
        <v>2.2364383025374562E-4</v>
      </c>
      <c r="T559" s="41">
        <f t="shared" si="273"/>
        <v>5.6575593678621265E-4</v>
      </c>
      <c r="U559" s="42">
        <f t="shared" si="292"/>
        <v>0.39711540362836595</v>
      </c>
      <c r="V559" s="42">
        <f t="shared" si="293"/>
        <v>1.2111691927931281</v>
      </c>
      <c r="W559" s="42">
        <f t="shared" si="294"/>
        <v>1.1971103286150393</v>
      </c>
      <c r="X559" s="42">
        <f t="shared" si="295"/>
        <v>1.405886417808877E-2</v>
      </c>
      <c r="Y559" s="42">
        <f t="shared" si="269"/>
        <v>1.2268013558433816E-2</v>
      </c>
      <c r="Z559" s="10">
        <f t="shared" si="296"/>
        <v>21.684286033519154</v>
      </c>
      <c r="AA559">
        <f t="shared" si="274"/>
        <v>6890149.5245223707</v>
      </c>
      <c r="AB559" s="10">
        <f t="shared" si="275"/>
        <v>6.8901495245223705</v>
      </c>
      <c r="AC559" s="10">
        <f t="shared" si="276"/>
        <v>6.7891495245223705</v>
      </c>
      <c r="AD559" s="3">
        <f t="shared" si="277"/>
        <v>984.64822690679773</v>
      </c>
      <c r="AI559" s="94">
        <f t="shared" si="278"/>
        <v>1.1971103286150393</v>
      </c>
    </row>
    <row r="560" spans="2:35">
      <c r="B560" s="39">
        <f t="shared" si="279"/>
        <v>532</v>
      </c>
      <c r="C560" s="42">
        <f t="shared" si="280"/>
        <v>9.0580335731418575</v>
      </c>
      <c r="D560" s="10">
        <f t="shared" si="281"/>
        <v>5.1419664268581435</v>
      </c>
      <c r="E560" s="40">
        <f t="shared" si="282"/>
        <v>36.116067146283712</v>
      </c>
      <c r="F560" s="40">
        <f t="shared" si="283"/>
        <v>46.4</v>
      </c>
      <c r="G560" s="3">
        <f t="shared" si="284"/>
        <v>334.41966426857766</v>
      </c>
      <c r="H560" s="3">
        <f t="shared" si="285"/>
        <v>155.31826837612553</v>
      </c>
      <c r="I560">
        <f t="shared" si="270"/>
        <v>1.5531826837612554E-4</v>
      </c>
      <c r="J560" s="4">
        <f t="shared" si="286"/>
        <v>1068.4637558895824</v>
      </c>
      <c r="K560" s="40">
        <f t="shared" si="287"/>
        <v>6.8791892097466842</v>
      </c>
      <c r="L560" s="40">
        <f t="shared" si="271"/>
        <v>0</v>
      </c>
      <c r="M560" s="10">
        <f t="shared" si="288"/>
        <v>6.8901495245223705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15.288855838190084</v>
      </c>
      <c r="Q560" s="42">
        <f t="shared" si="290"/>
        <v>0.60902943411936727</v>
      </c>
      <c r="R560" s="4">
        <f t="shared" si="291"/>
        <v>222884.28104851794</v>
      </c>
      <c r="S560">
        <f t="shared" si="272"/>
        <v>2.2288428104851794E-4</v>
      </c>
      <c r="T560" s="41">
        <f t="shared" si="273"/>
        <v>5.6651548599144031E-4</v>
      </c>
      <c r="U560" s="42">
        <f t="shared" si="292"/>
        <v>0.39576670248661139</v>
      </c>
      <c r="V560" s="42">
        <f t="shared" si="293"/>
        <v>1.211067687966437</v>
      </c>
      <c r="W560" s="42">
        <f t="shared" si="294"/>
        <v>1.1970306953042555</v>
      </c>
      <c r="X560" s="42">
        <f t="shared" si="295"/>
        <v>1.4036992662181502E-2</v>
      </c>
      <c r="Y560" s="42">
        <f t="shared" si="269"/>
        <v>1.228364580444153E-2</v>
      </c>
      <c r="Z560" s="10">
        <f t="shared" si="296"/>
        <v>21.682806751424142</v>
      </c>
      <c r="AA560">
        <f t="shared" si="274"/>
        <v>6889686.3749717493</v>
      </c>
      <c r="AB560" s="10">
        <f t="shared" si="275"/>
        <v>6.889686374971749</v>
      </c>
      <c r="AC560" s="10">
        <f t="shared" si="276"/>
        <v>6.788686374971749</v>
      </c>
      <c r="AD560" s="3">
        <f t="shared" si="277"/>
        <v>984.58105510830296</v>
      </c>
      <c r="AI560" s="94">
        <f t="shared" si="278"/>
        <v>1.1970306953042555</v>
      </c>
    </row>
    <row r="561" spans="2:35">
      <c r="B561" s="39">
        <f t="shared" si="279"/>
        <v>533</v>
      </c>
      <c r="C561" s="42">
        <f t="shared" si="280"/>
        <v>9.0750599520387407</v>
      </c>
      <c r="D561" s="10">
        <f t="shared" si="281"/>
        <v>5.1249400479612603</v>
      </c>
      <c r="E561" s="40">
        <f t="shared" si="282"/>
        <v>36.150119904077478</v>
      </c>
      <c r="F561" s="40">
        <f t="shared" si="283"/>
        <v>46.4</v>
      </c>
      <c r="G561" s="3">
        <f t="shared" si="284"/>
        <v>334.24940047960882</v>
      </c>
      <c r="H561" s="3">
        <f t="shared" si="285"/>
        <v>155.31826837612553</v>
      </c>
      <c r="I561">
        <f t="shared" si="270"/>
        <v>1.5531826837612554E-4</v>
      </c>
      <c r="J561" s="4">
        <f t="shared" si="286"/>
        <v>1070.3965131421201</v>
      </c>
      <c r="K561" s="40">
        <f t="shared" si="287"/>
        <v>6.8916330598664732</v>
      </c>
      <c r="L561" s="40">
        <f t="shared" si="271"/>
        <v>0</v>
      </c>
      <c r="M561" s="10">
        <f t="shared" si="288"/>
        <v>6.889686374971749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15.288527993458205</v>
      </c>
      <c r="Q561" s="42">
        <f t="shared" si="290"/>
        <v>0.61014310437618791</v>
      </c>
      <c r="R561" s="4">
        <f t="shared" si="291"/>
        <v>222124.78055150557</v>
      </c>
      <c r="S561">
        <f t="shared" si="272"/>
        <v>2.2212478055150557E-4</v>
      </c>
      <c r="T561" s="41">
        <f t="shared" si="273"/>
        <v>5.6727498648845266E-4</v>
      </c>
      <c r="U561" s="42">
        <f t="shared" si="292"/>
        <v>0.39441808783408638</v>
      </c>
      <c r="V561" s="42">
        <f t="shared" si="293"/>
        <v>1.2109640571483926</v>
      </c>
      <c r="W561" s="42">
        <f t="shared" si="294"/>
        <v>1.1969490349686556</v>
      </c>
      <c r="X561" s="42">
        <f t="shared" si="295"/>
        <v>1.4015022179737047E-2</v>
      </c>
      <c r="Y561" s="42">
        <f t="shared" si="269"/>
        <v>1.2299253917791785E-2</v>
      </c>
      <c r="Z561" s="10">
        <f t="shared" si="296"/>
        <v>21.681290750940146</v>
      </c>
      <c r="AA561">
        <f t="shared" si="274"/>
        <v>6889211.7292329324</v>
      </c>
      <c r="AB561" s="10">
        <f t="shared" si="275"/>
        <v>6.8892117292329322</v>
      </c>
      <c r="AC561" s="10">
        <f t="shared" si="276"/>
        <v>6.7882117292329323</v>
      </c>
      <c r="AD561" s="3">
        <f t="shared" si="277"/>
        <v>984.51221598737231</v>
      </c>
      <c r="AI561" s="94">
        <f t="shared" si="278"/>
        <v>1.1969490349686556</v>
      </c>
    </row>
    <row r="562" spans="2:35">
      <c r="B562" s="39">
        <f t="shared" si="279"/>
        <v>534</v>
      </c>
      <c r="C562" s="42">
        <f t="shared" si="280"/>
        <v>9.0920863309356239</v>
      </c>
      <c r="D562" s="10">
        <f t="shared" si="281"/>
        <v>5.1079136690643772</v>
      </c>
      <c r="E562" s="40">
        <f t="shared" si="282"/>
        <v>36.184172661871244</v>
      </c>
      <c r="F562" s="40">
        <f t="shared" si="283"/>
        <v>46.4</v>
      </c>
      <c r="G562" s="3">
        <f t="shared" si="284"/>
        <v>334.07913669063998</v>
      </c>
      <c r="H562" s="3">
        <f t="shared" si="285"/>
        <v>155.31826837612553</v>
      </c>
      <c r="I562">
        <f t="shared" si="270"/>
        <v>1.5531826837612554E-4</v>
      </c>
      <c r="J562" s="4">
        <f t="shared" si="286"/>
        <v>1072.331091874863</v>
      </c>
      <c r="K562" s="40">
        <f t="shared" si="287"/>
        <v>6.904088637391057</v>
      </c>
      <c r="L562" s="40">
        <f t="shared" si="271"/>
        <v>0</v>
      </c>
      <c r="M562" s="10">
        <f t="shared" si="288"/>
        <v>6.8892117292329322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15.288191995469925</v>
      </c>
      <c r="Q562" s="42">
        <f t="shared" si="290"/>
        <v>0.61125679910882391</v>
      </c>
      <c r="R562" s="4">
        <f t="shared" si="291"/>
        <v>221365.32969310475</v>
      </c>
      <c r="S562">
        <f t="shared" si="272"/>
        <v>2.2136532969310475E-4</v>
      </c>
      <c r="T562" s="41">
        <f t="shared" si="273"/>
        <v>5.6803443734685342E-4</v>
      </c>
      <c r="U562" s="42">
        <f t="shared" si="292"/>
        <v>0.39306956132285836</v>
      </c>
      <c r="V562" s="42">
        <f t="shared" si="293"/>
        <v>1.210858300493342</v>
      </c>
      <c r="W562" s="42">
        <f t="shared" si="294"/>
        <v>1.1968653476795914</v>
      </c>
      <c r="X562" s="42">
        <f t="shared" si="295"/>
        <v>1.399295281375057E-2</v>
      </c>
      <c r="Y562" s="42">
        <f t="shared" si="269"/>
        <v>1.2314837795634482E-2</v>
      </c>
      <c r="Z562" s="10">
        <f t="shared" si="296"/>
        <v>21.679738033408686</v>
      </c>
      <c r="AA562">
        <f t="shared" si="274"/>
        <v>6888725.5877259392</v>
      </c>
      <c r="AB562" s="10">
        <f t="shared" si="275"/>
        <v>6.888725587725939</v>
      </c>
      <c r="AC562" s="10">
        <f t="shared" si="276"/>
        <v>6.787725587725939</v>
      </c>
      <c r="AD562" s="3">
        <f t="shared" si="277"/>
        <v>984.44170960492227</v>
      </c>
      <c r="AI562" s="94">
        <f t="shared" si="278"/>
        <v>1.1968653476795914</v>
      </c>
    </row>
    <row r="563" spans="2:35">
      <c r="B563" s="39">
        <f t="shared" si="279"/>
        <v>535</v>
      </c>
      <c r="C563" s="42">
        <f t="shared" si="280"/>
        <v>9.1091127098325071</v>
      </c>
      <c r="D563" s="10">
        <f t="shared" si="281"/>
        <v>5.090887290167494</v>
      </c>
      <c r="E563" s="40">
        <f t="shared" si="282"/>
        <v>36.218225419665011</v>
      </c>
      <c r="F563" s="40">
        <f t="shared" si="283"/>
        <v>46.4</v>
      </c>
      <c r="G563" s="3">
        <f t="shared" si="284"/>
        <v>333.90887290167115</v>
      </c>
      <c r="H563" s="3">
        <f t="shared" si="285"/>
        <v>155.31826837612553</v>
      </c>
      <c r="I563">
        <f t="shared" si="270"/>
        <v>1.5531826837612554E-4</v>
      </c>
      <c r="J563" s="4">
        <f t="shared" si="286"/>
        <v>1074.2674920878103</v>
      </c>
      <c r="K563" s="40">
        <f t="shared" si="287"/>
        <v>6.9165559423204295</v>
      </c>
      <c r="L563" s="40">
        <f t="shared" si="271"/>
        <v>0</v>
      </c>
      <c r="M563" s="10">
        <f t="shared" si="288"/>
        <v>6.888725587725939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15.287847843375324</v>
      </c>
      <c r="Q563" s="42">
        <f t="shared" si="290"/>
        <v>0.61237051891237759</v>
      </c>
      <c r="R563" s="4">
        <f t="shared" si="291"/>
        <v>220605.92940371201</v>
      </c>
      <c r="S563">
        <f t="shared" si="272"/>
        <v>2.2060592940371202E-4</v>
      </c>
      <c r="T563" s="41">
        <f t="shared" si="273"/>
        <v>5.6879383763624623E-4</v>
      </c>
      <c r="U563" s="42">
        <f t="shared" si="292"/>
        <v>0.39172112460499531</v>
      </c>
      <c r="V563" s="42">
        <f t="shared" si="293"/>
        <v>1.2107504181576321</v>
      </c>
      <c r="W563" s="42">
        <f t="shared" si="294"/>
        <v>1.1967796335111185</v>
      </c>
      <c r="X563" s="42">
        <f t="shared" si="295"/>
        <v>1.3970784646513579E-2</v>
      </c>
      <c r="Y563" s="42">
        <f t="shared" si="269"/>
        <v>1.2330397335166488E-2</v>
      </c>
      <c r="Z563" s="10">
        <f t="shared" si="296"/>
        <v>21.678148600217426</v>
      </c>
      <c r="AA563">
        <f t="shared" si="274"/>
        <v>6888227.9508852316</v>
      </c>
      <c r="AB563" s="10">
        <f t="shared" si="275"/>
        <v>6.8882279508852315</v>
      </c>
      <c r="AC563" s="10">
        <f t="shared" si="276"/>
        <v>6.7872279508852316</v>
      </c>
      <c r="AD563" s="3">
        <f t="shared" si="277"/>
        <v>984.36953602396397</v>
      </c>
      <c r="AI563" s="94">
        <f t="shared" si="278"/>
        <v>1.1967796335111185</v>
      </c>
    </row>
    <row r="564" spans="2:35">
      <c r="B564" s="39">
        <f t="shared" si="279"/>
        <v>536</v>
      </c>
      <c r="C564" s="42">
        <f t="shared" si="280"/>
        <v>9.1261390887293903</v>
      </c>
      <c r="D564" s="10">
        <f t="shared" si="281"/>
        <v>5.0738609112706108</v>
      </c>
      <c r="E564" s="40">
        <f t="shared" si="282"/>
        <v>36.252278177458777</v>
      </c>
      <c r="F564" s="40">
        <f t="shared" si="283"/>
        <v>46.4</v>
      </c>
      <c r="G564" s="3">
        <f t="shared" si="284"/>
        <v>333.73860911270231</v>
      </c>
      <c r="H564" s="3">
        <f t="shared" si="285"/>
        <v>155.31826837612553</v>
      </c>
      <c r="I564">
        <f t="shared" si="270"/>
        <v>1.5531826837612554E-4</v>
      </c>
      <c r="J564" s="4">
        <f t="shared" si="286"/>
        <v>1076.2057137809627</v>
      </c>
      <c r="K564" s="40">
        <f t="shared" si="287"/>
        <v>6.9290349746545958</v>
      </c>
      <c r="L564" s="40">
        <f t="shared" si="271"/>
        <v>0</v>
      </c>
      <c r="M564" s="10">
        <f t="shared" si="288"/>
        <v>6.8882279508852315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15.287495536306743</v>
      </c>
      <c r="Q564" s="42">
        <f t="shared" si="290"/>
        <v>0.6134842643820948</v>
      </c>
      <c r="R564" s="4">
        <f t="shared" si="291"/>
        <v>219846.58061372361</v>
      </c>
      <c r="S564">
        <f t="shared" si="272"/>
        <v>2.198465806137236E-4</v>
      </c>
      <c r="T564" s="41">
        <f t="shared" si="273"/>
        <v>5.6955318642623468E-4</v>
      </c>
      <c r="U564" s="42">
        <f t="shared" si="292"/>
        <v>0.39037277933256442</v>
      </c>
      <c r="V564" s="42">
        <f t="shared" si="293"/>
        <v>1.2106404103024029</v>
      </c>
      <c r="W564" s="42">
        <f t="shared" si="294"/>
        <v>1.1966918925398391</v>
      </c>
      <c r="X564" s="42">
        <f t="shared" si="295"/>
        <v>1.3948517762563784E-2</v>
      </c>
      <c r="Y564" s="42">
        <f t="shared" si="269"/>
        <v>1.2345932433633813E-2</v>
      </c>
      <c r="Z564" s="10">
        <f t="shared" si="296"/>
        <v>21.676522452803077</v>
      </c>
      <c r="AA564">
        <f t="shared" si="274"/>
        <v>6887718.8191606328</v>
      </c>
      <c r="AB564" s="10">
        <f t="shared" si="275"/>
        <v>6.8877188191606331</v>
      </c>
      <c r="AC564" s="10">
        <f t="shared" si="276"/>
        <v>6.7867188191606331</v>
      </c>
      <c r="AD564" s="3">
        <f t="shared" si="277"/>
        <v>984.2956953097364</v>
      </c>
      <c r="AI564" s="94">
        <f t="shared" si="278"/>
        <v>1.1966918925398391</v>
      </c>
    </row>
    <row r="565" spans="2:35">
      <c r="B565" s="39">
        <f t="shared" si="279"/>
        <v>537</v>
      </c>
      <c r="C565" s="42">
        <f t="shared" si="280"/>
        <v>9.1431654676262735</v>
      </c>
      <c r="D565" s="10">
        <f t="shared" si="281"/>
        <v>5.0568345323737276</v>
      </c>
      <c r="E565" s="40">
        <f t="shared" si="282"/>
        <v>36.286330935252543</v>
      </c>
      <c r="F565" s="40">
        <f t="shared" si="283"/>
        <v>46.4</v>
      </c>
      <c r="G565" s="3">
        <f t="shared" si="284"/>
        <v>333.56834532373347</v>
      </c>
      <c r="H565" s="3">
        <f t="shared" si="285"/>
        <v>155.31826837612553</v>
      </c>
      <c r="I565">
        <f t="shared" si="270"/>
        <v>1.5531826837612554E-4</v>
      </c>
      <c r="J565" s="4">
        <f t="shared" si="286"/>
        <v>1078.1457569543199</v>
      </c>
      <c r="K565" s="40">
        <f t="shared" si="287"/>
        <v>6.9415257343935544</v>
      </c>
      <c r="L565" s="40">
        <f t="shared" si="271"/>
        <v>0</v>
      </c>
      <c r="M565" s="10">
        <f t="shared" si="288"/>
        <v>6.8877188191606331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15.28713507337943</v>
      </c>
      <c r="Q565" s="42">
        <f t="shared" si="290"/>
        <v>0.61459803611336783</v>
      </c>
      <c r="R565" s="4">
        <f t="shared" si="291"/>
        <v>219087.28425353582</v>
      </c>
      <c r="S565">
        <f t="shared" si="272"/>
        <v>2.1908728425353583E-4</v>
      </c>
      <c r="T565" s="41">
        <f t="shared" si="273"/>
        <v>5.703124827864224E-4</v>
      </c>
      <c r="U565" s="42">
        <f t="shared" si="292"/>
        <v>0.38902452715763347</v>
      </c>
      <c r="V565" s="42">
        <f t="shared" si="293"/>
        <v>1.2105282770913182</v>
      </c>
      <c r="W565" s="42">
        <f t="shared" si="294"/>
        <v>1.1966021248450645</v>
      </c>
      <c r="X565" s="42">
        <f t="shared" si="295"/>
        <v>1.3926152246253709E-2</v>
      </c>
      <c r="Y565" s="42">
        <f t="shared" si="269"/>
        <v>1.2361442988331094E-2</v>
      </c>
      <c r="Z565" s="10">
        <f t="shared" si="296"/>
        <v>21.674859592649593</v>
      </c>
      <c r="AA565">
        <f t="shared" si="274"/>
        <v>6887198.1930167554</v>
      </c>
      <c r="AB565" s="10">
        <f t="shared" si="275"/>
        <v>6.8871981930167552</v>
      </c>
      <c r="AC565" s="10">
        <f t="shared" si="276"/>
        <v>6.7861981930167552</v>
      </c>
      <c r="AD565" s="3">
        <f t="shared" si="277"/>
        <v>984.22018752962367</v>
      </c>
      <c r="AI565" s="94">
        <f t="shared" si="278"/>
        <v>1.1966021248450645</v>
      </c>
    </row>
    <row r="566" spans="2:35">
      <c r="B566" s="39">
        <f t="shared" si="279"/>
        <v>538</v>
      </c>
      <c r="C566" s="42">
        <f t="shared" si="280"/>
        <v>9.1601918465231567</v>
      </c>
      <c r="D566" s="10">
        <f t="shared" si="281"/>
        <v>5.0398081534768444</v>
      </c>
      <c r="E566" s="40">
        <f t="shared" si="282"/>
        <v>36.32038369304631</v>
      </c>
      <c r="F566" s="40">
        <f t="shared" si="283"/>
        <v>46.4</v>
      </c>
      <c r="G566" s="3">
        <f t="shared" si="284"/>
        <v>333.39808153476463</v>
      </c>
      <c r="H566" s="3">
        <f t="shared" si="285"/>
        <v>155.31826837612553</v>
      </c>
      <c r="I566">
        <f t="shared" si="270"/>
        <v>1.5531826837612554E-4</v>
      </c>
      <c r="J566" s="4">
        <f t="shared" si="286"/>
        <v>1080.0876216078818</v>
      </c>
      <c r="K566" s="40">
        <f t="shared" si="287"/>
        <v>6.9540282215373033</v>
      </c>
      <c r="L566" s="40">
        <f t="shared" si="271"/>
        <v>0</v>
      </c>
      <c r="M566" s="10">
        <f t="shared" si="288"/>
        <v>6.8871981930167552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15.286766453691127</v>
      </c>
      <c r="Q566" s="42">
        <f t="shared" si="290"/>
        <v>0.61571183470173918</v>
      </c>
      <c r="R566" s="4">
        <f t="shared" si="291"/>
        <v>218328.04125354521</v>
      </c>
      <c r="S566">
        <f t="shared" si="272"/>
        <v>2.183280412535452E-4</v>
      </c>
      <c r="T566" s="41">
        <f t="shared" si="273"/>
        <v>5.7107172578641299E-4</v>
      </c>
      <c r="U566" s="42">
        <f t="shared" si="292"/>
        <v>0.3876763697322701</v>
      </c>
      <c r="V566" s="42">
        <f t="shared" si="293"/>
        <v>1.2104140186913972</v>
      </c>
      <c r="W566" s="42">
        <f t="shared" si="294"/>
        <v>1.1965103305087126</v>
      </c>
      <c r="X566" s="42">
        <f t="shared" si="295"/>
        <v>1.3903688182684615E-2</v>
      </c>
      <c r="Y566" s="42">
        <f t="shared" si="269"/>
        <v>1.2376928896602125E-2</v>
      </c>
      <c r="Z566" s="10">
        <f t="shared" si="296"/>
        <v>21.673160021288165</v>
      </c>
      <c r="AA566">
        <f t="shared" si="274"/>
        <v>6886666.0729330005</v>
      </c>
      <c r="AB566" s="10">
        <f t="shared" si="275"/>
        <v>6.8866660729330009</v>
      </c>
      <c r="AC566" s="10">
        <f t="shared" si="276"/>
        <v>6.7856660729330009</v>
      </c>
      <c r="AD566" s="3">
        <f t="shared" si="277"/>
        <v>984.14301275315449</v>
      </c>
      <c r="AI566" s="94">
        <f t="shared" si="278"/>
        <v>1.1965103305087126</v>
      </c>
    </row>
    <row r="567" spans="2:35">
      <c r="B567" s="39">
        <f t="shared" si="279"/>
        <v>539</v>
      </c>
      <c r="C567" s="42">
        <f t="shared" si="280"/>
        <v>9.1772182254200398</v>
      </c>
      <c r="D567" s="10">
        <f t="shared" si="281"/>
        <v>5.0227817745799612</v>
      </c>
      <c r="E567" s="40">
        <f t="shared" si="282"/>
        <v>36.354436450840076</v>
      </c>
      <c r="F567" s="40">
        <f t="shared" si="283"/>
        <v>46.4</v>
      </c>
      <c r="G567" s="3">
        <f t="shared" si="284"/>
        <v>333.22781774579579</v>
      </c>
      <c r="H567" s="3">
        <f t="shared" si="285"/>
        <v>155.31826837612553</v>
      </c>
      <c r="I567">
        <f t="shared" si="270"/>
        <v>1.5531826837612554E-4</v>
      </c>
      <c r="J567" s="4">
        <f t="shared" si="286"/>
        <v>1082.031307741649</v>
      </c>
      <c r="K567" s="40">
        <f t="shared" si="287"/>
        <v>6.9665424360858479</v>
      </c>
      <c r="L567" s="40">
        <f t="shared" si="271"/>
        <v>0</v>
      </c>
      <c r="M567" s="10">
        <f t="shared" si="288"/>
        <v>6.8866660729330009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15.286389676322054</v>
      </c>
      <c r="Q567" s="42">
        <f t="shared" si="290"/>
        <v>0.61682566074290412</v>
      </c>
      <c r="R567" s="4">
        <f t="shared" si="291"/>
        <v>217568.85254414796</v>
      </c>
      <c r="S567">
        <f t="shared" si="272"/>
        <v>2.1756885254414795E-4</v>
      </c>
      <c r="T567" s="41">
        <f t="shared" si="273"/>
        <v>5.718309144958103E-4</v>
      </c>
      <c r="U567" s="42">
        <f t="shared" si="292"/>
        <v>0.38632830870854179</v>
      </c>
      <c r="V567" s="42">
        <f t="shared" si="293"/>
        <v>1.210297635273798</v>
      </c>
      <c r="W567" s="42">
        <f t="shared" si="294"/>
        <v>1.1964165096153088</v>
      </c>
      <c r="X567" s="42">
        <f t="shared" si="295"/>
        <v>1.3881125658489202E-2</v>
      </c>
      <c r="Y567" s="42">
        <f t="shared" si="269"/>
        <v>1.2392390055841232E-2</v>
      </c>
      <c r="Z567" s="10">
        <f t="shared" si="296"/>
        <v>21.671423740298724</v>
      </c>
      <c r="AA567">
        <f t="shared" si="274"/>
        <v>6886122.4594040299</v>
      </c>
      <c r="AB567" s="10">
        <f t="shared" si="275"/>
        <v>6.8861224594040298</v>
      </c>
      <c r="AC567" s="10">
        <f t="shared" si="276"/>
        <v>6.7851224594040298</v>
      </c>
      <c r="AD567" s="3">
        <f t="shared" si="277"/>
        <v>984.06417105207106</v>
      </c>
      <c r="AI567" s="94">
        <f t="shared" si="278"/>
        <v>1.1964165096153088</v>
      </c>
    </row>
    <row r="568" spans="2:35">
      <c r="B568" s="39">
        <f t="shared" si="279"/>
        <v>540</v>
      </c>
      <c r="C568" s="42">
        <f t="shared" si="280"/>
        <v>9.194244604316923</v>
      </c>
      <c r="D568" s="10">
        <f t="shared" si="281"/>
        <v>5.005755395683078</v>
      </c>
      <c r="E568" s="40">
        <f t="shared" si="282"/>
        <v>36.388489208633843</v>
      </c>
      <c r="F568" s="40">
        <f t="shared" si="283"/>
        <v>46.4</v>
      </c>
      <c r="G568" s="3">
        <f t="shared" si="284"/>
        <v>333.05755395682695</v>
      </c>
      <c r="H568" s="3">
        <f t="shared" si="285"/>
        <v>155.31826837612553</v>
      </c>
      <c r="I568">
        <f t="shared" si="270"/>
        <v>1.5531826837612554E-4</v>
      </c>
      <c r="J568" s="4">
        <f t="shared" si="286"/>
        <v>1083.9768153556206</v>
      </c>
      <c r="K568" s="40">
        <f t="shared" si="287"/>
        <v>6.9790683780391811</v>
      </c>
      <c r="L568" s="40">
        <f t="shared" si="271"/>
        <v>0</v>
      </c>
      <c r="M568" s="10">
        <f t="shared" si="288"/>
        <v>6.8861224594040298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15.286004740335231</v>
      </c>
      <c r="Q568" s="42">
        <f t="shared" si="290"/>
        <v>0.61793951483271448</v>
      </c>
      <c r="R568" s="4">
        <f t="shared" si="291"/>
        <v>216809.7190557406</v>
      </c>
      <c r="S568">
        <f t="shared" si="272"/>
        <v>2.1680971905574059E-4</v>
      </c>
      <c r="T568" s="41">
        <f t="shared" si="273"/>
        <v>5.7259004798421761E-4</v>
      </c>
      <c r="U568" s="42">
        <f t="shared" si="292"/>
        <v>0.38498034573851636</v>
      </c>
      <c r="V568" s="42">
        <f t="shared" si="293"/>
        <v>1.2101791270119935</v>
      </c>
      <c r="W568" s="42">
        <f t="shared" si="294"/>
        <v>1.1963206622520697</v>
      </c>
      <c r="X568" s="42">
        <f t="shared" si="295"/>
        <v>1.3858464759923805E-2</v>
      </c>
      <c r="Y568" s="42">
        <f t="shared" si="269"/>
        <v>1.2407826363492566E-2</v>
      </c>
      <c r="Z568" s="10">
        <f t="shared" si="296"/>
        <v>21.669650751307792</v>
      </c>
      <c r="AA568">
        <f t="shared" si="274"/>
        <v>6885567.3529390907</v>
      </c>
      <c r="AB568" s="10">
        <f t="shared" si="275"/>
        <v>6.8855673529390904</v>
      </c>
      <c r="AC568" s="10">
        <f t="shared" si="276"/>
        <v>6.7845673529390904</v>
      </c>
      <c r="AD568" s="3">
        <f t="shared" si="277"/>
        <v>983.98366250023071</v>
      </c>
      <c r="AI568" s="94">
        <f t="shared" si="278"/>
        <v>1.1963206622520697</v>
      </c>
    </row>
    <row r="569" spans="2:35">
      <c r="B569" s="39">
        <f t="shared" si="279"/>
        <v>541</v>
      </c>
      <c r="C569" s="42">
        <f t="shared" si="280"/>
        <v>9.2112709832138062</v>
      </c>
      <c r="D569" s="10">
        <f t="shared" si="281"/>
        <v>4.9887290167861948</v>
      </c>
      <c r="E569" s="40">
        <f t="shared" si="282"/>
        <v>36.422541966427609</v>
      </c>
      <c r="F569" s="40">
        <f t="shared" si="283"/>
        <v>46.4</v>
      </c>
      <c r="G569" s="3">
        <f t="shared" si="284"/>
        <v>332.88729016785811</v>
      </c>
      <c r="H569" s="3">
        <f t="shared" si="285"/>
        <v>155.31826837612553</v>
      </c>
      <c r="I569">
        <f t="shared" si="270"/>
        <v>1.5531826837612554E-4</v>
      </c>
      <c r="J569" s="4">
        <f t="shared" si="286"/>
        <v>1085.9241444497968</v>
      </c>
      <c r="K569" s="40">
        <f t="shared" si="287"/>
        <v>6.9916060473973047</v>
      </c>
      <c r="L569" s="40">
        <f t="shared" si="271"/>
        <v>0</v>
      </c>
      <c r="M569" s="10">
        <f t="shared" si="288"/>
        <v>6.8855673529390904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15.285611644775996</v>
      </c>
      <c r="Q569" s="42">
        <f t="shared" si="290"/>
        <v>0.61905339756718147</v>
      </c>
      <c r="R569" s="4">
        <f t="shared" si="291"/>
        <v>216050.64171871942</v>
      </c>
      <c r="S569">
        <f t="shared" si="272"/>
        <v>2.1605064171871942E-4</v>
      </c>
      <c r="T569" s="41">
        <f t="shared" si="273"/>
        <v>5.7334912532123875E-4</v>
      </c>
      <c r="U569" s="42">
        <f t="shared" si="292"/>
        <v>0.38363248247426129</v>
      </c>
      <c r="V569" s="42">
        <f t="shared" si="293"/>
        <v>1.2100584940837877</v>
      </c>
      <c r="W569" s="42">
        <f t="shared" si="294"/>
        <v>1.1962227885087835</v>
      </c>
      <c r="X569" s="42">
        <f t="shared" si="295"/>
        <v>1.3835705575004242E-2</v>
      </c>
      <c r="Y569" s="42">
        <f t="shared" si="269"/>
        <v>1.2423237717051732E-2</v>
      </c>
      <c r="Z569" s="10">
        <f t="shared" si="296"/>
        <v>21.667841055990419</v>
      </c>
      <c r="AA569">
        <f t="shared" si="274"/>
        <v>6885000.7540626293</v>
      </c>
      <c r="AB569" s="10">
        <f t="shared" si="275"/>
        <v>6.885000754062629</v>
      </c>
      <c r="AC569" s="10">
        <f t="shared" si="276"/>
        <v>6.784000754062629</v>
      </c>
      <c r="AD569" s="3">
        <f t="shared" si="277"/>
        <v>983.90148717369539</v>
      </c>
      <c r="AI569" s="94">
        <f t="shared" si="278"/>
        <v>1.1962227885087835</v>
      </c>
    </row>
    <row r="570" spans="2:35">
      <c r="B570" s="39">
        <f t="shared" si="279"/>
        <v>542</v>
      </c>
      <c r="C570" s="42">
        <f t="shared" si="280"/>
        <v>9.2282973621106894</v>
      </c>
      <c r="D570" s="10">
        <f t="shared" si="281"/>
        <v>4.9717026378893117</v>
      </c>
      <c r="E570" s="40">
        <f t="shared" si="282"/>
        <v>36.456594724221375</v>
      </c>
      <c r="F570" s="40">
        <f t="shared" si="283"/>
        <v>46.4</v>
      </c>
      <c r="G570" s="3">
        <f t="shared" si="284"/>
        <v>332.71702637888927</v>
      </c>
      <c r="H570" s="3">
        <f t="shared" si="285"/>
        <v>155.31826837612553</v>
      </c>
      <c r="I570">
        <f t="shared" si="270"/>
        <v>1.5531826837612554E-4</v>
      </c>
      <c r="J570" s="4">
        <f t="shared" si="286"/>
        <v>1087.8732950241779</v>
      </c>
      <c r="K570" s="40">
        <f t="shared" si="287"/>
        <v>7.0041554441602205</v>
      </c>
      <c r="L570" s="40">
        <f t="shared" si="271"/>
        <v>0</v>
      </c>
      <c r="M570" s="10">
        <f t="shared" si="288"/>
        <v>6.885000754062629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15.285210388672413</v>
      </c>
      <c r="Q570" s="42">
        <f t="shared" si="290"/>
        <v>0.6201673095424789</v>
      </c>
      <c r="R570" s="4">
        <f t="shared" si="291"/>
        <v>215291.62146348075</v>
      </c>
      <c r="S570">
        <f t="shared" si="272"/>
        <v>2.1529162146348074E-4</v>
      </c>
      <c r="T570" s="41">
        <f t="shared" si="273"/>
        <v>5.7410814557647745E-4</v>
      </c>
      <c r="U570" s="42">
        <f t="shared" si="292"/>
        <v>0.38228472056784424</v>
      </c>
      <c r="V570" s="42">
        <f t="shared" si="293"/>
        <v>1.2099357366700314</v>
      </c>
      <c r="W570" s="42">
        <f t="shared" si="294"/>
        <v>1.196122888477918</v>
      </c>
      <c r="X570" s="42">
        <f t="shared" si="295"/>
        <v>1.3812848192113369E-2</v>
      </c>
      <c r="Y570" s="42">
        <f t="shared" si="269"/>
        <v>1.2438624014065893E-2</v>
      </c>
      <c r="Z570" s="10">
        <f t="shared" si="296"/>
        <v>21.665994656069433</v>
      </c>
      <c r="AA570">
        <f t="shared" si="274"/>
        <v>6884422.6633140454</v>
      </c>
      <c r="AB570" s="10">
        <f t="shared" si="275"/>
        <v>6.8844226633140453</v>
      </c>
      <c r="AC570" s="10">
        <f t="shared" si="276"/>
        <v>6.7834226633140453</v>
      </c>
      <c r="AD570" s="3">
        <f t="shared" si="277"/>
        <v>983.81764515069551</v>
      </c>
      <c r="AI570" s="94">
        <f t="shared" si="278"/>
        <v>1.196122888477918</v>
      </c>
    </row>
    <row r="571" spans="2:35">
      <c r="B571" s="39">
        <f t="shared" si="279"/>
        <v>543</v>
      </c>
      <c r="C571" s="42">
        <f t="shared" si="280"/>
        <v>9.2453237410075726</v>
      </c>
      <c r="D571" s="10">
        <f t="shared" si="281"/>
        <v>4.9546762589924285</v>
      </c>
      <c r="E571" s="40">
        <f t="shared" si="282"/>
        <v>36.490647482015142</v>
      </c>
      <c r="F571" s="40">
        <f t="shared" si="283"/>
        <v>46.4</v>
      </c>
      <c r="G571" s="3">
        <f t="shared" si="284"/>
        <v>332.54676258992043</v>
      </c>
      <c r="H571" s="3">
        <f t="shared" si="285"/>
        <v>155.31826837612553</v>
      </c>
      <c r="I571">
        <f t="shared" si="270"/>
        <v>1.5531826837612554E-4</v>
      </c>
      <c r="J571" s="4">
        <f t="shared" si="286"/>
        <v>1089.8242670787643</v>
      </c>
      <c r="K571" s="40">
        <f t="shared" si="287"/>
        <v>7.016716568327932</v>
      </c>
      <c r="L571" s="40">
        <f t="shared" si="271"/>
        <v>0</v>
      </c>
      <c r="M571" s="10">
        <f t="shared" si="288"/>
        <v>6.8844226633140453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15.284800971035111</v>
      </c>
      <c r="Q571" s="42">
        <f t="shared" si="290"/>
        <v>0.62128125135494661</v>
      </c>
      <c r="R571" s="4">
        <f t="shared" si="291"/>
        <v>214532.6592204209</v>
      </c>
      <c r="S571">
        <f t="shared" si="272"/>
        <v>2.145326592204209E-4</v>
      </c>
      <c r="T571" s="41">
        <f t="shared" si="273"/>
        <v>5.7486710781953733E-4</v>
      </c>
      <c r="U571" s="42">
        <f t="shared" si="292"/>
        <v>0.38093706167133257</v>
      </c>
      <c r="V571" s="42">
        <f t="shared" si="293"/>
        <v>1.2098108549549891</v>
      </c>
      <c r="W571" s="42">
        <f t="shared" si="294"/>
        <v>1.1960209622545777</v>
      </c>
      <c r="X571" s="42">
        <f t="shared" si="295"/>
        <v>1.3789892700411421E-2</v>
      </c>
      <c r="Y571" s="42">
        <f t="shared" si="269"/>
        <v>1.2453985152134325E-2</v>
      </c>
      <c r="Z571" s="10">
        <f t="shared" si="296"/>
        <v>21.664111553315532</v>
      </c>
      <c r="AA571">
        <f t="shared" si="274"/>
        <v>6883833.0812477265</v>
      </c>
      <c r="AB571" s="10">
        <f t="shared" si="275"/>
        <v>6.8838330812477269</v>
      </c>
      <c r="AC571" s="10">
        <f t="shared" si="276"/>
        <v>6.7828330812477269</v>
      </c>
      <c r="AD571" s="3">
        <f t="shared" si="277"/>
        <v>983.73213651163542</v>
      </c>
      <c r="AI571" s="94">
        <f t="shared" si="278"/>
        <v>1.1960209622545777</v>
      </c>
    </row>
    <row r="572" spans="2:35">
      <c r="B572" s="39">
        <f t="shared" si="279"/>
        <v>544</v>
      </c>
      <c r="C572" s="42">
        <f t="shared" si="280"/>
        <v>9.2623501199044558</v>
      </c>
      <c r="D572" s="10">
        <f t="shared" si="281"/>
        <v>4.9376498800955453</v>
      </c>
      <c r="E572" s="40">
        <f t="shared" si="282"/>
        <v>36.524700239808908</v>
      </c>
      <c r="F572" s="40">
        <f t="shared" si="283"/>
        <v>46.4</v>
      </c>
      <c r="G572" s="3">
        <f t="shared" si="284"/>
        <v>332.37649880095159</v>
      </c>
      <c r="H572" s="3">
        <f t="shared" si="285"/>
        <v>155.31826837612553</v>
      </c>
      <c r="I572">
        <f t="shared" si="270"/>
        <v>1.5531826837612554E-4</v>
      </c>
      <c r="J572" s="4">
        <f t="shared" si="286"/>
        <v>1091.777060613555</v>
      </c>
      <c r="K572" s="40">
        <f t="shared" si="287"/>
        <v>7.0292894199004321</v>
      </c>
      <c r="L572" s="40">
        <f t="shared" si="271"/>
        <v>0</v>
      </c>
      <c r="M572" s="10">
        <f t="shared" si="288"/>
        <v>6.8838330812477269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15.284383390857263</v>
      </c>
      <c r="Q572" s="42">
        <f t="shared" si="290"/>
        <v>0.62239522360109345</v>
      </c>
      <c r="R572" s="4">
        <f t="shared" si="291"/>
        <v>213773.7559199364</v>
      </c>
      <c r="S572">
        <f t="shared" si="272"/>
        <v>2.137737559199364E-4</v>
      </c>
      <c r="T572" s="41">
        <f t="shared" si="273"/>
        <v>5.7562601112002188E-4</v>
      </c>
      <c r="U572" s="42">
        <f t="shared" si="292"/>
        <v>0.37958950743679426</v>
      </c>
      <c r="V572" s="42">
        <f t="shared" si="293"/>
        <v>1.209683849125871</v>
      </c>
      <c r="W572" s="42">
        <f t="shared" si="294"/>
        <v>1.19591700993651</v>
      </c>
      <c r="X572" s="42">
        <f t="shared" si="295"/>
        <v>1.3766839189361058E-2</v>
      </c>
      <c r="Y572" s="42">
        <f t="shared" si="269"/>
        <v>1.246932102890844E-2</v>
      </c>
      <c r="Z572" s="10">
        <f t="shared" si="296"/>
        <v>21.662191749546395</v>
      </c>
      <c r="AA572">
        <f t="shared" si="274"/>
        <v>6883232.0084327739</v>
      </c>
      <c r="AB572" s="10">
        <f t="shared" si="275"/>
        <v>6.8832320084327741</v>
      </c>
      <c r="AC572" s="10">
        <f t="shared" si="276"/>
        <v>6.7822320084327741</v>
      </c>
      <c r="AD572" s="3">
        <f t="shared" si="277"/>
        <v>983.64496133905345</v>
      </c>
      <c r="AI572" s="94">
        <f t="shared" si="278"/>
        <v>1.19591700993651</v>
      </c>
    </row>
    <row r="573" spans="2:35">
      <c r="B573" s="39">
        <f t="shared" si="279"/>
        <v>545</v>
      </c>
      <c r="C573" s="42">
        <f t="shared" si="280"/>
        <v>9.279376498801339</v>
      </c>
      <c r="D573" s="10">
        <f t="shared" si="281"/>
        <v>4.9206235011986621</v>
      </c>
      <c r="E573" s="40">
        <f t="shared" si="282"/>
        <v>36.558752997602674</v>
      </c>
      <c r="F573" s="40">
        <f t="shared" si="283"/>
        <v>46.4</v>
      </c>
      <c r="G573" s="3">
        <f t="shared" si="284"/>
        <v>332.20623501198276</v>
      </c>
      <c r="H573" s="3">
        <f t="shared" si="285"/>
        <v>155.31826837612553</v>
      </c>
      <c r="I573">
        <f t="shared" si="270"/>
        <v>1.5531826837612554E-4</v>
      </c>
      <c r="J573" s="4">
        <f t="shared" si="286"/>
        <v>1093.7316756285509</v>
      </c>
      <c r="K573" s="40">
        <f t="shared" si="287"/>
        <v>7.0418739988777252</v>
      </c>
      <c r="L573" s="40">
        <f t="shared" si="271"/>
        <v>0</v>
      </c>
      <c r="M573" s="10">
        <f t="shared" si="288"/>
        <v>6.8832320084327741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15.283957647114416</v>
      </c>
      <c r="Q573" s="42">
        <f t="shared" si="290"/>
        <v>0.62350922687760069</v>
      </c>
      <c r="R573" s="4">
        <f t="shared" si="291"/>
        <v>213014.91249242349</v>
      </c>
      <c r="S573">
        <f t="shared" si="272"/>
        <v>2.130149124924235E-4</v>
      </c>
      <c r="T573" s="41">
        <f t="shared" si="273"/>
        <v>5.7638485454753472E-4</v>
      </c>
      <c r="U573" s="42">
        <f t="shared" si="292"/>
        <v>0.37824205951629675</v>
      </c>
      <c r="V573" s="42">
        <f t="shared" si="293"/>
        <v>1.2095547193740779</v>
      </c>
      <c r="W573" s="42">
        <f t="shared" si="294"/>
        <v>1.1958110316240553</v>
      </c>
      <c r="X573" s="42">
        <f t="shared" si="295"/>
        <v>1.3743687750022548E-2</v>
      </c>
      <c r="Y573" s="42">
        <f t="shared" si="269"/>
        <v>1.2484631542093257E-2</v>
      </c>
      <c r="Z573" s="10">
        <f t="shared" si="296"/>
        <v>21.660235246628332</v>
      </c>
      <c r="AA573">
        <f t="shared" si="274"/>
        <v>6882619.4454535097</v>
      </c>
      <c r="AB573" s="10">
        <f t="shared" si="275"/>
        <v>6.8826194454535097</v>
      </c>
      <c r="AC573" s="10">
        <f t="shared" si="276"/>
        <v>6.7816194454535097</v>
      </c>
      <c r="AD573" s="3">
        <f t="shared" si="277"/>
        <v>983.55611971769542</v>
      </c>
      <c r="AI573" s="94">
        <f t="shared" si="278"/>
        <v>1.1958110316240553</v>
      </c>
    </row>
    <row r="574" spans="2:35">
      <c r="B574" s="39">
        <f t="shared" si="279"/>
        <v>546</v>
      </c>
      <c r="C574" s="42">
        <f t="shared" si="280"/>
        <v>9.2964028776982222</v>
      </c>
      <c r="D574" s="10">
        <f t="shared" si="281"/>
        <v>4.9035971223017789</v>
      </c>
      <c r="E574" s="40">
        <f t="shared" si="282"/>
        <v>36.592805755396441</v>
      </c>
      <c r="F574" s="40">
        <f t="shared" si="283"/>
        <v>46.4</v>
      </c>
      <c r="G574" s="3">
        <f t="shared" si="284"/>
        <v>332.03597122301392</v>
      </c>
      <c r="H574" s="3">
        <f t="shared" si="285"/>
        <v>155.31826837612553</v>
      </c>
      <c r="I574">
        <f t="shared" si="270"/>
        <v>1.5531826837612554E-4</v>
      </c>
      <c r="J574" s="4">
        <f t="shared" si="286"/>
        <v>1095.6881121237511</v>
      </c>
      <c r="K574" s="40">
        <f t="shared" si="287"/>
        <v>7.0544703052598088</v>
      </c>
      <c r="L574" s="40">
        <f t="shared" si="271"/>
        <v>0</v>
      </c>
      <c r="M574" s="10">
        <f t="shared" si="288"/>
        <v>6.8826194454535097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15.28352373876481</v>
      </c>
      <c r="Q574" s="42">
        <f t="shared" si="290"/>
        <v>0.62462326178132499</v>
      </c>
      <c r="R574" s="4">
        <f t="shared" si="291"/>
        <v>212256.12986827857</v>
      </c>
      <c r="S574">
        <f t="shared" si="272"/>
        <v>2.1225612986827856E-4</v>
      </c>
      <c r="T574" s="41">
        <f t="shared" si="273"/>
        <v>5.7714363717167969E-4</v>
      </c>
      <c r="U574" s="42">
        <f t="shared" si="292"/>
        <v>0.37689471956190751</v>
      </c>
      <c r="V574" s="42">
        <f t="shared" si="293"/>
        <v>1.209423465894091</v>
      </c>
      <c r="W574" s="42">
        <f t="shared" si="294"/>
        <v>1.1957030274202389</v>
      </c>
      <c r="X574" s="42">
        <f t="shared" si="295"/>
        <v>1.372043847385207E-2</v>
      </c>
      <c r="Y574" s="42">
        <f t="shared" si="269"/>
        <v>1.2499916589447531E-2</v>
      </c>
      <c r="Z574" s="10">
        <f t="shared" si="296"/>
        <v>21.6582420464756</v>
      </c>
      <c r="AA574">
        <f t="shared" si="274"/>
        <v>6881995.3929092726</v>
      </c>
      <c r="AB574" s="10">
        <f t="shared" si="275"/>
        <v>6.881995392909273</v>
      </c>
      <c r="AC574" s="10">
        <f t="shared" si="276"/>
        <v>6.780995392909273</v>
      </c>
      <c r="AD574" s="3">
        <f t="shared" si="277"/>
        <v>983.46561173448481</v>
      </c>
      <c r="AI574" s="94">
        <f t="shared" si="278"/>
        <v>1.1957030274202389</v>
      </c>
    </row>
    <row r="575" spans="2:35">
      <c r="B575" s="39">
        <f t="shared" si="279"/>
        <v>547</v>
      </c>
      <c r="C575" s="42">
        <f t="shared" si="280"/>
        <v>9.3134292565951053</v>
      </c>
      <c r="D575" s="10">
        <f t="shared" si="281"/>
        <v>4.8865707434048957</v>
      </c>
      <c r="E575" s="40">
        <f t="shared" si="282"/>
        <v>36.626858513190207</v>
      </c>
      <c r="F575" s="40">
        <f t="shared" si="283"/>
        <v>46.4</v>
      </c>
      <c r="G575" s="3">
        <f t="shared" si="284"/>
        <v>331.86570743404508</v>
      </c>
      <c r="H575" s="3">
        <f t="shared" si="285"/>
        <v>155.31826837612553</v>
      </c>
      <c r="I575">
        <f t="shared" si="270"/>
        <v>1.5531826837612554E-4</v>
      </c>
      <c r="J575" s="4">
        <f t="shared" si="286"/>
        <v>1097.6463700991565</v>
      </c>
      <c r="K575" s="40">
        <f t="shared" si="287"/>
        <v>7.0670783390466845</v>
      </c>
      <c r="L575" s="40">
        <f t="shared" si="271"/>
        <v>0</v>
      </c>
      <c r="M575" s="10">
        <f t="shared" si="288"/>
        <v>6.881995392909273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15.283081664749229</v>
      </c>
      <c r="Q575" s="42">
        <f t="shared" si="290"/>
        <v>0.62573732890930189</v>
      </c>
      <c r="R575" s="4">
        <f t="shared" si="291"/>
        <v>211497.40897789804</v>
      </c>
      <c r="S575">
        <f t="shared" si="272"/>
        <v>2.1149740897789804E-4</v>
      </c>
      <c r="T575" s="41">
        <f t="shared" si="273"/>
        <v>5.7790235806206018E-4</v>
      </c>
      <c r="U575" s="42">
        <f t="shared" si="292"/>
        <v>0.37554748922569442</v>
      </c>
      <c r="V575" s="42">
        <f t="shared" si="293"/>
        <v>1.2092900888832443</v>
      </c>
      <c r="W575" s="42">
        <f t="shared" si="294"/>
        <v>1.1955929974307333</v>
      </c>
      <c r="X575" s="42">
        <f t="shared" si="295"/>
        <v>1.3697091452510968E-2</v>
      </c>
      <c r="Y575" s="42">
        <f t="shared" si="269"/>
        <v>1.2515176068783666E-2</v>
      </c>
      <c r="Z575" s="10">
        <f t="shared" si="296"/>
        <v>21.65621215104936</v>
      </c>
      <c r="AA575">
        <f t="shared" si="274"/>
        <v>6881359.8514140807</v>
      </c>
      <c r="AB575" s="10">
        <f t="shared" si="275"/>
        <v>6.8813598514140804</v>
      </c>
      <c r="AC575" s="10">
        <f t="shared" si="276"/>
        <v>6.7803598514140804</v>
      </c>
      <c r="AD575" s="3">
        <f t="shared" si="277"/>
        <v>983.37343747847433</v>
      </c>
      <c r="AI575" s="94">
        <f t="shared" si="278"/>
        <v>1.1955929974307333</v>
      </c>
    </row>
    <row r="576" spans="2:35">
      <c r="B576" s="39">
        <f t="shared" si="279"/>
        <v>548</v>
      </c>
      <c r="C576" s="42">
        <f t="shared" si="280"/>
        <v>9.3304556354919885</v>
      </c>
      <c r="D576" s="10">
        <f t="shared" si="281"/>
        <v>4.8695443645080125</v>
      </c>
      <c r="E576" s="40">
        <f t="shared" si="282"/>
        <v>36.660911270983974</v>
      </c>
      <c r="F576" s="40">
        <f t="shared" si="283"/>
        <v>46.4</v>
      </c>
      <c r="G576" s="3">
        <f t="shared" si="284"/>
        <v>331.69544364507624</v>
      </c>
      <c r="H576" s="3">
        <f t="shared" si="285"/>
        <v>155.31826837612553</v>
      </c>
      <c r="I576">
        <f t="shared" si="270"/>
        <v>1.5531826837612554E-4</v>
      </c>
      <c r="J576" s="4">
        <f t="shared" si="286"/>
        <v>1099.6064495547666</v>
      </c>
      <c r="K576" s="40">
        <f t="shared" si="287"/>
        <v>7.0796981002383532</v>
      </c>
      <c r="L576" s="40">
        <f t="shared" si="271"/>
        <v>0</v>
      </c>
      <c r="M576" s="10">
        <f t="shared" si="288"/>
        <v>6.8813598514140804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15.282631423990754</v>
      </c>
      <c r="Q576" s="42">
        <f t="shared" si="290"/>
        <v>0.62685142885874878</v>
      </c>
      <c r="R576" s="4">
        <f t="shared" si="291"/>
        <v>210738.75075167813</v>
      </c>
      <c r="S576">
        <f t="shared" si="272"/>
        <v>2.1073875075167814E-4</v>
      </c>
      <c r="T576" s="41">
        <f t="shared" si="273"/>
        <v>5.7866101628828003E-4</v>
      </c>
      <c r="U576" s="42">
        <f t="shared" si="292"/>
        <v>0.37420037015972479</v>
      </c>
      <c r="V576" s="42">
        <f t="shared" si="293"/>
        <v>1.209154588543355</v>
      </c>
      <c r="W576" s="42">
        <f t="shared" si="294"/>
        <v>1.1954809417637997</v>
      </c>
      <c r="X576" s="42">
        <f t="shared" si="295"/>
        <v>1.3673646779555293E-2</v>
      </c>
      <c r="Y576" s="42">
        <f t="shared" si="269"/>
        <v>1.2530409877969523E-2</v>
      </c>
      <c r="Z576" s="10">
        <f t="shared" si="296"/>
        <v>21.65414556235989</v>
      </c>
      <c r="AA576">
        <f t="shared" si="274"/>
        <v>6880712.8215973368</v>
      </c>
      <c r="AB576" s="10">
        <f t="shared" si="275"/>
        <v>6.8807128215973368</v>
      </c>
      <c r="AC576" s="10">
        <f t="shared" si="276"/>
        <v>6.7797128215973368</v>
      </c>
      <c r="AD576" s="3">
        <f t="shared" si="277"/>
        <v>983.27959704094803</v>
      </c>
      <c r="AI576" s="94">
        <f t="shared" si="278"/>
        <v>1.1954809417637997</v>
      </c>
    </row>
    <row r="577" spans="2:35">
      <c r="B577" s="39">
        <f t="shared" si="279"/>
        <v>549</v>
      </c>
      <c r="C577" s="42">
        <f t="shared" si="280"/>
        <v>9.3474820143888717</v>
      </c>
      <c r="D577" s="10">
        <f t="shared" si="281"/>
        <v>4.8525179856111293</v>
      </c>
      <c r="E577" s="40">
        <f t="shared" si="282"/>
        <v>36.69496402877774</v>
      </c>
      <c r="F577" s="40">
        <f t="shared" si="283"/>
        <v>46.4</v>
      </c>
      <c r="G577" s="3">
        <f t="shared" si="284"/>
        <v>331.5251798561074</v>
      </c>
      <c r="H577" s="3">
        <f t="shared" si="285"/>
        <v>155.31826837612553</v>
      </c>
      <c r="I577">
        <f t="shared" si="270"/>
        <v>1.5531826837612554E-4</v>
      </c>
      <c r="J577" s="4">
        <f t="shared" si="286"/>
        <v>1101.5683504905817</v>
      </c>
      <c r="K577" s="40">
        <f t="shared" si="287"/>
        <v>7.0923295888348141</v>
      </c>
      <c r="L577" s="40">
        <f t="shared" si="271"/>
        <v>0</v>
      </c>
      <c r="M577" s="10">
        <f t="shared" si="288"/>
        <v>6.8807128215973368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15.282173015395253</v>
      </c>
      <c r="Q577" s="42">
        <f t="shared" si="290"/>
        <v>0.62796556222706823</v>
      </c>
      <c r="R577" s="4">
        <f t="shared" si="291"/>
        <v>209980.1561200154</v>
      </c>
      <c r="S577">
        <f t="shared" si="272"/>
        <v>2.099801561200154E-4</v>
      </c>
      <c r="T577" s="41">
        <f t="shared" si="273"/>
        <v>5.7941961091994285E-4</v>
      </c>
      <c r="U577" s="42">
        <f t="shared" si="292"/>
        <v>0.37285336401606656</v>
      </c>
      <c r="V577" s="42">
        <f t="shared" si="293"/>
        <v>1.2090169650784737</v>
      </c>
      <c r="W577" s="42">
        <f t="shared" si="294"/>
        <v>1.1953668605304106</v>
      </c>
      <c r="X577" s="42">
        <f t="shared" si="295"/>
        <v>1.3650104548063036E-2</v>
      </c>
      <c r="Y577" s="42">
        <f t="shared" si="269"/>
        <v>1.254561791492757E-2</v>
      </c>
      <c r="Z577" s="10">
        <f t="shared" si="296"/>
        <v>21.652042282464219</v>
      </c>
      <c r="AA577">
        <f t="shared" si="274"/>
        <v>6880054.3041030765</v>
      </c>
      <c r="AB577" s="10">
        <f t="shared" si="275"/>
        <v>6.8800543041030764</v>
      </c>
      <c r="AC577" s="10">
        <f t="shared" si="276"/>
        <v>6.7790543041030764</v>
      </c>
      <c r="AD577" s="3">
        <f t="shared" si="277"/>
        <v>983.18409051531205</v>
      </c>
      <c r="AI577" s="94">
        <f t="shared" si="278"/>
        <v>1.1953668605304106</v>
      </c>
    </row>
    <row r="578" spans="2:35">
      <c r="B578" s="39">
        <f t="shared" si="279"/>
        <v>550</v>
      </c>
      <c r="C578" s="42">
        <f t="shared" si="280"/>
        <v>9.3645083932857549</v>
      </c>
      <c r="D578" s="10">
        <f t="shared" si="281"/>
        <v>4.8354916067142462</v>
      </c>
      <c r="E578" s="40">
        <f t="shared" si="282"/>
        <v>36.729016786571506</v>
      </c>
      <c r="F578" s="40">
        <f t="shared" si="283"/>
        <v>46.4</v>
      </c>
      <c r="G578" s="3">
        <f t="shared" si="284"/>
        <v>331.35491606713856</v>
      </c>
      <c r="H578" s="3">
        <f t="shared" si="285"/>
        <v>155.31826837612553</v>
      </c>
      <c r="I578">
        <f t="shared" si="270"/>
        <v>1.5531826837612554E-4</v>
      </c>
      <c r="J578" s="4">
        <f t="shared" si="286"/>
        <v>1103.5320729066016</v>
      </c>
      <c r="K578" s="40">
        <f t="shared" si="287"/>
        <v>7.1049728048360663</v>
      </c>
      <c r="L578" s="40">
        <f t="shared" si="271"/>
        <v>0</v>
      </c>
      <c r="M578" s="10">
        <f t="shared" si="288"/>
        <v>6.8800543041030764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15.281706437850817</v>
      </c>
      <c r="Q578" s="42">
        <f t="shared" si="290"/>
        <v>0.62907972961185132</v>
      </c>
      <c r="R578" s="4">
        <f t="shared" si="291"/>
        <v>209221.62601330606</v>
      </c>
      <c r="S578">
        <f t="shared" si="272"/>
        <v>2.0922162601330605E-4</v>
      </c>
      <c r="T578" s="41">
        <f t="shared" si="273"/>
        <v>5.8017814102665215E-4</v>
      </c>
      <c r="U578" s="42">
        <f t="shared" si="292"/>
        <v>0.37150647244678703</v>
      </c>
      <c r="V578" s="42">
        <f t="shared" si="293"/>
        <v>1.2088772186970296</v>
      </c>
      <c r="W578" s="42">
        <f t="shared" si="294"/>
        <v>1.1952507538441197</v>
      </c>
      <c r="X578" s="42">
        <f t="shared" si="295"/>
        <v>1.3626464852909859E-2</v>
      </c>
      <c r="Y578" s="42">
        <f t="shared" si="269"/>
        <v>1.2560800077636575E-2</v>
      </c>
      <c r="Z578" s="10">
        <f t="shared" si="296"/>
        <v>21.649902313468164</v>
      </c>
      <c r="AA578">
        <f t="shared" si="274"/>
        <v>6879384.29959061</v>
      </c>
      <c r="AB578" s="10">
        <f t="shared" si="275"/>
        <v>6.87938429959061</v>
      </c>
      <c r="AC578" s="10">
        <f t="shared" si="276"/>
        <v>6.7783842995906101</v>
      </c>
      <c r="AD578" s="3">
        <f t="shared" si="277"/>
        <v>983.08691799718781</v>
      </c>
      <c r="AI578" s="94">
        <f t="shared" si="278"/>
        <v>1.1952507538441197</v>
      </c>
    </row>
    <row r="579" spans="2:35">
      <c r="B579" s="39">
        <f t="shared" si="279"/>
        <v>551</v>
      </c>
      <c r="C579" s="42">
        <f t="shared" si="280"/>
        <v>9.3815347721826381</v>
      </c>
      <c r="D579" s="10">
        <f t="shared" si="281"/>
        <v>4.818465227817363</v>
      </c>
      <c r="E579" s="40">
        <f t="shared" si="282"/>
        <v>36.763069544365273</v>
      </c>
      <c r="F579" s="40">
        <f t="shared" si="283"/>
        <v>46.4</v>
      </c>
      <c r="G579" s="3">
        <f t="shared" si="284"/>
        <v>331.18465227816972</v>
      </c>
      <c r="H579" s="3">
        <f t="shared" si="285"/>
        <v>155.31826837612553</v>
      </c>
      <c r="I579">
        <f t="shared" si="270"/>
        <v>1.5531826837612554E-4</v>
      </c>
      <c r="J579" s="4">
        <f t="shared" si="286"/>
        <v>1105.4976168028261</v>
      </c>
      <c r="K579" s="40">
        <f t="shared" si="287"/>
        <v>7.1176277482421098</v>
      </c>
      <c r="L579" s="40">
        <f t="shared" si="271"/>
        <v>0</v>
      </c>
      <c r="M579" s="10">
        <f t="shared" si="288"/>
        <v>6.87938429959061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15.281231690228218</v>
      </c>
      <c r="Q579" s="42">
        <f t="shared" si="290"/>
        <v>0.63019393161088066</v>
      </c>
      <c r="R579" s="4">
        <f t="shared" si="291"/>
        <v>208463.16136194652</v>
      </c>
      <c r="S579">
        <f t="shared" si="272"/>
        <v>2.0846316136194652E-4</v>
      </c>
      <c r="T579" s="41">
        <f t="shared" si="273"/>
        <v>5.8093660567801165E-4</v>
      </c>
      <c r="U579" s="42">
        <f t="shared" si="292"/>
        <v>0.37015969710395397</v>
      </c>
      <c r="V579" s="42">
        <f t="shared" si="293"/>
        <v>1.2087353496101536</v>
      </c>
      <c r="W579" s="42">
        <f t="shared" si="294"/>
        <v>1.1951326218211737</v>
      </c>
      <c r="X579" s="42">
        <f t="shared" si="295"/>
        <v>1.3602727788979863E-2</v>
      </c>
      <c r="Y579" s="42">
        <f t="shared" si="269"/>
        <v>1.2575956264131308E-2</v>
      </c>
      <c r="Z579" s="10">
        <f t="shared" si="296"/>
        <v>21.647725657524884</v>
      </c>
      <c r="AA579">
        <f t="shared" si="274"/>
        <v>6878702.8087340742</v>
      </c>
      <c r="AB579" s="10">
        <f t="shared" si="275"/>
        <v>6.878702808734074</v>
      </c>
      <c r="AC579" s="10">
        <f t="shared" si="276"/>
        <v>6.777702808734074</v>
      </c>
      <c r="AD579" s="3">
        <f t="shared" si="277"/>
        <v>982.98807958434725</v>
      </c>
      <c r="AI579" s="94">
        <f t="shared" si="278"/>
        <v>1.1951326218211737</v>
      </c>
    </row>
    <row r="580" spans="2:35">
      <c r="B580" s="39">
        <f t="shared" si="279"/>
        <v>552</v>
      </c>
      <c r="C580" s="42">
        <f t="shared" si="280"/>
        <v>9.3985611510795213</v>
      </c>
      <c r="D580" s="10">
        <f t="shared" si="281"/>
        <v>4.8014388489204798</v>
      </c>
      <c r="E580" s="40">
        <f t="shared" si="282"/>
        <v>36.797122302159039</v>
      </c>
      <c r="F580" s="40">
        <f t="shared" si="283"/>
        <v>46.4</v>
      </c>
      <c r="G580" s="3">
        <f t="shared" si="284"/>
        <v>331.01438848920088</v>
      </c>
      <c r="H580" s="3">
        <f t="shared" si="285"/>
        <v>155.31826837612553</v>
      </c>
      <c r="I580">
        <f t="shared" si="270"/>
        <v>1.5531826837612554E-4</v>
      </c>
      <c r="J580" s="4">
        <f t="shared" si="286"/>
        <v>1107.4649821792555</v>
      </c>
      <c r="K580" s="40">
        <f t="shared" si="287"/>
        <v>7.1302944190529454</v>
      </c>
      <c r="L580" s="40">
        <f t="shared" si="271"/>
        <v>0</v>
      </c>
      <c r="M580" s="10">
        <f t="shared" si="288"/>
        <v>6.878702808734074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15.280748771380575</v>
      </c>
      <c r="Q580" s="42">
        <f t="shared" si="290"/>
        <v>0.63130816882213381</v>
      </c>
      <c r="R580" s="4">
        <f t="shared" si="291"/>
        <v>207704.76309633316</v>
      </c>
      <c r="S580">
        <f t="shared" si="272"/>
        <v>2.0770476309633315E-4</v>
      </c>
      <c r="T580" s="41">
        <f t="shared" si="273"/>
        <v>5.8169500394362507E-4</v>
      </c>
      <c r="U580" s="42">
        <f t="shared" si="292"/>
        <v>0.36881303963963497</v>
      </c>
      <c r="V580" s="42">
        <f t="shared" si="293"/>
        <v>1.2085913580326957</v>
      </c>
      <c r="W580" s="42">
        <f t="shared" si="294"/>
        <v>1.195012464580433</v>
      </c>
      <c r="X580" s="42">
        <f t="shared" si="295"/>
        <v>1.3578893452262708E-2</v>
      </c>
      <c r="Y580" s="42">
        <f t="shared" si="269"/>
        <v>1.2591086372503462E-2</v>
      </c>
      <c r="Z580" s="10">
        <f t="shared" si="296"/>
        <v>21.645512316835585</v>
      </c>
      <c r="AA580">
        <f t="shared" si="274"/>
        <v>6878009.8322226442</v>
      </c>
      <c r="AB580" s="10">
        <f t="shared" si="275"/>
        <v>6.8780098322226442</v>
      </c>
      <c r="AC580" s="10">
        <f t="shared" si="276"/>
        <v>6.7770098322226442</v>
      </c>
      <c r="AD580" s="3">
        <f t="shared" si="277"/>
        <v>982.88757537674314</v>
      </c>
      <c r="AI580" s="94">
        <f t="shared" si="278"/>
        <v>1.195012464580433</v>
      </c>
    </row>
    <row r="581" spans="2:35">
      <c r="B581" s="39">
        <f t="shared" si="279"/>
        <v>553</v>
      </c>
      <c r="C581" s="42">
        <f t="shared" si="280"/>
        <v>9.4155875299764045</v>
      </c>
      <c r="D581" s="10">
        <f t="shared" si="281"/>
        <v>4.7844124700235966</v>
      </c>
      <c r="E581" s="40">
        <f t="shared" si="282"/>
        <v>36.831175059952805</v>
      </c>
      <c r="F581" s="40">
        <f t="shared" si="283"/>
        <v>46.4</v>
      </c>
      <c r="G581" s="3">
        <f t="shared" si="284"/>
        <v>330.84412470023204</v>
      </c>
      <c r="H581" s="3">
        <f t="shared" si="285"/>
        <v>155.31826837612553</v>
      </c>
      <c r="I581">
        <f t="shared" si="270"/>
        <v>1.5531826837612554E-4</v>
      </c>
      <c r="J581" s="4">
        <f t="shared" si="286"/>
        <v>1109.4341690358897</v>
      </c>
      <c r="K581" s="40">
        <f t="shared" si="287"/>
        <v>7.1429728172685731</v>
      </c>
      <c r="L581" s="40">
        <f t="shared" si="271"/>
        <v>0</v>
      </c>
      <c r="M581" s="10">
        <f t="shared" si="288"/>
        <v>6.8780098322226442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15.28025768014348</v>
      </c>
      <c r="Q581" s="42">
        <f t="shared" si="290"/>
        <v>0.63242244184378638</v>
      </c>
      <c r="R581" s="4">
        <f t="shared" si="291"/>
        <v>206946.43214686235</v>
      </c>
      <c r="S581">
        <f t="shared" si="272"/>
        <v>2.0694643214686236E-4</v>
      </c>
      <c r="T581" s="41">
        <f t="shared" si="273"/>
        <v>5.8245333489309581E-4</v>
      </c>
      <c r="U581" s="42">
        <f t="shared" si="292"/>
        <v>0.36746650170589762</v>
      </c>
      <c r="V581" s="42">
        <f t="shared" si="293"/>
        <v>1.2084452441828923</v>
      </c>
      <c r="W581" s="42">
        <f t="shared" si="294"/>
        <v>1.19489028224341</v>
      </c>
      <c r="X581" s="42">
        <f t="shared" si="295"/>
        <v>1.3554961939482357E-2</v>
      </c>
      <c r="Y581" s="42">
        <f t="shared" si="269"/>
        <v>1.2606190300902154E-2</v>
      </c>
      <c r="Z581" s="10">
        <f t="shared" si="296"/>
        <v>21.643262293649514</v>
      </c>
      <c r="AA581">
        <f t="shared" si="274"/>
        <v>6877305.3707605377</v>
      </c>
      <c r="AB581" s="10">
        <f t="shared" si="275"/>
        <v>6.8773053707605376</v>
      </c>
      <c r="AC581" s="10">
        <f t="shared" si="276"/>
        <v>6.7763053707605376</v>
      </c>
      <c r="AD581" s="3">
        <f t="shared" si="277"/>
        <v>982.78540547651016</v>
      </c>
      <c r="AI581" s="94">
        <f t="shared" si="278"/>
        <v>1.19489028224341</v>
      </c>
    </row>
    <row r="582" spans="2:35">
      <c r="B582" s="39">
        <f t="shared" si="279"/>
        <v>554</v>
      </c>
      <c r="C582" s="42">
        <f t="shared" si="280"/>
        <v>9.4326139088732877</v>
      </c>
      <c r="D582" s="10">
        <f t="shared" si="281"/>
        <v>4.7673860911267134</v>
      </c>
      <c r="E582" s="40">
        <f t="shared" si="282"/>
        <v>36.865227817746572</v>
      </c>
      <c r="F582" s="40">
        <f t="shared" si="283"/>
        <v>46.4</v>
      </c>
      <c r="G582" s="3">
        <f t="shared" si="284"/>
        <v>330.6738609112632</v>
      </c>
      <c r="H582" s="3">
        <f t="shared" si="285"/>
        <v>155.31826837612553</v>
      </c>
      <c r="I582">
        <f t="shared" si="270"/>
        <v>1.5531826837612554E-4</v>
      </c>
      <c r="J582" s="4">
        <f t="shared" si="286"/>
        <v>1111.4051773727288</v>
      </c>
      <c r="K582" s="40">
        <f t="shared" si="287"/>
        <v>7.1556629428889922</v>
      </c>
      <c r="L582" s="40">
        <f t="shared" si="271"/>
        <v>0</v>
      </c>
      <c r="M582" s="10">
        <f t="shared" si="288"/>
        <v>6.8773053707605376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15.279758415335001</v>
      </c>
      <c r="Q582" s="42">
        <f t="shared" si="290"/>
        <v>0.63353675127421527</v>
      </c>
      <c r="R582" s="4">
        <f t="shared" si="291"/>
        <v>206188.16944393044</v>
      </c>
      <c r="S582">
        <f t="shared" si="272"/>
        <v>2.0618816944393043E-4</v>
      </c>
      <c r="T582" s="41">
        <f t="shared" si="273"/>
        <v>5.8321159759602782E-4</v>
      </c>
      <c r="U582" s="42">
        <f t="shared" si="292"/>
        <v>0.36612008495480952</v>
      </c>
      <c r="V582" s="42">
        <f t="shared" si="293"/>
        <v>1.2082970082823989</v>
      </c>
      <c r="W582" s="42">
        <f t="shared" si="294"/>
        <v>1.1947660749342683</v>
      </c>
      <c r="X582" s="42">
        <f t="shared" si="295"/>
        <v>1.3530933348130603E-2</v>
      </c>
      <c r="Y582" s="42">
        <f t="shared" si="269"/>
        <v>1.262126794753448E-2</v>
      </c>
      <c r="Z582" s="10">
        <f t="shared" si="296"/>
        <v>21.640975590263952</v>
      </c>
      <c r="AA582">
        <f t="shared" si="274"/>
        <v>6876589.4250670159</v>
      </c>
      <c r="AB582" s="10">
        <f t="shared" si="275"/>
        <v>6.8765894250670163</v>
      </c>
      <c r="AC582" s="10">
        <f t="shared" si="276"/>
        <v>6.7755894250670163</v>
      </c>
      <c r="AD582" s="3">
        <f t="shared" si="277"/>
        <v>982.68156998796462</v>
      </c>
      <c r="AI582" s="94">
        <f t="shared" si="278"/>
        <v>1.1947660749342683</v>
      </c>
    </row>
    <row r="583" spans="2:35">
      <c r="B583" s="39">
        <f t="shared" si="279"/>
        <v>555</v>
      </c>
      <c r="C583" s="42">
        <f t="shared" si="280"/>
        <v>9.4496402877701708</v>
      </c>
      <c r="D583" s="10">
        <f t="shared" si="281"/>
        <v>4.7503597122298302</v>
      </c>
      <c r="E583" s="40">
        <f t="shared" si="282"/>
        <v>36.899280575540338</v>
      </c>
      <c r="F583" s="40">
        <f t="shared" si="283"/>
        <v>46.4</v>
      </c>
      <c r="G583" s="3">
        <f t="shared" si="284"/>
        <v>330.50359712229437</v>
      </c>
      <c r="H583" s="3">
        <f t="shared" si="285"/>
        <v>155.31826837612553</v>
      </c>
      <c r="I583">
        <f t="shared" si="270"/>
        <v>1.5531826837612554E-4</v>
      </c>
      <c r="J583" s="4">
        <f t="shared" si="286"/>
        <v>1113.3780071897727</v>
      </c>
      <c r="K583" s="40">
        <f t="shared" si="287"/>
        <v>7.1683647959142043</v>
      </c>
      <c r="L583" s="40">
        <f t="shared" si="271"/>
        <v>0</v>
      </c>
      <c r="M583" s="10">
        <f t="shared" si="288"/>
        <v>6.8765894250670163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15.279250975755664</v>
      </c>
      <c r="Q583" s="42">
        <f t="shared" si="290"/>
        <v>0.63465109771200201</v>
      </c>
      <c r="R583" s="4">
        <f t="shared" si="291"/>
        <v>205429.97591793374</v>
      </c>
      <c r="S583">
        <f t="shared" si="272"/>
        <v>2.0542997591793373E-4</v>
      </c>
      <c r="T583" s="41">
        <f t="shared" si="273"/>
        <v>5.8396979112202449E-4</v>
      </c>
      <c r="U583" s="42">
        <f t="shared" si="292"/>
        <v>0.36477379103843821</v>
      </c>
      <c r="V583" s="42">
        <f t="shared" si="293"/>
        <v>1.2081466505562253</v>
      </c>
      <c r="W583" s="42">
        <f t="shared" si="294"/>
        <v>1.1946398427798253</v>
      </c>
      <c r="X583" s="42">
        <f t="shared" si="295"/>
        <v>1.3506807776400009E-2</v>
      </c>
      <c r="Y583" s="42">
        <f t="shared" si="269"/>
        <v>1.2636319210665981E-2</v>
      </c>
      <c r="Z583" s="10">
        <f t="shared" si="296"/>
        <v>21.638652209024176</v>
      </c>
      <c r="AA583">
        <f t="shared" si="274"/>
        <v>6875861.9958763607</v>
      </c>
      <c r="AB583" s="10">
        <f t="shared" si="275"/>
        <v>6.8758619958763605</v>
      </c>
      <c r="AC583" s="10">
        <f t="shared" si="276"/>
        <v>6.7748619958763605</v>
      </c>
      <c r="AD583" s="3">
        <f t="shared" si="277"/>
        <v>982.5760690176013</v>
      </c>
      <c r="AI583" s="94">
        <f t="shared" si="278"/>
        <v>1.1946398427798253</v>
      </c>
    </row>
    <row r="584" spans="2:35">
      <c r="B584" s="39">
        <f t="shared" si="279"/>
        <v>556</v>
      </c>
      <c r="C584" s="42">
        <f t="shared" si="280"/>
        <v>9.466666666667054</v>
      </c>
      <c r="D584" s="10">
        <f t="shared" si="281"/>
        <v>4.733333333332947</v>
      </c>
      <c r="E584" s="40">
        <f t="shared" si="282"/>
        <v>36.933333333334105</v>
      </c>
      <c r="F584" s="40">
        <f t="shared" si="283"/>
        <v>46.4</v>
      </c>
      <c r="G584" s="3">
        <f t="shared" si="284"/>
        <v>330.33333333332553</v>
      </c>
      <c r="H584" s="3">
        <f t="shared" si="285"/>
        <v>155.31826837612553</v>
      </c>
      <c r="I584">
        <f t="shared" si="270"/>
        <v>1.5531826837612554E-4</v>
      </c>
      <c r="J584" s="4">
        <f t="shared" si="286"/>
        <v>1115.352658487021</v>
      </c>
      <c r="K584" s="40">
        <f t="shared" si="287"/>
        <v>7.181078376344205</v>
      </c>
      <c r="L584" s="40">
        <f t="shared" si="271"/>
        <v>0</v>
      </c>
      <c r="M584" s="10">
        <f t="shared" si="288"/>
        <v>6.8758619958763605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15.278735360188406</v>
      </c>
      <c r="Q584" s="42">
        <f t="shared" si="290"/>
        <v>0.63576548175593595</v>
      </c>
      <c r="R584" s="4">
        <f t="shared" si="291"/>
        <v>204671.85249926877</v>
      </c>
      <c r="S584">
        <f t="shared" si="272"/>
        <v>2.0467185249926876E-4</v>
      </c>
      <c r="T584" s="41">
        <f t="shared" si="273"/>
        <v>5.8472791454068944E-4</v>
      </c>
      <c r="U584" s="42">
        <f t="shared" si="292"/>
        <v>0.36342762160885161</v>
      </c>
      <c r="V584" s="42">
        <f t="shared" si="293"/>
        <v>1.2079941712324103</v>
      </c>
      <c r="W584" s="42">
        <f t="shared" si="294"/>
        <v>1.1945115859095456</v>
      </c>
      <c r="X584" s="42">
        <f t="shared" si="295"/>
        <v>1.3482585322864615E-2</v>
      </c>
      <c r="Y584" s="42">
        <f t="shared" si="269"/>
        <v>1.2651343988620759E-2</v>
      </c>
      <c r="Z584" s="10">
        <f t="shared" si="296"/>
        <v>21.636292152322739</v>
      </c>
      <c r="AA584">
        <f t="shared" si="274"/>
        <v>6875123.083937658</v>
      </c>
      <c r="AB584" s="10">
        <f t="shared" si="275"/>
        <v>6.875123083937658</v>
      </c>
      <c r="AC584" s="10">
        <f t="shared" si="276"/>
        <v>6.7741230839376581</v>
      </c>
      <c r="AD584" s="3">
        <f t="shared" si="277"/>
        <v>982.46890267406206</v>
      </c>
      <c r="AI584" s="94">
        <f t="shared" si="278"/>
        <v>1.1945115859095456</v>
      </c>
    </row>
    <row r="585" spans="2:35">
      <c r="B585" s="39">
        <f t="shared" si="279"/>
        <v>557</v>
      </c>
      <c r="C585" s="42">
        <f t="shared" si="280"/>
        <v>9.4836930455639372</v>
      </c>
      <c r="D585" s="10">
        <f t="shared" si="281"/>
        <v>4.7163069544360638</v>
      </c>
      <c r="E585" s="40">
        <f t="shared" si="282"/>
        <v>36.967386091127871</v>
      </c>
      <c r="F585" s="40">
        <f t="shared" si="283"/>
        <v>46.4</v>
      </c>
      <c r="G585" s="3">
        <f t="shared" si="284"/>
        <v>330.16306954435669</v>
      </c>
      <c r="H585" s="3">
        <f t="shared" si="285"/>
        <v>155.31826837612553</v>
      </c>
      <c r="I585">
        <f t="shared" si="270"/>
        <v>1.5531826837612554E-4</v>
      </c>
      <c r="J585" s="4">
        <f t="shared" si="286"/>
        <v>1117.3291312644747</v>
      </c>
      <c r="K585" s="40">
        <f t="shared" si="287"/>
        <v>7.1938036841790005</v>
      </c>
      <c r="L585" s="40">
        <f t="shared" si="271"/>
        <v>0</v>
      </c>
      <c r="M585" s="10">
        <f t="shared" si="288"/>
        <v>6.875123083937658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15.278211567398438</v>
      </c>
      <c r="Q585" s="42">
        <f t="shared" si="290"/>
        <v>0.63687990400501748</v>
      </c>
      <c r="R585" s="4">
        <f t="shared" si="291"/>
        <v>203913.80011833171</v>
      </c>
      <c r="S585">
        <f t="shared" si="272"/>
        <v>2.0391380011833171E-4</v>
      </c>
      <c r="T585" s="41">
        <f t="shared" si="273"/>
        <v>5.8548596692162649E-4</v>
      </c>
      <c r="U585" s="42">
        <f t="shared" si="292"/>
        <v>0.36208157831811688</v>
      </c>
      <c r="V585" s="42">
        <f t="shared" si="293"/>
        <v>1.2078395705434712</v>
      </c>
      <c r="W585" s="42">
        <f t="shared" si="294"/>
        <v>1.1943813044555052</v>
      </c>
      <c r="X585" s="42">
        <f t="shared" si="295"/>
        <v>1.3458266087966075E-2</v>
      </c>
      <c r="Y585" s="42">
        <f t="shared" si="269"/>
        <v>1.2666342179783248E-2</v>
      </c>
      <c r="Z585" s="10">
        <f t="shared" si="296"/>
        <v>21.633895422601601</v>
      </c>
      <c r="AA585">
        <f t="shared" si="274"/>
        <v>6874372.6900154632</v>
      </c>
      <c r="AB585" s="10">
        <f t="shared" si="275"/>
        <v>6.8743726900154636</v>
      </c>
      <c r="AC585" s="10">
        <f t="shared" si="276"/>
        <v>6.7733726900154636</v>
      </c>
      <c r="AD585" s="3">
        <f t="shared" si="277"/>
        <v>982.36007106823251</v>
      </c>
      <c r="AI585" s="94">
        <f t="shared" si="278"/>
        <v>1.1943813044555052</v>
      </c>
    </row>
    <row r="586" spans="2:35">
      <c r="B586" s="39">
        <f t="shared" si="279"/>
        <v>558</v>
      </c>
      <c r="C586" s="42">
        <f t="shared" si="280"/>
        <v>9.5007194244608204</v>
      </c>
      <c r="D586" s="10">
        <f t="shared" si="281"/>
        <v>4.6992805755391807</v>
      </c>
      <c r="E586" s="40">
        <f t="shared" si="282"/>
        <v>37.001438848921637</v>
      </c>
      <c r="F586" s="40">
        <f t="shared" si="283"/>
        <v>46.4</v>
      </c>
      <c r="G586" s="3">
        <f t="shared" si="284"/>
        <v>329.99280575538785</v>
      </c>
      <c r="H586" s="3">
        <f t="shared" si="285"/>
        <v>155.31826837612553</v>
      </c>
      <c r="I586">
        <f t="shared" si="270"/>
        <v>1.5531826837612554E-4</v>
      </c>
      <c r="J586" s="4">
        <f t="shared" si="286"/>
        <v>1119.3074255221327</v>
      </c>
      <c r="K586" s="40">
        <f t="shared" si="287"/>
        <v>7.2065407194185855</v>
      </c>
      <c r="L586" s="40">
        <f t="shared" si="271"/>
        <v>0</v>
      </c>
      <c r="M586" s="10">
        <f t="shared" si="288"/>
        <v>6.8743726900154636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15.277679596133675</v>
      </c>
      <c r="Q586" s="42">
        <f t="shared" si="290"/>
        <v>0.63799436505846119</v>
      </c>
      <c r="R586" s="4">
        <f t="shared" si="291"/>
        <v>203155.81970551901</v>
      </c>
      <c r="S586">
        <f t="shared" si="272"/>
        <v>2.0315581970551901E-4</v>
      </c>
      <c r="T586" s="41">
        <f t="shared" si="273"/>
        <v>5.8624394733443916E-4</v>
      </c>
      <c r="U586" s="42">
        <f t="shared" si="292"/>
        <v>0.36073566281830188</v>
      </c>
      <c r="V586" s="42">
        <f t="shared" si="293"/>
        <v>1.2076828487241387</v>
      </c>
      <c r="W586" s="42">
        <f t="shared" si="294"/>
        <v>1.1942489985525062</v>
      </c>
      <c r="X586" s="42">
        <f t="shared" si="295"/>
        <v>1.3433850171632455E-2</v>
      </c>
      <c r="Y586" s="42">
        <f t="shared" si="269"/>
        <v>1.2681313682597331E-2</v>
      </c>
      <c r="Z586" s="10">
        <f t="shared" si="296"/>
        <v>21.631462022349755</v>
      </c>
      <c r="AA586">
        <f t="shared" si="274"/>
        <v>6873610.8148890585</v>
      </c>
      <c r="AB586" s="10">
        <f t="shared" si="275"/>
        <v>6.8736108148890587</v>
      </c>
      <c r="AC586" s="10">
        <f t="shared" si="276"/>
        <v>6.7726108148890587</v>
      </c>
      <c r="AD586" s="3">
        <f t="shared" si="277"/>
        <v>982.24957431313396</v>
      </c>
      <c r="AI586" s="94">
        <f t="shared" si="278"/>
        <v>1.1942489985525062</v>
      </c>
    </row>
    <row r="587" spans="2:35">
      <c r="B587" s="39">
        <f t="shared" si="279"/>
        <v>559</v>
      </c>
      <c r="C587" s="42">
        <f t="shared" si="280"/>
        <v>9.5177458033577036</v>
      </c>
      <c r="D587" s="10">
        <f t="shared" si="281"/>
        <v>4.6822541966422975</v>
      </c>
      <c r="E587" s="40">
        <f t="shared" si="282"/>
        <v>37.035491606715404</v>
      </c>
      <c r="F587" s="40">
        <f t="shared" si="283"/>
        <v>46.4</v>
      </c>
      <c r="G587" s="3">
        <f t="shared" si="284"/>
        <v>329.82254196641901</v>
      </c>
      <c r="H587" s="3">
        <f t="shared" si="285"/>
        <v>155.31826837612553</v>
      </c>
      <c r="I587">
        <f t="shared" si="270"/>
        <v>1.5531826837612554E-4</v>
      </c>
      <c r="J587" s="4">
        <f t="shared" si="286"/>
        <v>1121.287541259996</v>
      </c>
      <c r="K587" s="40">
        <f t="shared" si="287"/>
        <v>7.2192894820629663</v>
      </c>
      <c r="L587" s="40">
        <f t="shared" si="271"/>
        <v>0</v>
      </c>
      <c r="M587" s="10">
        <f t="shared" si="288"/>
        <v>6.8736108148890587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15.277139445124202</v>
      </c>
      <c r="Q587" s="42">
        <f t="shared" si="290"/>
        <v>0.63910886551569945</v>
      </c>
      <c r="R587" s="4">
        <f t="shared" si="291"/>
        <v>202397.91219122702</v>
      </c>
      <c r="S587">
        <f t="shared" si="272"/>
        <v>2.0239791219122701E-4</v>
      </c>
      <c r="T587" s="41">
        <f t="shared" si="273"/>
        <v>5.8700185484873127E-4</v>
      </c>
      <c r="U587" s="42">
        <f t="shared" si="292"/>
        <v>0.35938987676147416</v>
      </c>
      <c r="V587" s="42">
        <f t="shared" si="293"/>
        <v>1.2075240060130485</v>
      </c>
      <c r="W587" s="42">
        <f t="shared" si="294"/>
        <v>1.1941146683379484</v>
      </c>
      <c r="X587" s="42">
        <f t="shared" si="295"/>
        <v>1.3409337675100108E-2</v>
      </c>
      <c r="Y587" s="42">
        <f t="shared" si="269"/>
        <v>1.2696258395567492E-2</v>
      </c>
      <c r="Z587" s="10">
        <f t="shared" si="296"/>
        <v>21.628991954104272</v>
      </c>
      <c r="AA587">
        <f t="shared" si="274"/>
        <v>6872837.4593527755</v>
      </c>
      <c r="AB587" s="10">
        <f t="shared" si="275"/>
        <v>6.8728374593527759</v>
      </c>
      <c r="AC587" s="10">
        <f t="shared" si="276"/>
        <v>6.7718374593527759</v>
      </c>
      <c r="AD587" s="3">
        <f t="shared" si="277"/>
        <v>982.13741252397028</v>
      </c>
      <c r="AI587" s="94">
        <f t="shared" si="278"/>
        <v>1.1941146683379484</v>
      </c>
    </row>
    <row r="588" spans="2:35">
      <c r="B588" s="39">
        <f t="shared" si="279"/>
        <v>560</v>
      </c>
      <c r="C588" s="42">
        <f t="shared" si="280"/>
        <v>9.5347721822545868</v>
      </c>
      <c r="D588" s="10">
        <f t="shared" si="281"/>
        <v>4.6652278177454143</v>
      </c>
      <c r="E588" s="40">
        <f t="shared" si="282"/>
        <v>37.06954436450917</v>
      </c>
      <c r="F588" s="40">
        <f t="shared" si="283"/>
        <v>46.4</v>
      </c>
      <c r="G588" s="3">
        <f t="shared" si="284"/>
        <v>329.65227817745017</v>
      </c>
      <c r="H588" s="3">
        <f t="shared" si="285"/>
        <v>155.31826837612553</v>
      </c>
      <c r="I588">
        <f t="shared" si="270"/>
        <v>1.5531826837612554E-4</v>
      </c>
      <c r="J588" s="4">
        <f t="shared" si="286"/>
        <v>1123.2694784780638</v>
      </c>
      <c r="K588" s="40">
        <f t="shared" si="287"/>
        <v>7.2320499721121356</v>
      </c>
      <c r="L588" s="40">
        <f t="shared" si="271"/>
        <v>0</v>
      </c>
      <c r="M588" s="10">
        <f t="shared" si="288"/>
        <v>6.8728374593527759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15.276591113082491</v>
      </c>
      <c r="Q588" s="42">
        <f t="shared" si="290"/>
        <v>0.64022340597638527</v>
      </c>
      <c r="R588" s="4">
        <f t="shared" si="291"/>
        <v>201640.07850585211</v>
      </c>
      <c r="S588">
        <f t="shared" si="272"/>
        <v>2.016400785058521E-4</v>
      </c>
      <c r="T588" s="41">
        <f t="shared" si="273"/>
        <v>5.8775968853410612E-4</v>
      </c>
      <c r="U588" s="42">
        <f t="shared" si="292"/>
        <v>0.35804422179970141</v>
      </c>
      <c r="V588" s="42">
        <f t="shared" si="293"/>
        <v>1.2073630426523168</v>
      </c>
      <c r="W588" s="42">
        <f t="shared" si="294"/>
        <v>1.1939783139518838</v>
      </c>
      <c r="X588" s="42">
        <f t="shared" si="295"/>
        <v>1.3384728700432946E-2</v>
      </c>
      <c r="Y588" s="42">
        <f t="shared" si="269"/>
        <v>1.2711176217259427E-2</v>
      </c>
      <c r="Z588" s="10">
        <f t="shared" si="296"/>
        <v>21.626485220450487</v>
      </c>
      <c r="AA588">
        <f t="shared" si="274"/>
        <v>6872052.6242160602</v>
      </c>
      <c r="AB588" s="10">
        <f t="shared" si="275"/>
        <v>6.8720526242160602</v>
      </c>
      <c r="AC588" s="10">
        <f t="shared" si="276"/>
        <v>6.7710526242160602</v>
      </c>
      <c r="AD588" s="3">
        <f t="shared" si="277"/>
        <v>982.0235858181378</v>
      </c>
      <c r="AI588" s="94">
        <f t="shared" si="278"/>
        <v>1.1939783139518838</v>
      </c>
    </row>
    <row r="589" spans="2:35">
      <c r="B589" s="39">
        <f t="shared" si="279"/>
        <v>561</v>
      </c>
      <c r="C589" s="42">
        <f t="shared" si="280"/>
        <v>9.55179856115147</v>
      </c>
      <c r="D589" s="10">
        <f t="shared" si="281"/>
        <v>4.6482014388485311</v>
      </c>
      <c r="E589" s="40">
        <f t="shared" si="282"/>
        <v>37.103597122302936</v>
      </c>
      <c r="F589" s="40">
        <f t="shared" si="283"/>
        <v>46.4</v>
      </c>
      <c r="G589" s="3">
        <f t="shared" si="284"/>
        <v>329.48201438848133</v>
      </c>
      <c r="H589" s="3">
        <f t="shared" si="285"/>
        <v>155.31826837612553</v>
      </c>
      <c r="I589">
        <f t="shared" si="270"/>
        <v>1.5531826837612554E-4</v>
      </c>
      <c r="J589" s="4">
        <f t="shared" si="286"/>
        <v>1125.2532371763366</v>
      </c>
      <c r="K589" s="40">
        <f t="shared" si="287"/>
        <v>7.244822189566098</v>
      </c>
      <c r="L589" s="40">
        <f t="shared" si="271"/>
        <v>0</v>
      </c>
      <c r="M589" s="10">
        <f t="shared" si="288"/>
        <v>6.8720526242160602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15.276034598703431</v>
      </c>
      <c r="Q589" s="42">
        <f t="shared" si="290"/>
        <v>0.64133798704039569</v>
      </c>
      <c r="R589" s="4">
        <f t="shared" si="291"/>
        <v>200882.31957979067</v>
      </c>
      <c r="S589">
        <f t="shared" si="272"/>
        <v>2.0088231957979066E-4</v>
      </c>
      <c r="T589" s="41">
        <f t="shared" si="273"/>
        <v>5.8851744746016754E-4</v>
      </c>
      <c r="U589" s="42">
        <f t="shared" si="292"/>
        <v>0.35669869958505113</v>
      </c>
      <c r="V589" s="42">
        <f t="shared" si="293"/>
        <v>1.2071999588876172</v>
      </c>
      <c r="W589" s="42">
        <f t="shared" si="294"/>
        <v>1.1938399355370313</v>
      </c>
      <c r="X589" s="42">
        <f t="shared" si="295"/>
        <v>1.3360023350585948E-2</v>
      </c>
      <c r="Y589" s="42">
        <f t="shared" si="269"/>
        <v>1.2726067046300726E-2</v>
      </c>
      <c r="Z589" s="10">
        <f t="shared" si="296"/>
        <v>21.623941824022236</v>
      </c>
      <c r="AA589">
        <f t="shared" si="274"/>
        <v>6871256.3103035418</v>
      </c>
      <c r="AB589" s="10">
        <f t="shared" si="275"/>
        <v>6.8712563103035418</v>
      </c>
      <c r="AC589" s="10">
        <f t="shared" si="276"/>
        <v>6.7702563103035418</v>
      </c>
      <c r="AD589" s="3">
        <f t="shared" si="277"/>
        <v>981.90809431523451</v>
      </c>
      <c r="AI589" s="94">
        <f t="shared" si="278"/>
        <v>1.1938399355370313</v>
      </c>
    </row>
    <row r="590" spans="2:35">
      <c r="B590" s="39">
        <f t="shared" si="279"/>
        <v>562</v>
      </c>
      <c r="C590" s="42">
        <f t="shared" si="280"/>
        <v>9.5688249400483532</v>
      </c>
      <c r="D590" s="10">
        <f t="shared" si="281"/>
        <v>4.6311750599516479</v>
      </c>
      <c r="E590" s="40">
        <f t="shared" si="282"/>
        <v>37.137649880096703</v>
      </c>
      <c r="F590" s="40">
        <f t="shared" si="283"/>
        <v>46.4</v>
      </c>
      <c r="G590" s="3">
        <f t="shared" si="284"/>
        <v>329.31175059951249</v>
      </c>
      <c r="H590" s="3">
        <f t="shared" si="285"/>
        <v>155.31826837612553</v>
      </c>
      <c r="I590">
        <f t="shared" si="270"/>
        <v>1.5531826837612554E-4</v>
      </c>
      <c r="J590" s="4">
        <f t="shared" si="286"/>
        <v>1127.238817354814</v>
      </c>
      <c r="K590" s="40">
        <f t="shared" si="287"/>
        <v>7.2576061344248517</v>
      </c>
      <c r="L590" s="40">
        <f t="shared" si="271"/>
        <v>0</v>
      </c>
      <c r="M590" s="10">
        <f t="shared" si="288"/>
        <v>6.8712563103035418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15.275469900664357</v>
      </c>
      <c r="Q590" s="42">
        <f t="shared" si="290"/>
        <v>0.64245260930783521</v>
      </c>
      <c r="R590" s="4">
        <f t="shared" si="291"/>
        <v>200124.63634343902</v>
      </c>
      <c r="S590">
        <f t="shared" si="272"/>
        <v>2.0012463634343903E-4</v>
      </c>
      <c r="T590" s="41">
        <f t="shared" si="273"/>
        <v>5.8927513069651914E-4</v>
      </c>
      <c r="U590" s="42">
        <f t="shared" si="292"/>
        <v>0.35535331176959095</v>
      </c>
      <c r="V590" s="42">
        <f t="shared" si="293"/>
        <v>1.2070347549674905</v>
      </c>
      <c r="W590" s="42">
        <f t="shared" si="294"/>
        <v>1.1936995332387847</v>
      </c>
      <c r="X590" s="42">
        <f t="shared" si="295"/>
        <v>1.3335221728705715E-2</v>
      </c>
      <c r="Y590" s="42">
        <f t="shared" si="269"/>
        <v>1.2740930781380784E-2</v>
      </c>
      <c r="Z590" s="10">
        <f t="shared" si="296"/>
        <v>21.621361767500847</v>
      </c>
      <c r="AA590">
        <f t="shared" si="274"/>
        <v>6870448.5184547184</v>
      </c>
      <c r="AB590" s="10">
        <f t="shared" si="275"/>
        <v>6.8704485184547188</v>
      </c>
      <c r="AC590" s="10">
        <f t="shared" si="276"/>
        <v>6.7694485184547188</v>
      </c>
      <c r="AD590" s="3">
        <f t="shared" si="277"/>
        <v>981.79093813701502</v>
      </c>
      <c r="AI590" s="94">
        <f t="shared" si="278"/>
        <v>1.1936995332387847</v>
      </c>
    </row>
    <row r="591" spans="2:35">
      <c r="B591" s="39">
        <f t="shared" si="279"/>
        <v>563</v>
      </c>
      <c r="C591" s="42">
        <f t="shared" si="280"/>
        <v>9.5858513189452363</v>
      </c>
      <c r="D591" s="10">
        <f t="shared" si="281"/>
        <v>4.6141486810547647</v>
      </c>
      <c r="E591" s="40">
        <f t="shared" si="282"/>
        <v>37.171702637890469</v>
      </c>
      <c r="F591" s="40">
        <f t="shared" si="283"/>
        <v>46.4</v>
      </c>
      <c r="G591" s="3">
        <f t="shared" si="284"/>
        <v>329.14148681054365</v>
      </c>
      <c r="H591" s="3">
        <f t="shared" si="285"/>
        <v>155.31826837612553</v>
      </c>
      <c r="I591">
        <f t="shared" si="270"/>
        <v>1.5531826837612554E-4</v>
      </c>
      <c r="J591" s="4">
        <f t="shared" si="286"/>
        <v>1129.2262190134966</v>
      </c>
      <c r="K591" s="40">
        <f t="shared" si="287"/>
        <v>7.2704018066883984</v>
      </c>
      <c r="L591" s="40">
        <f t="shared" si="271"/>
        <v>0</v>
      </c>
      <c r="M591" s="10">
        <f t="shared" si="288"/>
        <v>6.8704485184547188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15.274897017624813</v>
      </c>
      <c r="Q591" s="42">
        <f t="shared" si="290"/>
        <v>0.64356727337903896</v>
      </c>
      <c r="R591" s="4">
        <f t="shared" si="291"/>
        <v>199367.02972719353</v>
      </c>
      <c r="S591">
        <f t="shared" si="272"/>
        <v>1.9936702972719352E-4</v>
      </c>
      <c r="T591" s="41">
        <f t="shared" si="273"/>
        <v>5.9003273731276476E-4</v>
      </c>
      <c r="U591" s="42">
        <f t="shared" si="292"/>
        <v>0.35400806000538848</v>
      </c>
      <c r="V591" s="42">
        <f t="shared" si="293"/>
        <v>1.206867431144256</v>
      </c>
      <c r="W591" s="42">
        <f t="shared" si="294"/>
        <v>1.1935571072051607</v>
      </c>
      <c r="X591" s="42">
        <f t="shared" si="295"/>
        <v>1.3310323939095259E-2</v>
      </c>
      <c r="Y591" s="42">
        <f t="shared" si="269"/>
        <v>1.2755767321251776E-2</v>
      </c>
      <c r="Z591" s="10">
        <f t="shared" si="296"/>
        <v>21.618745053615889</v>
      </c>
      <c r="AA591">
        <f t="shared" si="274"/>
        <v>6869629.2495241929</v>
      </c>
      <c r="AB591" s="10">
        <f t="shared" si="275"/>
        <v>6.8696292495241931</v>
      </c>
      <c r="AC591" s="10">
        <f t="shared" si="276"/>
        <v>6.7686292495241931</v>
      </c>
      <c r="AD591" s="3">
        <f t="shared" si="277"/>
        <v>981.67211740742459</v>
      </c>
      <c r="AI591" s="94">
        <f t="shared" si="278"/>
        <v>1.1935571072051607</v>
      </c>
    </row>
    <row r="592" spans="2:35">
      <c r="B592" s="39">
        <f t="shared" si="279"/>
        <v>564</v>
      </c>
      <c r="C592" s="42">
        <f t="shared" si="280"/>
        <v>9.6028776978421195</v>
      </c>
      <c r="D592" s="10">
        <f t="shared" si="281"/>
        <v>4.5971223021578815</v>
      </c>
      <c r="E592" s="40">
        <f t="shared" si="282"/>
        <v>37.205755395684236</v>
      </c>
      <c r="F592" s="40">
        <f t="shared" si="283"/>
        <v>46.4</v>
      </c>
      <c r="G592" s="3">
        <f t="shared" si="284"/>
        <v>328.97122302157481</v>
      </c>
      <c r="H592" s="3">
        <f t="shared" si="285"/>
        <v>155.31826837612553</v>
      </c>
      <c r="I592">
        <f t="shared" si="270"/>
        <v>1.5531826837612554E-4</v>
      </c>
      <c r="J592" s="4">
        <f t="shared" si="286"/>
        <v>1131.2154421523837</v>
      </c>
      <c r="K592" s="40">
        <f t="shared" si="287"/>
        <v>7.2832092063567355</v>
      </c>
      <c r="L592" s="40">
        <f t="shared" si="271"/>
        <v>0</v>
      </c>
      <c r="M592" s="10">
        <f t="shared" si="288"/>
        <v>6.8696292495241931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15.274315948226702</v>
      </c>
      <c r="Q592" s="42">
        <f t="shared" si="290"/>
        <v>0.64468197985457576</v>
      </c>
      <c r="R592" s="4">
        <f t="shared" si="291"/>
        <v>198609.50066145058</v>
      </c>
      <c r="S592">
        <f t="shared" si="272"/>
        <v>1.9860950066145059E-4</v>
      </c>
      <c r="T592" s="41">
        <f t="shared" si="273"/>
        <v>5.9079026637850768E-4</v>
      </c>
      <c r="U592" s="42">
        <f t="shared" si="292"/>
        <v>0.35266294594451131</v>
      </c>
      <c r="V592" s="42">
        <f t="shared" si="293"/>
        <v>1.2066979876737689</v>
      </c>
      <c r="W592" s="42">
        <f t="shared" si="294"/>
        <v>1.1934126575868387</v>
      </c>
      <c r="X592" s="42">
        <f t="shared" si="295"/>
        <v>1.3285330086930225E-2</v>
      </c>
      <c r="Y592" s="42">
        <f t="shared" si="269"/>
        <v>1.2770576564729321E-2</v>
      </c>
      <c r="Z592" s="10">
        <f t="shared" si="296"/>
        <v>21.616091685145442</v>
      </c>
      <c r="AA592">
        <f t="shared" si="274"/>
        <v>6868798.5043817572</v>
      </c>
      <c r="AB592" s="10">
        <f t="shared" si="275"/>
        <v>6.8687985043817577</v>
      </c>
      <c r="AC592" s="10">
        <f t="shared" si="276"/>
        <v>6.7677985043817577</v>
      </c>
      <c r="AD592" s="3">
        <f t="shared" si="277"/>
        <v>981.55163225261163</v>
      </c>
      <c r="AI592" s="94">
        <f t="shared" si="278"/>
        <v>1.1934126575868387</v>
      </c>
    </row>
    <row r="593" spans="2:35">
      <c r="B593" s="39">
        <f t="shared" si="279"/>
        <v>565</v>
      </c>
      <c r="C593" s="42">
        <f t="shared" si="280"/>
        <v>9.6199040767390027</v>
      </c>
      <c r="D593" s="10">
        <f t="shared" si="281"/>
        <v>4.5800959232609983</v>
      </c>
      <c r="E593" s="40">
        <f t="shared" si="282"/>
        <v>37.239808153478002</v>
      </c>
      <c r="F593" s="40">
        <f t="shared" si="283"/>
        <v>46.4</v>
      </c>
      <c r="G593" s="3">
        <f t="shared" si="284"/>
        <v>328.80095923260598</v>
      </c>
      <c r="H593" s="3">
        <f t="shared" si="285"/>
        <v>155.31826837612553</v>
      </c>
      <c r="I593">
        <f t="shared" si="270"/>
        <v>1.5531826837612554E-4</v>
      </c>
      <c r="J593" s="4">
        <f t="shared" si="286"/>
        <v>1133.2064867714755</v>
      </c>
      <c r="K593" s="40">
        <f t="shared" si="287"/>
        <v>7.2960283334298639</v>
      </c>
      <c r="L593" s="40">
        <f t="shared" si="271"/>
        <v>0</v>
      </c>
      <c r="M593" s="10">
        <f t="shared" si="288"/>
        <v>6.8687985043817577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15.27372669109433</v>
      </c>
      <c r="Q593" s="42">
        <f t="shared" si="290"/>
        <v>0.64579672933525167</v>
      </c>
      <c r="R593" s="4">
        <f t="shared" si="291"/>
        <v>197852.05007660654</v>
      </c>
      <c r="S593">
        <f t="shared" si="272"/>
        <v>1.9785205007660653E-4</v>
      </c>
      <c r="T593" s="41">
        <f t="shared" si="273"/>
        <v>5.9154771696335175E-4</v>
      </c>
      <c r="U593" s="42">
        <f t="shared" si="292"/>
        <v>0.35131797123902714</v>
      </c>
      <c r="V593" s="42">
        <f t="shared" si="293"/>
        <v>1.2065264248148937</v>
      </c>
      <c r="W593" s="42">
        <f t="shared" si="294"/>
        <v>1.1932661845371764</v>
      </c>
      <c r="X593" s="42">
        <f t="shared" si="295"/>
        <v>1.3260240277717328E-2</v>
      </c>
      <c r="Y593" s="42">
        <f t="shared" si="269"/>
        <v>1.2785358410692544E-2</v>
      </c>
      <c r="Z593" s="10">
        <f t="shared" si="296"/>
        <v>21.613401664915287</v>
      </c>
      <c r="AA593">
        <f t="shared" si="274"/>
        <v>6867956.2839121381</v>
      </c>
      <c r="AB593" s="10">
        <f t="shared" si="275"/>
        <v>6.8679562839121377</v>
      </c>
      <c r="AC593" s="10">
        <f t="shared" si="276"/>
        <v>6.7669562839121378</v>
      </c>
      <c r="AD593" s="3">
        <f t="shared" si="277"/>
        <v>981.42948280089024</v>
      </c>
      <c r="AI593" s="94">
        <f t="shared" si="278"/>
        <v>1.1932661845371764</v>
      </c>
    </row>
    <row r="594" spans="2:35">
      <c r="B594" s="39">
        <f t="shared" si="279"/>
        <v>566</v>
      </c>
      <c r="C594" s="42">
        <f t="shared" si="280"/>
        <v>9.6369304556358859</v>
      </c>
      <c r="D594" s="10">
        <f t="shared" si="281"/>
        <v>4.5630695443641152</v>
      </c>
      <c r="E594" s="40">
        <f t="shared" si="282"/>
        <v>37.273860911271768</v>
      </c>
      <c r="F594" s="40">
        <f t="shared" si="283"/>
        <v>46.4</v>
      </c>
      <c r="G594" s="3">
        <f t="shared" si="284"/>
        <v>328.63069544363714</v>
      </c>
      <c r="H594" s="3">
        <f t="shared" si="285"/>
        <v>155.31826837612553</v>
      </c>
      <c r="I594">
        <f t="shared" si="270"/>
        <v>1.5531826837612554E-4</v>
      </c>
      <c r="J594" s="4">
        <f t="shared" si="286"/>
        <v>1135.1993528707724</v>
      </c>
      <c r="K594" s="40">
        <f t="shared" si="287"/>
        <v>7.3088591879077862</v>
      </c>
      <c r="L594" s="40">
        <f t="shared" si="271"/>
        <v>0</v>
      </c>
      <c r="M594" s="10">
        <f t="shared" si="288"/>
        <v>6.8679562839121377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15.273129244834211</v>
      </c>
      <c r="Q594" s="42">
        <f t="shared" si="290"/>
        <v>0.64691152242211314</v>
      </c>
      <c r="R594" s="4">
        <f t="shared" si="291"/>
        <v>197094.67890305773</v>
      </c>
      <c r="S594">
        <f t="shared" si="272"/>
        <v>1.9709467890305775E-4</v>
      </c>
      <c r="T594" s="41">
        <f t="shared" si="273"/>
        <v>5.9230508813690045E-4</v>
      </c>
      <c r="U594" s="42">
        <f t="shared" si="292"/>
        <v>0.34997313754100351</v>
      </c>
      <c r="V594" s="42">
        <f t="shared" si="293"/>
        <v>1.2063527428303387</v>
      </c>
      <c r="W594" s="42">
        <f t="shared" si="294"/>
        <v>1.1931176882121646</v>
      </c>
      <c r="X594" s="42">
        <f t="shared" si="295"/>
        <v>1.3235054618174091E-2</v>
      </c>
      <c r="Y594" s="42">
        <f t="shared" si="269"/>
        <v>1.2800112758085118E-2</v>
      </c>
      <c r="Z594" s="10">
        <f t="shared" si="296"/>
        <v>21.610674995799812</v>
      </c>
      <c r="AA594">
        <f t="shared" si="274"/>
        <v>6867102.589015279</v>
      </c>
      <c r="AB594" s="10">
        <f t="shared" si="275"/>
        <v>6.8671025890152793</v>
      </c>
      <c r="AC594" s="10">
        <f t="shared" si="276"/>
        <v>6.7661025890152793</v>
      </c>
      <c r="AD594" s="3">
        <f t="shared" si="277"/>
        <v>981.30566918278157</v>
      </c>
      <c r="AI594" s="94">
        <f t="shared" si="278"/>
        <v>1.1931176882121646</v>
      </c>
    </row>
    <row r="595" spans="2:35">
      <c r="B595" s="39">
        <f t="shared" si="279"/>
        <v>567</v>
      </c>
      <c r="C595" s="42">
        <f t="shared" si="280"/>
        <v>9.6539568345327691</v>
      </c>
      <c r="D595" s="10">
        <f t="shared" si="281"/>
        <v>4.546043165467232</v>
      </c>
      <c r="E595" s="40">
        <f t="shared" si="282"/>
        <v>37.307913669065535</v>
      </c>
      <c r="F595" s="40">
        <f t="shared" si="283"/>
        <v>46.4</v>
      </c>
      <c r="G595" s="3">
        <f t="shared" si="284"/>
        <v>328.4604316546683</v>
      </c>
      <c r="H595" s="3">
        <f t="shared" si="285"/>
        <v>155.31826837612553</v>
      </c>
      <c r="I595">
        <f t="shared" si="270"/>
        <v>1.5531826837612554E-4</v>
      </c>
      <c r="J595" s="4">
        <f t="shared" si="286"/>
        <v>1137.1940404502739</v>
      </c>
      <c r="K595" s="40">
        <f t="shared" si="287"/>
        <v>7.321701769790498</v>
      </c>
      <c r="L595" s="40">
        <f t="shared" si="271"/>
        <v>0</v>
      </c>
      <c r="M595" s="10">
        <f t="shared" si="288"/>
        <v>6.8671025890152793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15.272523608035247</v>
      </c>
      <c r="Q595" s="42">
        <f t="shared" si="290"/>
        <v>0.6480263597164504</v>
      </c>
      <c r="R595" s="4">
        <f t="shared" si="291"/>
        <v>196337.38807120055</v>
      </c>
      <c r="S595">
        <f t="shared" si="272"/>
        <v>1.9633738807120054E-4</v>
      </c>
      <c r="T595" s="41">
        <f t="shared" si="273"/>
        <v>5.9306237896875774E-4</v>
      </c>
      <c r="U595" s="42">
        <f t="shared" si="292"/>
        <v>0.34862844650250796</v>
      </c>
      <c r="V595" s="42">
        <f t="shared" si="293"/>
        <v>1.2061769419859021</v>
      </c>
      <c r="W595" s="42">
        <f t="shared" si="294"/>
        <v>1.192967168770477</v>
      </c>
      <c r="X595" s="42">
        <f t="shared" si="295"/>
        <v>1.3209773215425047E-2</v>
      </c>
      <c r="Y595" s="42">
        <f t="shared" si="269"/>
        <v>1.2814839505915412E-2</v>
      </c>
      <c r="Z595" s="10">
        <f t="shared" si="296"/>
        <v>21.607911680721351</v>
      </c>
      <c r="AA595">
        <f t="shared" si="274"/>
        <v>6866237.4206061345</v>
      </c>
      <c r="AB595" s="10">
        <f t="shared" si="275"/>
        <v>6.8662374206061347</v>
      </c>
      <c r="AC595" s="10">
        <f t="shared" si="276"/>
        <v>6.7652374206061348</v>
      </c>
      <c r="AD595" s="3">
        <f t="shared" si="277"/>
        <v>981.18019153098396</v>
      </c>
      <c r="AI595" s="94">
        <f t="shared" si="278"/>
        <v>1.192967168770477</v>
      </c>
    </row>
    <row r="596" spans="2:35">
      <c r="B596" s="39">
        <f t="shared" si="279"/>
        <v>568</v>
      </c>
      <c r="C596" s="42">
        <f t="shared" si="280"/>
        <v>9.6709832134296523</v>
      </c>
      <c r="D596" s="10">
        <f t="shared" si="281"/>
        <v>4.5290167865703488</v>
      </c>
      <c r="E596" s="40">
        <f t="shared" si="282"/>
        <v>37.341966426859301</v>
      </c>
      <c r="F596" s="40">
        <f t="shared" si="283"/>
        <v>46.4</v>
      </c>
      <c r="G596" s="3">
        <f t="shared" si="284"/>
        <v>328.29016786569946</v>
      </c>
      <c r="H596" s="3">
        <f t="shared" si="285"/>
        <v>155.31826837612553</v>
      </c>
      <c r="I596">
        <f t="shared" si="270"/>
        <v>1.5531826837612554E-4</v>
      </c>
      <c r="J596" s="4">
        <f t="shared" si="286"/>
        <v>1139.1905495099804</v>
      </c>
      <c r="K596" s="40">
        <f t="shared" si="287"/>
        <v>7.3345560790780038</v>
      </c>
      <c r="L596" s="40">
        <f t="shared" si="271"/>
        <v>0</v>
      </c>
      <c r="M596" s="10">
        <f t="shared" si="288"/>
        <v>6.8662374206061347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15.27190977926856</v>
      </c>
      <c r="Q596" s="42">
        <f t="shared" si="290"/>
        <v>0.64914124181980049</v>
      </c>
      <c r="R596" s="4">
        <f t="shared" si="291"/>
        <v>195580.17851143141</v>
      </c>
      <c r="S596">
        <f t="shared" si="272"/>
        <v>1.9558017851143141E-4</v>
      </c>
      <c r="T596" s="41">
        <f t="shared" si="273"/>
        <v>5.9381958852852679E-4</v>
      </c>
      <c r="U596" s="42">
        <f t="shared" si="292"/>
        <v>0.34728389977560831</v>
      </c>
      <c r="V596" s="42">
        <f t="shared" si="293"/>
        <v>1.2059990225508583</v>
      </c>
      <c r="W596" s="42">
        <f t="shared" si="294"/>
        <v>1.1928146263734341</v>
      </c>
      <c r="X596" s="42">
        <f t="shared" si="295"/>
        <v>1.3184396177424285E-2</v>
      </c>
      <c r="Y596" s="42">
        <f t="shared" si="269"/>
        <v>1.28295385532571E-2</v>
      </c>
      <c r="Z596" s="10">
        <f t="shared" si="296"/>
        <v>21.605111722650381</v>
      </c>
      <c r="AA596">
        <f t="shared" si="274"/>
        <v>6865360.7796147354</v>
      </c>
      <c r="AB596" s="10">
        <f t="shared" si="275"/>
        <v>6.8653607796147353</v>
      </c>
      <c r="AC596" s="10">
        <f t="shared" si="276"/>
        <v>6.7643607796147354</v>
      </c>
      <c r="AD596" s="3">
        <f t="shared" si="277"/>
        <v>981.05304998038218</v>
      </c>
      <c r="AI596" s="94">
        <f t="shared" si="278"/>
        <v>1.1928146263734341</v>
      </c>
    </row>
    <row r="597" spans="2:35">
      <c r="B597" s="39">
        <f t="shared" si="279"/>
        <v>569</v>
      </c>
      <c r="C597" s="42">
        <f t="shared" si="280"/>
        <v>9.6880095923265355</v>
      </c>
      <c r="D597" s="10">
        <f t="shared" si="281"/>
        <v>4.5119904076734656</v>
      </c>
      <c r="E597" s="40">
        <f t="shared" si="282"/>
        <v>37.376019184653067</v>
      </c>
      <c r="F597" s="40">
        <f t="shared" si="283"/>
        <v>46.4</v>
      </c>
      <c r="G597" s="3">
        <f t="shared" si="284"/>
        <v>328.11990407673062</v>
      </c>
      <c r="H597" s="3">
        <f t="shared" si="285"/>
        <v>155.31826837612553</v>
      </c>
      <c r="I597">
        <f t="shared" si="270"/>
        <v>1.5531826837612554E-4</v>
      </c>
      <c r="J597" s="4">
        <f t="shared" si="286"/>
        <v>1141.1888800498916</v>
      </c>
      <c r="K597" s="40">
        <f t="shared" si="287"/>
        <v>7.3474221157703008</v>
      </c>
      <c r="L597" s="40">
        <f t="shared" si="271"/>
        <v>0</v>
      </c>
      <c r="M597" s="10">
        <f t="shared" si="288"/>
        <v>6.8653607796147353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15.271287757087535</v>
      </c>
      <c r="Q597" s="42">
        <f t="shared" si="290"/>
        <v>0.65025616933395081</v>
      </c>
      <c r="R597" s="4">
        <f t="shared" si="291"/>
        <v>194823.05115414655</v>
      </c>
      <c r="S597">
        <f t="shared" si="272"/>
        <v>1.9482305115414654E-4</v>
      </c>
      <c r="T597" s="41">
        <f t="shared" si="273"/>
        <v>5.9457671588581166E-4</v>
      </c>
      <c r="U597" s="42">
        <f t="shared" si="292"/>
        <v>0.34593949901237186</v>
      </c>
      <c r="V597" s="42">
        <f t="shared" si="293"/>
        <v>1.2058189847983083</v>
      </c>
      <c r="W597" s="42">
        <f t="shared" si="294"/>
        <v>1.1926600611850144</v>
      </c>
      <c r="X597" s="42">
        <f t="shared" si="295"/>
        <v>1.3158923613293849E-2</v>
      </c>
      <c r="Y597" s="42">
        <f t="shared" si="269"/>
        <v>1.2844209799250163E-2</v>
      </c>
      <c r="Z597" s="10">
        <f t="shared" si="296"/>
        <v>21.602275124606276</v>
      </c>
      <c r="AA597">
        <f t="shared" si="274"/>
        <v>6864472.6669864198</v>
      </c>
      <c r="AB597" s="10">
        <f t="shared" si="275"/>
        <v>6.86447266698642</v>
      </c>
      <c r="AC597" s="10">
        <f t="shared" si="276"/>
        <v>6.76347266698642</v>
      </c>
      <c r="AD597" s="3">
        <f t="shared" si="277"/>
        <v>980.9242446680812</v>
      </c>
      <c r="AI597" s="94">
        <f t="shared" si="278"/>
        <v>1.1926600611850144</v>
      </c>
    </row>
    <row r="598" spans="2:35">
      <c r="B598" s="39">
        <f t="shared" si="279"/>
        <v>570</v>
      </c>
      <c r="C598" s="42">
        <f t="shared" si="280"/>
        <v>9.7050359712234187</v>
      </c>
      <c r="D598" s="10">
        <f t="shared" si="281"/>
        <v>4.4949640287765824</v>
      </c>
      <c r="E598" s="40">
        <f t="shared" si="282"/>
        <v>37.410071942446834</v>
      </c>
      <c r="F598" s="40">
        <f t="shared" si="283"/>
        <v>46.4</v>
      </c>
      <c r="G598" s="3">
        <f t="shared" si="284"/>
        <v>327.94964028776178</v>
      </c>
      <c r="H598" s="3">
        <f t="shared" si="285"/>
        <v>155.31826837612553</v>
      </c>
      <c r="I598">
        <f t="shared" si="270"/>
        <v>1.5531826837612554E-4</v>
      </c>
      <c r="J598" s="4">
        <f t="shared" si="286"/>
        <v>1143.1890320700077</v>
      </c>
      <c r="K598" s="40">
        <f t="shared" si="287"/>
        <v>7.3602998798673891</v>
      </c>
      <c r="L598" s="40">
        <f t="shared" si="271"/>
        <v>0</v>
      </c>
      <c r="M598" s="10">
        <f t="shared" si="288"/>
        <v>6.86447266698642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15.270657540027951</v>
      </c>
      <c r="Q598" s="42">
        <f t="shared" si="290"/>
        <v>0.65137114286094222</v>
      </c>
      <c r="R598" s="4">
        <f t="shared" si="291"/>
        <v>194066.00692974246</v>
      </c>
      <c r="S598">
        <f t="shared" si="272"/>
        <v>1.9406600692974246E-4</v>
      </c>
      <c r="T598" s="41">
        <f t="shared" si="273"/>
        <v>5.9533376011021574E-4</v>
      </c>
      <c r="U598" s="42">
        <f t="shared" si="292"/>
        <v>0.34459524586486656</v>
      </c>
      <c r="V598" s="42">
        <f t="shared" si="293"/>
        <v>1.2056368290039723</v>
      </c>
      <c r="W598" s="42">
        <f t="shared" si="294"/>
        <v>1.1925034733718958</v>
      </c>
      <c r="X598" s="42">
        <f t="shared" si="295"/>
        <v>1.3133355632076515E-2</v>
      </c>
      <c r="Y598" s="42">
        <f t="shared" si="269"/>
        <v>1.2858853143100491E-2</v>
      </c>
      <c r="Z598" s="10">
        <f t="shared" si="296"/>
        <v>21.599401889655809</v>
      </c>
      <c r="AA598">
        <f t="shared" si="274"/>
        <v>6863573.0836813645</v>
      </c>
      <c r="AB598" s="10">
        <f t="shared" si="275"/>
        <v>6.8635730836813647</v>
      </c>
      <c r="AC598" s="10">
        <f t="shared" si="276"/>
        <v>6.7625730836813647</v>
      </c>
      <c r="AD598" s="3">
        <f t="shared" si="277"/>
        <v>980.79377573333784</v>
      </c>
      <c r="AI598" s="94">
        <f t="shared" si="278"/>
        <v>1.1925034733718958</v>
      </c>
    </row>
    <row r="599" spans="2:35">
      <c r="B599" s="39">
        <f t="shared" si="279"/>
        <v>571</v>
      </c>
      <c r="C599" s="42">
        <f t="shared" si="280"/>
        <v>9.7220623501203018</v>
      </c>
      <c r="D599" s="10">
        <f t="shared" si="281"/>
        <v>4.4779376498796992</v>
      </c>
      <c r="E599" s="40">
        <f t="shared" si="282"/>
        <v>37.4441247002406</v>
      </c>
      <c r="F599" s="40">
        <f t="shared" si="283"/>
        <v>46.4</v>
      </c>
      <c r="G599" s="3">
        <f t="shared" si="284"/>
        <v>327.77937649879294</v>
      </c>
      <c r="H599" s="3">
        <f t="shared" si="285"/>
        <v>155.31826837612553</v>
      </c>
      <c r="I599">
        <f t="shared" si="270"/>
        <v>1.5531826837612554E-4</v>
      </c>
      <c r="J599" s="4">
        <f t="shared" si="286"/>
        <v>1145.1910055703286</v>
      </c>
      <c r="K599" s="40">
        <f t="shared" si="287"/>
        <v>7.3731893713692704</v>
      </c>
      <c r="L599" s="40">
        <f t="shared" si="271"/>
        <v>0</v>
      </c>
      <c r="M599" s="10">
        <f t="shared" si="288"/>
        <v>6.8635730836813647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15.270019126607645</v>
      </c>
      <c r="Q599" s="42">
        <f t="shared" si="290"/>
        <v>0.65248616300307261</v>
      </c>
      <c r="R599" s="4">
        <f t="shared" si="291"/>
        <v>193309.04676861537</v>
      </c>
      <c r="S599">
        <f t="shared" si="272"/>
        <v>1.9330904676861536E-4</v>
      </c>
      <c r="T599" s="41">
        <f t="shared" si="273"/>
        <v>5.9609072027134286E-4</v>
      </c>
      <c r="U599" s="42">
        <f t="shared" si="292"/>
        <v>0.3432511419851596</v>
      </c>
      <c r="V599" s="42">
        <f t="shared" si="293"/>
        <v>1.2054525554479052</v>
      </c>
      <c r="W599" s="42">
        <f t="shared" si="294"/>
        <v>1.1923448631033717</v>
      </c>
      <c r="X599" s="42">
        <f t="shared" si="295"/>
        <v>1.3107692344533461E-2</v>
      </c>
      <c r="Y599" s="42">
        <f t="shared" si="269"/>
        <v>1.2873468484081494E-2</v>
      </c>
      <c r="Z599" s="10">
        <f t="shared" si="296"/>
        <v>21.596492020914937</v>
      </c>
      <c r="AA599">
        <f t="shared" si="274"/>
        <v>6862662.0306751467</v>
      </c>
      <c r="AB599" s="10">
        <f t="shared" si="275"/>
        <v>6.8626620306751471</v>
      </c>
      <c r="AC599" s="10">
        <f t="shared" si="276"/>
        <v>6.7616620306751472</v>
      </c>
      <c r="AD599" s="3">
        <f t="shared" si="277"/>
        <v>980.66164331764276</v>
      </c>
      <c r="AI599" s="94">
        <f t="shared" si="278"/>
        <v>1.1923448631033717</v>
      </c>
    </row>
    <row r="600" spans="2:35">
      <c r="B600" s="39">
        <f t="shared" si="279"/>
        <v>572</v>
      </c>
      <c r="C600" s="42">
        <f t="shared" si="280"/>
        <v>9.739088729017185</v>
      </c>
      <c r="D600" s="10">
        <f t="shared" si="281"/>
        <v>4.460911270982816</v>
      </c>
      <c r="E600" s="40">
        <f t="shared" si="282"/>
        <v>37.478177458034367</v>
      </c>
      <c r="F600" s="40">
        <f t="shared" si="283"/>
        <v>46.4</v>
      </c>
      <c r="G600" s="3">
        <f t="shared" si="284"/>
        <v>327.6091127098241</v>
      </c>
      <c r="H600" s="3">
        <f t="shared" si="285"/>
        <v>155.31826837612553</v>
      </c>
      <c r="I600">
        <f t="shared" si="270"/>
        <v>1.5531826837612554E-4</v>
      </c>
      <c r="J600" s="4">
        <f t="shared" si="286"/>
        <v>1147.1948005508541</v>
      </c>
      <c r="K600" s="40">
        <f t="shared" si="287"/>
        <v>7.3860905902759413</v>
      </c>
      <c r="L600" s="40">
        <f t="shared" si="271"/>
        <v>0</v>
      </c>
      <c r="M600" s="10">
        <f t="shared" si="288"/>
        <v>6.8626620306751471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15.269372515326875</v>
      </c>
      <c r="Q600" s="42">
        <f t="shared" si="290"/>
        <v>0.65360123036289974</v>
      </c>
      <c r="R600" s="4">
        <f t="shared" si="291"/>
        <v>192552.17160116183</v>
      </c>
      <c r="S600">
        <f t="shared" si="272"/>
        <v>1.9255217160116182E-4</v>
      </c>
      <c r="T600" s="41">
        <f t="shared" si="273"/>
        <v>5.9684759543879643E-4</v>
      </c>
      <c r="U600" s="42">
        <f t="shared" si="292"/>
        <v>0.34190718902531902</v>
      </c>
      <c r="V600" s="42">
        <f t="shared" si="293"/>
        <v>1.2052661644126348</v>
      </c>
      <c r="W600" s="42">
        <f t="shared" si="294"/>
        <v>1.1921842305514512</v>
      </c>
      <c r="X600" s="42">
        <f t="shared" si="295"/>
        <v>1.3081933861183614E-2</v>
      </c>
      <c r="Y600" s="42">
        <f t="shared" si="269"/>
        <v>1.2888055721533518E-2</v>
      </c>
      <c r="Z600" s="10">
        <f t="shared" si="296"/>
        <v>21.593545521547</v>
      </c>
      <c r="AA600">
        <f t="shared" si="274"/>
        <v>6861739.5089581795</v>
      </c>
      <c r="AB600" s="10">
        <f t="shared" si="275"/>
        <v>6.8617395089581796</v>
      </c>
      <c r="AC600" s="10">
        <f t="shared" si="276"/>
        <v>6.7607395089581797</v>
      </c>
      <c r="AD600" s="3">
        <f t="shared" si="277"/>
        <v>980.52784756463802</v>
      </c>
      <c r="AI600" s="94">
        <f t="shared" si="278"/>
        <v>1.1921842305514512</v>
      </c>
    </row>
    <row r="601" spans="2:35">
      <c r="B601" s="39">
        <f t="shared" si="279"/>
        <v>573</v>
      </c>
      <c r="C601" s="42">
        <f t="shared" si="280"/>
        <v>9.7561151079140682</v>
      </c>
      <c r="D601" s="10">
        <f t="shared" si="281"/>
        <v>4.4438848920859328</v>
      </c>
      <c r="E601" s="40">
        <f t="shared" si="282"/>
        <v>37.512230215828133</v>
      </c>
      <c r="F601" s="40">
        <f t="shared" si="283"/>
        <v>46.4</v>
      </c>
      <c r="G601" s="3">
        <f t="shared" si="284"/>
        <v>327.43884892085526</v>
      </c>
      <c r="H601" s="3">
        <f t="shared" si="285"/>
        <v>155.31826837612553</v>
      </c>
      <c r="I601">
        <f t="shared" si="270"/>
        <v>1.5531826837612554E-4</v>
      </c>
      <c r="J601" s="4">
        <f t="shared" si="286"/>
        <v>1149.2004170115847</v>
      </c>
      <c r="K601" s="40">
        <f t="shared" si="287"/>
        <v>7.3990035365874061</v>
      </c>
      <c r="L601" s="40">
        <f t="shared" si="271"/>
        <v>0</v>
      </c>
      <c r="M601" s="10">
        <f t="shared" si="288"/>
        <v>6.8617395089581796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15.268717704667916</v>
      </c>
      <c r="Q601" s="42">
        <f t="shared" si="290"/>
        <v>0.65471634554324509</v>
      </c>
      <c r="R601" s="4">
        <f t="shared" si="291"/>
        <v>191795.382357778</v>
      </c>
      <c r="S601">
        <f t="shared" si="272"/>
        <v>1.9179538235777801E-4</v>
      </c>
      <c r="T601" s="41">
        <f t="shared" si="273"/>
        <v>5.9760438468218027E-4</v>
      </c>
      <c r="U601" s="42">
        <f t="shared" si="292"/>
        <v>0.34056338863741209</v>
      </c>
      <c r="V601" s="42">
        <f t="shared" si="293"/>
        <v>1.2050776561850425</v>
      </c>
      <c r="W601" s="42">
        <f t="shared" si="294"/>
        <v>1.19202157589076</v>
      </c>
      <c r="X601" s="42">
        <f t="shared" si="295"/>
        <v>1.3056080294282513E-2</v>
      </c>
      <c r="Y601" s="42">
        <f t="shared" si="269"/>
        <v>1.2902614754865481E-2</v>
      </c>
      <c r="Z601" s="10">
        <f t="shared" si="296"/>
        <v>21.590562394764536</v>
      </c>
      <c r="AA601">
        <f t="shared" si="274"/>
        <v>6860805.5195362801</v>
      </c>
      <c r="AB601" s="10">
        <f t="shared" si="275"/>
        <v>6.8608055195362798</v>
      </c>
      <c r="AC601" s="10">
        <f t="shared" si="276"/>
        <v>6.7598055195362798</v>
      </c>
      <c r="AD601" s="3">
        <f t="shared" si="277"/>
        <v>980.39238862020011</v>
      </c>
      <c r="AI601" s="94">
        <f t="shared" si="278"/>
        <v>1.19202157589076</v>
      </c>
    </row>
    <row r="602" spans="2:35">
      <c r="B602" s="39">
        <f t="shared" si="279"/>
        <v>574</v>
      </c>
      <c r="C602" s="42">
        <f t="shared" si="280"/>
        <v>9.7731414868109514</v>
      </c>
      <c r="D602" s="10">
        <f t="shared" si="281"/>
        <v>4.4268585131890497</v>
      </c>
      <c r="E602" s="40">
        <f t="shared" si="282"/>
        <v>37.546282973621899</v>
      </c>
      <c r="F602" s="40">
        <f t="shared" si="283"/>
        <v>46.4</v>
      </c>
      <c r="G602" s="3">
        <f t="shared" si="284"/>
        <v>327.26858513188643</v>
      </c>
      <c r="H602" s="3">
        <f t="shared" si="285"/>
        <v>155.31826837612553</v>
      </c>
      <c r="I602">
        <f t="shared" si="270"/>
        <v>1.5531826837612554E-4</v>
      </c>
      <c r="J602" s="4">
        <f t="shared" si="286"/>
        <v>1151.2078549525199</v>
      </c>
      <c r="K602" s="40">
        <f t="shared" si="287"/>
        <v>7.4119282103036621</v>
      </c>
      <c r="L602" s="40">
        <f t="shared" si="271"/>
        <v>0</v>
      </c>
      <c r="M602" s="10">
        <f t="shared" si="288"/>
        <v>6.8608055195362798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15.268054693095438</v>
      </c>
      <c r="Q602" s="42">
        <f t="shared" si="290"/>
        <v>0.65583150914719679</v>
      </c>
      <c r="R602" s="4">
        <f t="shared" si="291"/>
        <v>191038.67996886041</v>
      </c>
      <c r="S602">
        <f t="shared" si="272"/>
        <v>1.9103867996886042E-4</v>
      </c>
      <c r="T602" s="41">
        <f t="shared" si="273"/>
        <v>5.9836108707109778E-4</v>
      </c>
      <c r="U602" s="42">
        <f t="shared" si="292"/>
        <v>0.33921974247350667</v>
      </c>
      <c r="V602" s="42">
        <f t="shared" si="293"/>
        <v>1.2048870310545223</v>
      </c>
      <c r="W602" s="42">
        <f t="shared" si="294"/>
        <v>1.1918568992986383</v>
      </c>
      <c r="X602" s="42">
        <f t="shared" si="295"/>
        <v>1.3030131755884078E-2</v>
      </c>
      <c r="Y602" s="42">
        <f t="shared" si="269"/>
        <v>1.2917145483554339E-2</v>
      </c>
      <c r="Z602" s="10">
        <f t="shared" si="296"/>
        <v>21.587542643827561</v>
      </c>
      <c r="AA602">
        <f t="shared" si="274"/>
        <v>6859860.0634301286</v>
      </c>
      <c r="AB602" s="10">
        <f t="shared" si="275"/>
        <v>6.859860063430129</v>
      </c>
      <c r="AC602" s="10">
        <f t="shared" si="276"/>
        <v>6.758860063430129</v>
      </c>
      <c r="AD602" s="3">
        <f t="shared" si="277"/>
        <v>980.25526663236099</v>
      </c>
      <c r="AI602" s="94">
        <f t="shared" si="278"/>
        <v>1.1918568992986383</v>
      </c>
    </row>
    <row r="603" spans="2:35">
      <c r="B603" s="39">
        <f t="shared" si="279"/>
        <v>575</v>
      </c>
      <c r="C603" s="42">
        <f t="shared" si="280"/>
        <v>9.7901678657078346</v>
      </c>
      <c r="D603" s="10">
        <f t="shared" si="281"/>
        <v>4.4098321342921665</v>
      </c>
      <c r="E603" s="40">
        <f t="shared" si="282"/>
        <v>37.580335731415666</v>
      </c>
      <c r="F603" s="40">
        <f t="shared" si="283"/>
        <v>46.4</v>
      </c>
      <c r="G603" s="3">
        <f t="shared" si="284"/>
        <v>327.09832134291759</v>
      </c>
      <c r="H603" s="3">
        <f t="shared" si="285"/>
        <v>155.31826837612553</v>
      </c>
      <c r="I603">
        <f t="shared" si="270"/>
        <v>1.5531826837612554E-4</v>
      </c>
      <c r="J603" s="4">
        <f t="shared" si="286"/>
        <v>1153.21711437366</v>
      </c>
      <c r="K603" s="40">
        <f t="shared" si="287"/>
        <v>7.4248646114247094</v>
      </c>
      <c r="L603" s="40">
        <f t="shared" si="271"/>
        <v>0</v>
      </c>
      <c r="M603" s="10">
        <f t="shared" si="288"/>
        <v>6.859860063430129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15.267383479056107</v>
      </c>
      <c r="Q603" s="42">
        <f t="shared" si="290"/>
        <v>0.65694672177811286</v>
      </c>
      <c r="R603" s="4">
        <f t="shared" si="291"/>
        <v>190282.06536480528</v>
      </c>
      <c r="S603">
        <f t="shared" si="272"/>
        <v>1.9028206536480529E-4</v>
      </c>
      <c r="T603" s="41">
        <f t="shared" si="273"/>
        <v>5.9911770167515291E-4</v>
      </c>
      <c r="U603" s="42">
        <f t="shared" si="292"/>
        <v>0.33787625218567013</v>
      </c>
      <c r="V603" s="42">
        <f t="shared" si="293"/>
        <v>1.2046942893149859</v>
      </c>
      <c r="W603" s="42">
        <f t="shared" si="294"/>
        <v>1.1916902009550479</v>
      </c>
      <c r="X603" s="42">
        <f t="shared" si="295"/>
        <v>1.3004088359938049E-2</v>
      </c>
      <c r="Y603" s="42">
        <f t="shared" si="269"/>
        <v>1.293164780714689E-2</v>
      </c>
      <c r="Z603" s="10">
        <f t="shared" si="296"/>
        <v>21.58448627204567</v>
      </c>
      <c r="AA603">
        <f t="shared" si="274"/>
        <v>6858903.1416759277</v>
      </c>
      <c r="AB603" s="10">
        <f t="shared" si="275"/>
        <v>6.8589031416759276</v>
      </c>
      <c r="AC603" s="10">
        <f t="shared" si="276"/>
        <v>6.7579031416759276</v>
      </c>
      <c r="AD603" s="3">
        <f t="shared" si="277"/>
        <v>980.11648175140363</v>
      </c>
      <c r="AI603" s="94">
        <f t="shared" si="278"/>
        <v>1.1916902009550479</v>
      </c>
    </row>
    <row r="604" spans="2:35">
      <c r="B604" s="39">
        <f t="shared" si="279"/>
        <v>576</v>
      </c>
      <c r="C604" s="42">
        <f t="shared" si="280"/>
        <v>9.8071942446047178</v>
      </c>
      <c r="D604" s="10">
        <f t="shared" si="281"/>
        <v>4.3928057553952833</v>
      </c>
      <c r="E604" s="40">
        <f t="shared" si="282"/>
        <v>37.614388489209432</v>
      </c>
      <c r="F604" s="40">
        <f t="shared" si="283"/>
        <v>46.4</v>
      </c>
      <c r="G604" s="3">
        <f t="shared" si="284"/>
        <v>326.92805755394875</v>
      </c>
      <c r="H604" s="3">
        <f t="shared" si="285"/>
        <v>155.31826837612553</v>
      </c>
      <c r="I604">
        <f t="shared" si="270"/>
        <v>1.5531826837612554E-4</v>
      </c>
      <c r="J604" s="4">
        <f t="shared" si="286"/>
        <v>1155.228195275005</v>
      </c>
      <c r="K604" s="40">
        <f t="shared" si="287"/>
        <v>7.4378127399505489</v>
      </c>
      <c r="L604" s="40">
        <f t="shared" si="271"/>
        <v>0</v>
      </c>
      <c r="M604" s="10">
        <f t="shared" si="288"/>
        <v>6.8589031416759276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15.266704060979029</v>
      </c>
      <c r="Q604" s="42">
        <f t="shared" si="290"/>
        <v>0.6580619840396249</v>
      </c>
      <c r="R604" s="4">
        <f t="shared" si="291"/>
        <v>189525.53947600909</v>
      </c>
      <c r="S604">
        <f t="shared" si="272"/>
        <v>1.895255394760091E-4</v>
      </c>
      <c r="T604" s="41">
        <f t="shared" si="273"/>
        <v>5.9987422756394915E-4</v>
      </c>
      <c r="U604" s="42">
        <f t="shared" si="292"/>
        <v>0.3365329194259703</v>
      </c>
      <c r="V604" s="42">
        <f t="shared" si="293"/>
        <v>1.2044994312625463</v>
      </c>
      <c r="W604" s="42">
        <f t="shared" si="294"/>
        <v>1.1915214810426866</v>
      </c>
      <c r="X604" s="42">
        <f t="shared" si="295"/>
        <v>1.2977950219859702E-2</v>
      </c>
      <c r="Y604" s="42">
        <f t="shared" si="269"/>
        <v>1.2946121625258881E-2</v>
      </c>
      <c r="Z604" s="10">
        <f t="shared" si="296"/>
        <v>21.581393282775711</v>
      </c>
      <c r="AA604">
        <f t="shared" si="274"/>
        <v>6857934.7553246748</v>
      </c>
      <c r="AB604" s="10">
        <f t="shared" si="275"/>
        <v>6.857934755324675</v>
      </c>
      <c r="AC604" s="10">
        <f t="shared" si="276"/>
        <v>6.756934755324675</v>
      </c>
      <c r="AD604" s="3">
        <f t="shared" si="277"/>
        <v>979.97603412975707</v>
      </c>
      <c r="AI604" s="94">
        <f t="shared" si="278"/>
        <v>1.1915214810426866</v>
      </c>
    </row>
    <row r="605" spans="2:35">
      <c r="B605" s="39">
        <f t="shared" si="279"/>
        <v>577</v>
      </c>
      <c r="C605" s="42">
        <f t="shared" si="280"/>
        <v>9.824220623501601</v>
      </c>
      <c r="D605" s="10">
        <f t="shared" si="281"/>
        <v>4.3757793764984001</v>
      </c>
      <c r="E605" s="40">
        <f t="shared" si="282"/>
        <v>37.648441247003198</v>
      </c>
      <c r="F605" s="40">
        <f t="shared" si="283"/>
        <v>46.4</v>
      </c>
      <c r="G605" s="3">
        <f t="shared" si="284"/>
        <v>326.75779376497991</v>
      </c>
      <c r="H605" s="3">
        <f t="shared" si="285"/>
        <v>155.31826837612553</v>
      </c>
      <c r="I605">
        <f t="shared" si="270"/>
        <v>1.5531826837612554E-4</v>
      </c>
      <c r="J605" s="4">
        <f t="shared" si="286"/>
        <v>1157.2410976565548</v>
      </c>
      <c r="K605" s="40">
        <f t="shared" si="287"/>
        <v>7.4507725958811806</v>
      </c>
      <c r="L605" s="40">
        <f t="shared" si="271"/>
        <v>0</v>
      </c>
      <c r="M605" s="10">
        <f t="shared" si="288"/>
        <v>6.857934755324675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15.266016437275212</v>
      </c>
      <c r="Q605" s="42">
        <f t="shared" si="290"/>
        <v>0.65917729653564117</v>
      </c>
      <c r="R605" s="4">
        <f t="shared" si="291"/>
        <v>188769.10323286816</v>
      </c>
      <c r="S605">
        <f t="shared" si="272"/>
        <v>1.8876910323286817E-4</v>
      </c>
      <c r="T605" s="41">
        <f t="shared" si="273"/>
        <v>6.0063066380709003E-4</v>
      </c>
      <c r="U605" s="42">
        <f t="shared" si="292"/>
        <v>0.33518974584647465</v>
      </c>
      <c r="V605" s="42">
        <f t="shared" si="293"/>
        <v>1.2043024571976673</v>
      </c>
      <c r="W605" s="42">
        <f t="shared" si="294"/>
        <v>1.1913507397468623</v>
      </c>
      <c r="X605" s="42">
        <f t="shared" si="295"/>
        <v>1.2951717450804923E-2</v>
      </c>
      <c r="Y605" s="42">
        <f t="shared" si="269"/>
        <v>1.2960566837576636E-2</v>
      </c>
      <c r="Z605" s="10">
        <f t="shared" si="296"/>
        <v>21.578263679423632</v>
      </c>
      <c r="AA605">
        <f t="shared" si="274"/>
        <v>6856954.9054427445</v>
      </c>
      <c r="AB605" s="10">
        <f t="shared" si="275"/>
        <v>6.8569549054427448</v>
      </c>
      <c r="AC605" s="10">
        <f t="shared" si="276"/>
        <v>6.7559549054427448</v>
      </c>
      <c r="AD605" s="3">
        <f t="shared" si="277"/>
        <v>979.83392392208043</v>
      </c>
      <c r="AI605" s="94">
        <f t="shared" si="278"/>
        <v>1.1913507397468623</v>
      </c>
    </row>
    <row r="606" spans="2:35">
      <c r="B606" s="39">
        <f t="shared" si="279"/>
        <v>578</v>
      </c>
      <c r="C606" s="42">
        <f t="shared" si="280"/>
        <v>9.8412470023984842</v>
      </c>
      <c r="D606" s="10">
        <f t="shared" si="281"/>
        <v>4.3587529976015169</v>
      </c>
      <c r="E606" s="40">
        <f t="shared" si="282"/>
        <v>37.682494004796965</v>
      </c>
      <c r="F606" s="40">
        <f t="shared" si="283"/>
        <v>46.4</v>
      </c>
      <c r="G606" s="3">
        <f t="shared" si="284"/>
        <v>326.58752997601107</v>
      </c>
      <c r="H606" s="3">
        <f t="shared" si="285"/>
        <v>155.31826837612553</v>
      </c>
      <c r="I606">
        <f t="shared" si="270"/>
        <v>1.5531826837612554E-4</v>
      </c>
      <c r="J606" s="4">
        <f t="shared" si="286"/>
        <v>1159.2558215183094</v>
      </c>
      <c r="K606" s="40">
        <f t="shared" si="287"/>
        <v>7.4637441792166053</v>
      </c>
      <c r="L606" s="40">
        <f t="shared" si="271"/>
        <v>0</v>
      </c>
      <c r="M606" s="10">
        <f t="shared" si="288"/>
        <v>6.8569549054427448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15.265320606337976</v>
      </c>
      <c r="Q606" s="42">
        <f t="shared" si="290"/>
        <v>0.66029265987034991</v>
      </c>
      <c r="R606" s="4">
        <f t="shared" si="291"/>
        <v>188012.75756577883</v>
      </c>
      <c r="S606">
        <f t="shared" si="272"/>
        <v>1.8801275756577881E-4</v>
      </c>
      <c r="T606" s="41">
        <f t="shared" si="273"/>
        <v>6.0138700947417936E-4</v>
      </c>
      <c r="U606" s="42">
        <f t="shared" si="292"/>
        <v>0.33384673309925084</v>
      </c>
      <c r="V606" s="42">
        <f t="shared" si="293"/>
        <v>1.2041033674237831</v>
      </c>
      <c r="W606" s="42">
        <f t="shared" si="294"/>
        <v>1.1911779772555922</v>
      </c>
      <c r="X606" s="42">
        <f t="shared" si="295"/>
        <v>1.2925390168190942E-2</v>
      </c>
      <c r="Y606" s="42">
        <f t="shared" ref="Y606:Y669" si="299">IF((X606*(Q606-Q605)+Y605)&lt;0,0,X606*(Q606-Q605)+Y605)</f>
        <v>1.2974983343857041E-2</v>
      </c>
      <c r="Z606" s="10">
        <f t="shared" si="296"/>
        <v>21.575097465443545</v>
      </c>
      <c r="AA606">
        <f t="shared" si="274"/>
        <v>6855963.593111584</v>
      </c>
      <c r="AB606" s="10">
        <f t="shared" si="275"/>
        <v>6.8559635931115839</v>
      </c>
      <c r="AC606" s="10">
        <f t="shared" si="276"/>
        <v>6.7549635931115839</v>
      </c>
      <c r="AD606" s="3">
        <f t="shared" si="277"/>
        <v>979.6901512852188</v>
      </c>
      <c r="AI606" s="94">
        <f t="shared" si="278"/>
        <v>1.1911779772555922</v>
      </c>
    </row>
    <row r="607" spans="2:35">
      <c r="B607" s="39">
        <f t="shared" si="279"/>
        <v>579</v>
      </c>
      <c r="C607" s="42">
        <f t="shared" si="280"/>
        <v>9.8582733812953673</v>
      </c>
      <c r="D607" s="10">
        <f t="shared" si="281"/>
        <v>4.3417266187046337</v>
      </c>
      <c r="E607" s="40">
        <f t="shared" si="282"/>
        <v>37.716546762590731</v>
      </c>
      <c r="F607" s="40">
        <f t="shared" si="283"/>
        <v>46.4</v>
      </c>
      <c r="G607" s="3">
        <f t="shared" si="284"/>
        <v>326.41726618704223</v>
      </c>
      <c r="H607" s="3">
        <f t="shared" si="285"/>
        <v>155.31826837612553</v>
      </c>
      <c r="I607">
        <f t="shared" si="270"/>
        <v>1.5531826837612554E-4</v>
      </c>
      <c r="J607" s="4">
        <f t="shared" si="286"/>
        <v>1161.2723668602689</v>
      </c>
      <c r="K607" s="40">
        <f t="shared" si="287"/>
        <v>7.4767274899568212</v>
      </c>
      <c r="L607" s="40">
        <f t="shared" si="271"/>
        <v>0</v>
      </c>
      <c r="M607" s="10">
        <f t="shared" si="288"/>
        <v>6.8559635931115839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15.264616566542696</v>
      </c>
      <c r="Q607" s="42">
        <f t="shared" si="290"/>
        <v>0.66140807464822271</v>
      </c>
      <c r="R607" s="4">
        <f t="shared" si="291"/>
        <v>187256.50340513751</v>
      </c>
      <c r="S607">
        <f t="shared" si="272"/>
        <v>1.8725650340513752E-4</v>
      </c>
      <c r="T607" s="41">
        <f t="shared" si="273"/>
        <v>6.0214326363482065E-4</v>
      </c>
      <c r="U607" s="42">
        <f t="shared" si="292"/>
        <v>0.3325038828363665</v>
      </c>
      <c r="V607" s="42">
        <f t="shared" si="293"/>
        <v>1.2039021622479031</v>
      </c>
      <c r="W607" s="42">
        <f t="shared" si="294"/>
        <v>1.1910031937595524</v>
      </c>
      <c r="X607" s="42">
        <f t="shared" si="295"/>
        <v>1.2898968488350704E-2</v>
      </c>
      <c r="Y607" s="42">
        <f t="shared" si="299"/>
        <v>1.2989371043928263E-2</v>
      </c>
      <c r="Z607" s="10">
        <f t="shared" si="296"/>
        <v>21.571894644338119</v>
      </c>
      <c r="AA607">
        <f t="shared" si="274"/>
        <v>6854960.819427846</v>
      </c>
      <c r="AB607" s="10">
        <f t="shared" si="275"/>
        <v>6.8549608194278457</v>
      </c>
      <c r="AC607" s="10">
        <f t="shared" si="276"/>
        <v>6.7539608194278458</v>
      </c>
      <c r="AD607" s="3">
        <f t="shared" si="277"/>
        <v>979.5447163782228</v>
      </c>
      <c r="AI607" s="94">
        <f t="shared" si="278"/>
        <v>1.1910031937595524</v>
      </c>
    </row>
    <row r="608" spans="2:35">
      <c r="B608" s="39">
        <f t="shared" si="279"/>
        <v>580</v>
      </c>
      <c r="C608" s="42">
        <f t="shared" si="280"/>
        <v>9.8752997601922505</v>
      </c>
      <c r="D608" s="10">
        <f t="shared" si="281"/>
        <v>4.3247002398077505</v>
      </c>
      <c r="E608" s="40">
        <f t="shared" si="282"/>
        <v>37.750599520384498</v>
      </c>
      <c r="F608" s="40">
        <f t="shared" si="283"/>
        <v>46.4</v>
      </c>
      <c r="G608" s="3">
        <f t="shared" si="284"/>
        <v>326.24700239807339</v>
      </c>
      <c r="H608" s="3">
        <f t="shared" si="285"/>
        <v>155.31826837612553</v>
      </c>
      <c r="I608">
        <f t="shared" si="270"/>
        <v>1.5531826837612554E-4</v>
      </c>
      <c r="J608" s="4">
        <f t="shared" si="286"/>
        <v>1163.2907336824328</v>
      </c>
      <c r="K608" s="40">
        <f t="shared" si="287"/>
        <v>7.4897225281018258</v>
      </c>
      <c r="L608" s="40">
        <f t="shared" si="271"/>
        <v>0</v>
      </c>
      <c r="M608" s="10">
        <f t="shared" si="288"/>
        <v>6.8549608194278457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15.26390431624689</v>
      </c>
      <c r="Q608" s="42">
        <f t="shared" si="290"/>
        <v>0.66252354147401771</v>
      </c>
      <c r="R608" s="4">
        <f t="shared" si="291"/>
        <v>186500.34168134056</v>
      </c>
      <c r="S608">
        <f t="shared" si="272"/>
        <v>1.8650034168134056E-4</v>
      </c>
      <c r="T608" s="41">
        <f t="shared" si="273"/>
        <v>6.0289942535861763E-4</v>
      </c>
      <c r="U608" s="42">
        <f t="shared" si="292"/>
        <v>0.33116119670988914</v>
      </c>
      <c r="V608" s="42">
        <f t="shared" si="293"/>
        <v>1.2036988419807362</v>
      </c>
      <c r="W608" s="42">
        <f t="shared" si="294"/>
        <v>1.1908263894520994</v>
      </c>
      <c r="X608" s="42">
        <f t="shared" si="295"/>
        <v>1.287245252863678E-2</v>
      </c>
      <c r="Y608" s="42">
        <f t="shared" si="299"/>
        <v>1.3003729837690579E-2</v>
      </c>
      <c r="Z608" s="10">
        <f t="shared" si="296"/>
        <v>21.568655219659032</v>
      </c>
      <c r="AA608">
        <f t="shared" si="274"/>
        <v>6853946.5855035326</v>
      </c>
      <c r="AB608" s="10">
        <f t="shared" si="275"/>
        <v>6.8539465855035324</v>
      </c>
      <c r="AC608" s="10">
        <f t="shared" si="276"/>
        <v>6.7529465855035324</v>
      </c>
      <c r="AD608" s="3">
        <f t="shared" si="277"/>
        <v>979.3976193623688</v>
      </c>
      <c r="AI608" s="94">
        <f t="shared" si="278"/>
        <v>1.1908263894520994</v>
      </c>
    </row>
    <row r="609" spans="2:35">
      <c r="B609" s="39">
        <f t="shared" si="279"/>
        <v>581</v>
      </c>
      <c r="C609" s="42">
        <f t="shared" si="280"/>
        <v>9.8923261390891337</v>
      </c>
      <c r="D609" s="10">
        <f t="shared" si="281"/>
        <v>4.3076738609108673</v>
      </c>
      <c r="E609" s="40">
        <f t="shared" si="282"/>
        <v>37.784652278178264</v>
      </c>
      <c r="F609" s="40">
        <f t="shared" si="283"/>
        <v>46.4</v>
      </c>
      <c r="G609" s="3">
        <f t="shared" si="284"/>
        <v>326.07673860910455</v>
      </c>
      <c r="H609" s="3">
        <f t="shared" si="285"/>
        <v>155.31826837612553</v>
      </c>
      <c r="I609">
        <f t="shared" si="270"/>
        <v>1.5531826837612554E-4</v>
      </c>
      <c r="J609" s="4">
        <f t="shared" si="286"/>
        <v>1165.310921984802</v>
      </c>
      <c r="K609" s="40">
        <f t="shared" si="287"/>
        <v>7.5027292936516261</v>
      </c>
      <c r="L609" s="40">
        <f t="shared" si="271"/>
        <v>0</v>
      </c>
      <c r="M609" s="10">
        <f t="shared" si="288"/>
        <v>6.8539465855035324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15.263183853790297</v>
      </c>
      <c r="Q609" s="42">
        <f t="shared" si="290"/>
        <v>0.66363906095278324</v>
      </c>
      <c r="R609" s="4">
        <f t="shared" si="291"/>
        <v>185744.27332478427</v>
      </c>
      <c r="S609">
        <f t="shared" si="272"/>
        <v>1.8574427332478428E-4</v>
      </c>
      <c r="T609" s="41">
        <f t="shared" si="273"/>
        <v>6.0365549371517392E-4</v>
      </c>
      <c r="U609" s="42">
        <f t="shared" si="292"/>
        <v>0.32981867637188644</v>
      </c>
      <c r="V609" s="42">
        <f t="shared" si="293"/>
        <v>1.203493406935721</v>
      </c>
      <c r="W609" s="42">
        <f t="shared" si="294"/>
        <v>1.1906475645292964</v>
      </c>
      <c r="X609" s="42">
        <f t="shared" si="295"/>
        <v>1.2845842406424612E-2</v>
      </c>
      <c r="Y609" s="42">
        <f t="shared" si="299"/>
        <v>1.3018059625116098E-2</v>
      </c>
      <c r="Z609" s="10">
        <f t="shared" si="296"/>
        <v>21.565379195005686</v>
      </c>
      <c r="AA609">
        <f t="shared" si="274"/>
        <v>6852920.8924655775</v>
      </c>
      <c r="AB609" s="10">
        <f t="shared" si="275"/>
        <v>6.8529208924655771</v>
      </c>
      <c r="AC609" s="10">
        <f t="shared" si="276"/>
        <v>6.7519208924655771</v>
      </c>
      <c r="AD609" s="3">
        <f t="shared" si="277"/>
        <v>979.24886040109902</v>
      </c>
      <c r="AI609" s="94">
        <f t="shared" si="278"/>
        <v>1.1906475645292964</v>
      </c>
    </row>
    <row r="610" spans="2:35">
      <c r="B610" s="39">
        <f t="shared" si="279"/>
        <v>582</v>
      </c>
      <c r="C610" s="42">
        <f t="shared" si="280"/>
        <v>9.9093525179860169</v>
      </c>
      <c r="D610" s="10">
        <f t="shared" si="281"/>
        <v>4.2906474820139842</v>
      </c>
      <c r="E610" s="40">
        <f t="shared" si="282"/>
        <v>37.81870503597203</v>
      </c>
      <c r="F610" s="40">
        <f t="shared" si="283"/>
        <v>46.4</v>
      </c>
      <c r="G610" s="3">
        <f t="shared" si="284"/>
        <v>325.90647482013571</v>
      </c>
      <c r="H610" s="3">
        <f t="shared" si="285"/>
        <v>155.31826837612553</v>
      </c>
      <c r="I610">
        <f t="shared" si="270"/>
        <v>1.5531826837612554E-4</v>
      </c>
      <c r="J610" s="4">
        <f t="shared" si="286"/>
        <v>1167.3329317673758</v>
      </c>
      <c r="K610" s="40">
        <f t="shared" si="287"/>
        <v>7.5157477866062168</v>
      </c>
      <c r="L610" s="40">
        <f t="shared" si="271"/>
        <v>0</v>
      </c>
      <c r="M610" s="10">
        <f t="shared" si="288"/>
        <v>6.8529208924655771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15.262455177494557</v>
      </c>
      <c r="Q610" s="42">
        <f t="shared" si="290"/>
        <v>0.66475463368986099</v>
      </c>
      <c r="R610" s="4">
        <f t="shared" si="291"/>
        <v>184988.29926586509</v>
      </c>
      <c r="S610">
        <f t="shared" si="272"/>
        <v>1.849882992658651E-4</v>
      </c>
      <c r="T610" s="41">
        <f t="shared" si="273"/>
        <v>6.0441146777409313E-4</v>
      </c>
      <c r="U610" s="42">
        <f t="shared" si="292"/>
        <v>0.32847632347442601</v>
      </c>
      <c r="V610" s="42">
        <f t="shared" si="293"/>
        <v>1.2032858574302765</v>
      </c>
      <c r="W610" s="42">
        <f t="shared" si="294"/>
        <v>1.1904667191898386</v>
      </c>
      <c r="X610" s="42">
        <f t="shared" si="295"/>
        <v>1.28191382404379E-2</v>
      </c>
      <c r="Y610" s="42">
        <f t="shared" si="299"/>
        <v>1.3032360306249961E-2</v>
      </c>
      <c r="Z610" s="10">
        <f t="shared" si="296"/>
        <v>21.562066574026321</v>
      </c>
      <c r="AA610">
        <f t="shared" si="274"/>
        <v>6851883.7414562143</v>
      </c>
      <c r="AB610" s="10">
        <f t="shared" si="275"/>
        <v>6.8518837414562146</v>
      </c>
      <c r="AC610" s="10">
        <f t="shared" si="276"/>
        <v>6.7508837414562146</v>
      </c>
      <c r="AD610" s="3">
        <f t="shared" si="277"/>
        <v>979.09843966007463</v>
      </c>
      <c r="AI610" s="94">
        <f t="shared" si="278"/>
        <v>1.1904667191898386</v>
      </c>
    </row>
    <row r="611" spans="2:35">
      <c r="B611" s="39">
        <f t="shared" si="279"/>
        <v>583</v>
      </c>
      <c r="C611" s="42">
        <f t="shared" si="280"/>
        <v>9.9263788968829001</v>
      </c>
      <c r="D611" s="10">
        <f t="shared" si="281"/>
        <v>4.273621103117101</v>
      </c>
      <c r="E611" s="40">
        <f t="shared" si="282"/>
        <v>37.852757793765797</v>
      </c>
      <c r="F611" s="40">
        <f t="shared" si="283"/>
        <v>46.4</v>
      </c>
      <c r="G611" s="3">
        <f t="shared" si="284"/>
        <v>325.73621103116687</v>
      </c>
      <c r="H611" s="3">
        <f t="shared" si="285"/>
        <v>155.31826837612553</v>
      </c>
      <c r="I611">
        <f t="shared" si="270"/>
        <v>1.5531826837612554E-4</v>
      </c>
      <c r="J611" s="4">
        <f t="shared" si="286"/>
        <v>1169.3567630301545</v>
      </c>
      <c r="K611" s="40">
        <f t="shared" si="287"/>
        <v>7.5287780069655996</v>
      </c>
      <c r="L611" s="40">
        <f t="shared" si="271"/>
        <v>0</v>
      </c>
      <c r="M611" s="10">
        <f t="shared" si="288"/>
        <v>6.8518837414562146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15.261718285663461</v>
      </c>
      <c r="Q611" s="42">
        <f t="shared" si="290"/>
        <v>0.66587026029088914</v>
      </c>
      <c r="R611" s="4">
        <f t="shared" si="291"/>
        <v>184232.42043497937</v>
      </c>
      <c r="S611">
        <f t="shared" si="272"/>
        <v>1.8423242043497936E-4</v>
      </c>
      <c r="T611" s="41">
        <f t="shared" si="273"/>
        <v>6.0516734660497886E-4</v>
      </c>
      <c r="U611" s="42">
        <f t="shared" si="292"/>
        <v>0.3271341396695755</v>
      </c>
      <c r="V611" s="42">
        <f t="shared" si="293"/>
        <v>1.2030761937852421</v>
      </c>
      <c r="W611" s="42">
        <f t="shared" si="294"/>
        <v>1.1902838536351195</v>
      </c>
      <c r="X611" s="42">
        <f t="shared" si="295"/>
        <v>1.279234015012265E-2</v>
      </c>
      <c r="Y611" s="42">
        <f t="shared" si="299"/>
        <v>1.3046631781210839E-2</v>
      </c>
      <c r="Z611" s="10">
        <f t="shared" si="296"/>
        <v>21.558717360417972</v>
      </c>
      <c r="AA611">
        <f t="shared" si="274"/>
        <v>6850835.1336329505</v>
      </c>
      <c r="AB611" s="10">
        <f t="shared" si="275"/>
        <v>6.85083513363295</v>
      </c>
      <c r="AC611" s="10">
        <f t="shared" si="276"/>
        <v>6.7498351336329501</v>
      </c>
      <c r="AD611" s="3">
        <f t="shared" si="277"/>
        <v>978.94635730717198</v>
      </c>
      <c r="AI611" s="94">
        <f t="shared" si="278"/>
        <v>1.1902838536351195</v>
      </c>
    </row>
    <row r="612" spans="2:35">
      <c r="B612" s="39">
        <f t="shared" si="279"/>
        <v>584</v>
      </c>
      <c r="C612" s="42">
        <f t="shared" si="280"/>
        <v>9.9434052757797833</v>
      </c>
      <c r="D612" s="10">
        <f t="shared" si="281"/>
        <v>4.2565947242202178</v>
      </c>
      <c r="E612" s="40">
        <f t="shared" si="282"/>
        <v>37.886810551559563</v>
      </c>
      <c r="F612" s="40">
        <f t="shared" si="283"/>
        <v>46.4</v>
      </c>
      <c r="G612" s="3">
        <f t="shared" si="284"/>
        <v>325.56594724219804</v>
      </c>
      <c r="H612" s="3">
        <f t="shared" si="285"/>
        <v>155.31826837612553</v>
      </c>
      <c r="I612">
        <f t="shared" si="270"/>
        <v>1.5531826837612554E-4</v>
      </c>
      <c r="J612" s="4">
        <f t="shared" si="286"/>
        <v>1171.3824157731378</v>
      </c>
      <c r="K612" s="40">
        <f t="shared" si="287"/>
        <v>7.5418199547297737</v>
      </c>
      <c r="L612" s="40">
        <f t="shared" si="271"/>
        <v>0</v>
      </c>
      <c r="M612" s="10">
        <f t="shared" si="288"/>
        <v>6.85083513363295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15.260973176582894</v>
      </c>
      <c r="Q612" s="42">
        <f t="shared" si="290"/>
        <v>0.666985941361806</v>
      </c>
      <c r="R612" s="4">
        <f t="shared" si="291"/>
        <v>183476.63776252346</v>
      </c>
      <c r="S612">
        <f t="shared" si="272"/>
        <v>1.8347663776252347E-4</v>
      </c>
      <c r="T612" s="41">
        <f t="shared" si="273"/>
        <v>6.0592312927743475E-4</v>
      </c>
      <c r="U612" s="42">
        <f t="shared" si="292"/>
        <v>0.32579212660940243</v>
      </c>
      <c r="V612" s="42">
        <f t="shared" si="293"/>
        <v>1.2028644163248214</v>
      </c>
      <c r="W612" s="42">
        <f t="shared" si="294"/>
        <v>1.1900989680692249</v>
      </c>
      <c r="X612" s="42">
        <f t="shared" si="295"/>
        <v>1.2765448255596556E-2</v>
      </c>
      <c r="Y612" s="42">
        <f t="shared" si="299"/>
        <v>1.3060873950191376E-2</v>
      </c>
      <c r="Z612" s="10">
        <f t="shared" si="296"/>
        <v>21.555331557926348</v>
      </c>
      <c r="AA612">
        <f t="shared" si="274"/>
        <v>6849775.0701685315</v>
      </c>
      <c r="AB612" s="10">
        <f t="shared" si="275"/>
        <v>6.8497750701685316</v>
      </c>
      <c r="AC612" s="10">
        <f t="shared" si="276"/>
        <v>6.7487750701685316</v>
      </c>
      <c r="AD612" s="3">
        <f t="shared" si="277"/>
        <v>978.79261351247737</v>
      </c>
      <c r="AI612" s="94">
        <f t="shared" si="278"/>
        <v>1.1900989680692249</v>
      </c>
    </row>
    <row r="613" spans="2:35">
      <c r="B613" s="39">
        <f t="shared" si="279"/>
        <v>585</v>
      </c>
      <c r="C613" s="42">
        <f t="shared" si="280"/>
        <v>9.9604316546766665</v>
      </c>
      <c r="D613" s="10">
        <f t="shared" si="281"/>
        <v>4.2395683453233346</v>
      </c>
      <c r="E613" s="40">
        <f t="shared" si="282"/>
        <v>37.920863309353329</v>
      </c>
      <c r="F613" s="40">
        <f t="shared" si="283"/>
        <v>46.4</v>
      </c>
      <c r="G613" s="3">
        <f t="shared" si="284"/>
        <v>325.3956834532292</v>
      </c>
      <c r="H613" s="3">
        <f t="shared" si="285"/>
        <v>155.31826837612553</v>
      </c>
      <c r="I613">
        <f t="shared" si="270"/>
        <v>1.5531826837612554E-4</v>
      </c>
      <c r="J613" s="4">
        <f t="shared" si="286"/>
        <v>1173.409889996326</v>
      </c>
      <c r="K613" s="40">
        <f t="shared" si="287"/>
        <v>7.5548736298987391</v>
      </c>
      <c r="L613" s="40">
        <f t="shared" si="271"/>
        <v>0</v>
      </c>
      <c r="M613" s="10">
        <f t="shared" si="288"/>
        <v>6.8497750701685316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15.260219848520816</v>
      </c>
      <c r="Q613" s="42">
        <f t="shared" si="290"/>
        <v>0.6681016775088533</v>
      </c>
      <c r="R613" s="4">
        <f t="shared" si="291"/>
        <v>182720.95217889373</v>
      </c>
      <c r="S613">
        <f t="shared" si="272"/>
        <v>1.8272095217889371E-4</v>
      </c>
      <c r="T613" s="41">
        <f t="shared" si="273"/>
        <v>6.0667881486106451E-4</v>
      </c>
      <c r="U613" s="42">
        <f t="shared" si="292"/>
        <v>0.32445028594597447</v>
      </c>
      <c r="V613" s="42">
        <f t="shared" si="293"/>
        <v>1.2026505253764808</v>
      </c>
      <c r="W613" s="42">
        <f t="shared" si="294"/>
        <v>1.1899120626989284</v>
      </c>
      <c r="X613" s="42">
        <f t="shared" si="295"/>
        <v>1.2738462677552409E-2</v>
      </c>
      <c r="Y613" s="42">
        <f t="shared" si="299"/>
        <v>1.3075086713458533E-2</v>
      </c>
      <c r="Z613" s="10">
        <f t="shared" si="296"/>
        <v>21.551909170345528</v>
      </c>
      <c r="AA613">
        <f t="shared" si="274"/>
        <v>6848703.5522508491</v>
      </c>
      <c r="AB613" s="10">
        <f t="shared" si="275"/>
        <v>6.848703552250849</v>
      </c>
      <c r="AC613" s="10">
        <f t="shared" si="276"/>
        <v>6.7477035522508491</v>
      </c>
      <c r="AD613" s="3">
        <f t="shared" si="277"/>
        <v>978.63720844827401</v>
      </c>
      <c r="AI613" s="94">
        <f t="shared" si="278"/>
        <v>1.1899120626989284</v>
      </c>
    </row>
    <row r="614" spans="2:35">
      <c r="B614" s="39">
        <f t="shared" si="279"/>
        <v>586</v>
      </c>
      <c r="C614" s="42">
        <f t="shared" si="280"/>
        <v>9.9774580335735497</v>
      </c>
      <c r="D614" s="10">
        <f t="shared" si="281"/>
        <v>4.2225419664264514</v>
      </c>
      <c r="E614" s="40">
        <f t="shared" si="282"/>
        <v>37.954916067147096</v>
      </c>
      <c r="F614" s="40">
        <f t="shared" si="283"/>
        <v>46.4</v>
      </c>
      <c r="G614" s="3">
        <f t="shared" si="284"/>
        <v>325.22541966426036</v>
      </c>
      <c r="H614" s="3">
        <f t="shared" si="285"/>
        <v>155.31826837612553</v>
      </c>
      <c r="I614">
        <f t="shared" si="270"/>
        <v>1.5531826837612554E-4</v>
      </c>
      <c r="J614" s="4">
        <f t="shared" si="286"/>
        <v>1175.439185699719</v>
      </c>
      <c r="K614" s="40">
        <f t="shared" si="287"/>
        <v>7.5679390324724967</v>
      </c>
      <c r="L614" s="40">
        <f t="shared" si="271"/>
        <v>0</v>
      </c>
      <c r="M614" s="10">
        <f t="shared" si="288"/>
        <v>6.848703552250849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15.259458299727147</v>
      </c>
      <c r="Q614" s="42">
        <f t="shared" si="290"/>
        <v>0.66921746933857951</v>
      </c>
      <c r="R614" s="4">
        <f t="shared" si="291"/>
        <v>181965.36461448646</v>
      </c>
      <c r="S614">
        <f t="shared" si="272"/>
        <v>1.8196536461448647E-4</v>
      </c>
      <c r="T614" s="41">
        <f t="shared" si="273"/>
        <v>6.0743440242547176E-4</v>
      </c>
      <c r="U614" s="42">
        <f t="shared" si="292"/>
        <v>0.32310861933135904</v>
      </c>
      <c r="V614" s="42">
        <f t="shared" si="293"/>
        <v>1.2024345212714531</v>
      </c>
      <c r="W614" s="42">
        <f t="shared" si="294"/>
        <v>1.189723137733673</v>
      </c>
      <c r="X614" s="42">
        <f t="shared" si="295"/>
        <v>1.2711383537780119E-2</v>
      </c>
      <c r="Y614" s="42">
        <f t="shared" si="299"/>
        <v>1.3089269971354504E-2</v>
      </c>
      <c r="Z614" s="10">
        <f t="shared" si="296"/>
        <v>21.548450201518627</v>
      </c>
      <c r="AA614">
        <f t="shared" si="274"/>
        <v>6847620.5810831478</v>
      </c>
      <c r="AB614" s="10">
        <f t="shared" si="275"/>
        <v>6.8476205810831479</v>
      </c>
      <c r="AC614" s="10">
        <f t="shared" si="276"/>
        <v>6.7466205810831479</v>
      </c>
      <c r="AD614" s="3">
        <f t="shared" si="277"/>
        <v>978.48014228907152</v>
      </c>
      <c r="AI614" s="94">
        <f t="shared" si="278"/>
        <v>1.189723137733673</v>
      </c>
    </row>
    <row r="615" spans="2:35">
      <c r="B615" s="39">
        <f t="shared" si="279"/>
        <v>587</v>
      </c>
      <c r="C615" s="42">
        <f t="shared" si="280"/>
        <v>9.9944844124704328</v>
      </c>
      <c r="D615" s="10">
        <f t="shared" si="281"/>
        <v>4.2055155875295682</v>
      </c>
      <c r="E615" s="40">
        <f t="shared" si="282"/>
        <v>37.988968824940862</v>
      </c>
      <c r="F615" s="40">
        <f t="shared" si="283"/>
        <v>46.4</v>
      </c>
      <c r="G615" s="3">
        <f t="shared" si="284"/>
        <v>325.05515587529152</v>
      </c>
      <c r="H615" s="3">
        <f t="shared" si="285"/>
        <v>155.31826837612553</v>
      </c>
      <c r="I615">
        <f t="shared" ref="I615:I678" si="300">H615/1000^2</f>
        <v>1.5531826837612554E-4</v>
      </c>
      <c r="J615" s="4">
        <f t="shared" si="286"/>
        <v>1177.4703028833171</v>
      </c>
      <c r="K615" s="40">
        <f t="shared" si="287"/>
        <v>7.5810161624510481</v>
      </c>
      <c r="L615" s="40">
        <f t="shared" ref="L615:L678" si="301">IF((gstar-K615)&lt;0,0,gstar-K615)</f>
        <v>0</v>
      </c>
      <c r="M615" s="10">
        <f t="shared" si="288"/>
        <v>6.8476205810831479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15.258688528433908</v>
      </c>
      <c r="Q615" s="42">
        <f t="shared" si="290"/>
        <v>0.67033331745784319</v>
      </c>
      <c r="R615" s="4">
        <f t="shared" si="291"/>
        <v>181209.8759996981</v>
      </c>
      <c r="S615">
        <f t="shared" ref="S615:S678" si="302">R615/1000^3</f>
        <v>1.8120987599969809E-4</v>
      </c>
      <c r="T615" s="41">
        <f t="shared" ref="T615:T678" si="303">(vc/1000^3-S615)</f>
        <v>6.081898910402601E-4</v>
      </c>
      <c r="U615" s="42">
        <f t="shared" si="292"/>
        <v>0.32176712841762395</v>
      </c>
      <c r="V615" s="42">
        <f t="shared" si="293"/>
        <v>1.2022164043438981</v>
      </c>
      <c r="W615" s="42">
        <f t="shared" si="294"/>
        <v>1.1895321933856091</v>
      </c>
      <c r="X615" s="42">
        <f t="shared" si="295"/>
        <v>1.2684210958288977E-2</v>
      </c>
      <c r="Y615" s="42">
        <f t="shared" si="299"/>
        <v>1.3103423624296655E-2</v>
      </c>
      <c r="Z615" s="10">
        <f t="shared" si="296"/>
        <v>21.544954655336838</v>
      </c>
      <c r="AA615">
        <f t="shared" ref="AA615:AA678" si="304">Z615*rat*to+patm*1000000</f>
        <v>6846526.1578837242</v>
      </c>
      <c r="AB615" s="10">
        <f t="shared" ref="AB615:AB678" si="305">AA615/1000000</f>
        <v>6.8465261578837238</v>
      </c>
      <c r="AC615" s="10">
        <f t="shared" ref="AC615:AC678" si="306">AB615-patm</f>
        <v>6.7455261578837238</v>
      </c>
      <c r="AD615" s="3">
        <f t="shared" ref="AD615:AD678" si="307">AC615*1000000/6895</f>
        <v>978.32141521156257</v>
      </c>
      <c r="AI615" s="94">
        <f t="shared" ref="AI615:AI678" si="308">($M615-patm)*1000000*$I615/SQRT(rat*to)*SQRT(k)*(2/(k+1))^((k+1)/2/(k-1))</f>
        <v>1.1895321933856091</v>
      </c>
    </row>
    <row r="616" spans="2:35">
      <c r="B616" s="39">
        <f t="shared" ref="B616:B679" si="309">1+B615</f>
        <v>588</v>
      </c>
      <c r="C616" s="42">
        <f t="shared" ref="C616:C679" si="310">xincp+C615</f>
        <v>10.011510791367316</v>
      </c>
      <c r="D616" s="10">
        <f t="shared" ref="D616:D679" si="311">(F616-E616)/2</f>
        <v>4.188489208632685</v>
      </c>
      <c r="E616" s="40">
        <f t="shared" ref="E616:E679" si="312">E615+ci*2*xincp</f>
        <v>38.023021582734629</v>
      </c>
      <c r="F616" s="40">
        <f t="shared" ref="F616:F679" si="313">F615-osi*2*xincp</f>
        <v>46.4</v>
      </c>
      <c r="G616" s="3">
        <f t="shared" ref="G616:G679" si="314">G615-ei*n*2*xincp</f>
        <v>324.88489208632268</v>
      </c>
      <c r="H616" s="3">
        <f t="shared" ref="H616:H679" si="315">PI()/4*(dto+erate*(two-D616)/two)^2</f>
        <v>155.31826837612553</v>
      </c>
      <c r="I616">
        <f t="shared" si="300"/>
        <v>1.5531826837612554E-4</v>
      </c>
      <c r="J616" s="4">
        <f t="shared" ref="J616:J679" si="316">PI()/4*dc^2-PI()/4*(F616^2-E616^2)</f>
        <v>1179.5032415471198</v>
      </c>
      <c r="K616" s="40">
        <f t="shared" ref="K616:K679" si="317">J616/H616</f>
        <v>7.59410501983439</v>
      </c>
      <c r="L616" s="40">
        <f t="shared" si="301"/>
        <v>0</v>
      </c>
      <c r="M616" s="10">
        <f t="shared" ref="M616:M679" si="318">AB615</f>
        <v>6.8465261578837238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15.257910532854986</v>
      </c>
      <c r="Q616" s="42">
        <f t="shared" ref="Q616:Q679" si="320">xincp/P616+Q615</f>
        <v>0.67144922247381644</v>
      </c>
      <c r="R616" s="4">
        <f t="shared" ref="R616:R679" si="321">PI()/4*(F616^2-E616^2)*G616</f>
        <v>180454.48726492503</v>
      </c>
      <c r="S616">
        <f t="shared" si="302"/>
        <v>1.8045448726492503E-4</v>
      </c>
      <c r="T616" s="41">
        <f t="shared" si="303"/>
        <v>6.0894527977503317E-4</v>
      </c>
      <c r="U616" s="42">
        <f t="shared" ref="U616:U679" si="322">rhopgrain*R616/1000^2</f>
        <v>0.3204258148568368</v>
      </c>
      <c r="V616" s="42">
        <f t="shared" ref="V616:V679" si="323">(U615-U616)/(Q616-Q615)</f>
        <v>1.2019961749318833</v>
      </c>
      <c r="W616" s="42">
        <f t="shared" ref="W616:W679" si="324">IF(V616&lt;AI616,IF(AB615&gt;pbd,AI616,0),AI616)</f>
        <v>1.1893392298695411</v>
      </c>
      <c r="X616" s="42">
        <f t="shared" ref="X616:X679" si="325">V616-W616</f>
        <v>1.2656945062342162E-2</v>
      </c>
      <c r="Y616" s="42">
        <f t="shared" si="299"/>
        <v>1.3117547572778622E-2</v>
      </c>
      <c r="Z616" s="10">
        <f t="shared" ref="Z616:Z679" si="326">Y616/T616</f>
        <v>21.541422535740367</v>
      </c>
      <c r="AA616">
        <f t="shared" si="304"/>
        <v>6845420.2838862175</v>
      </c>
      <c r="AB616" s="10">
        <f t="shared" si="305"/>
        <v>6.8454202838862175</v>
      </c>
      <c r="AC616" s="10">
        <f t="shared" si="306"/>
        <v>6.7444202838862175</v>
      </c>
      <c r="AD616" s="3">
        <f t="shared" si="307"/>
        <v>978.16102739466533</v>
      </c>
      <c r="AI616" s="94">
        <f t="shared" si="308"/>
        <v>1.1893392298695411</v>
      </c>
    </row>
    <row r="617" spans="2:35">
      <c r="B617" s="39">
        <f t="shared" si="309"/>
        <v>589</v>
      </c>
      <c r="C617" s="42">
        <f t="shared" si="310"/>
        <v>10.028537170264199</v>
      </c>
      <c r="D617" s="10">
        <f t="shared" si="311"/>
        <v>4.1714628297358018</v>
      </c>
      <c r="E617" s="40">
        <f t="shared" si="312"/>
        <v>38.057074340528395</v>
      </c>
      <c r="F617" s="40">
        <f t="shared" si="313"/>
        <v>46.4</v>
      </c>
      <c r="G617" s="3">
        <f t="shared" si="314"/>
        <v>324.71462829735384</v>
      </c>
      <c r="H617" s="3">
        <f t="shared" si="315"/>
        <v>155.31826837612553</v>
      </c>
      <c r="I617">
        <f t="shared" si="300"/>
        <v>1.5531826837612554E-4</v>
      </c>
      <c r="J617" s="4">
        <f t="shared" si="316"/>
        <v>1181.5380016911274</v>
      </c>
      <c r="K617" s="40">
        <f t="shared" si="317"/>
        <v>7.607205604622524</v>
      </c>
      <c r="L617" s="40">
        <f t="shared" si="301"/>
        <v>0</v>
      </c>
      <c r="M617" s="10">
        <f t="shared" si="318"/>
        <v>6.8454202838862175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15.257124311186306</v>
      </c>
      <c r="Q617" s="42">
        <f t="shared" si="320"/>
        <v>0.6725651849939881</v>
      </c>
      <c r="R617" s="4">
        <f t="shared" si="321"/>
        <v>179699.19934056356</v>
      </c>
      <c r="S617">
        <f t="shared" si="302"/>
        <v>1.7969919934056355E-4</v>
      </c>
      <c r="T617" s="41">
        <f t="shared" si="303"/>
        <v>6.0970056769939468E-4</v>
      </c>
      <c r="U617" s="42">
        <f t="shared" si="322"/>
        <v>0.31908468030106507</v>
      </c>
      <c r="V617" s="42">
        <f t="shared" si="323"/>
        <v>1.2017738333769838</v>
      </c>
      <c r="W617" s="42">
        <f t="shared" si="324"/>
        <v>1.1891442474029785</v>
      </c>
      <c r="X617" s="42">
        <f t="shared" si="325"/>
        <v>1.262958597400532E-2</v>
      </c>
      <c r="Y617" s="42">
        <f t="shared" si="299"/>
        <v>1.3131641717370897E-2</v>
      </c>
      <c r="Z617" s="10">
        <f t="shared" si="326"/>
        <v>21.537853846718559</v>
      </c>
      <c r="AA617">
        <f t="shared" si="304"/>
        <v>6844302.9603396598</v>
      </c>
      <c r="AB617" s="10">
        <f t="shared" si="305"/>
        <v>6.8443029603396601</v>
      </c>
      <c r="AC617" s="10">
        <f t="shared" si="306"/>
        <v>6.7433029603396601</v>
      </c>
      <c r="AD617" s="3">
        <f t="shared" si="307"/>
        <v>977.99897901953011</v>
      </c>
      <c r="AI617" s="94">
        <f t="shared" si="308"/>
        <v>1.1891442474029785</v>
      </c>
    </row>
    <row r="618" spans="2:35">
      <c r="B618" s="39">
        <f t="shared" si="309"/>
        <v>590</v>
      </c>
      <c r="C618" s="42">
        <f t="shared" si="310"/>
        <v>10.045563549161082</v>
      </c>
      <c r="D618" s="10">
        <f t="shared" si="311"/>
        <v>4.1544364508389187</v>
      </c>
      <c r="E618" s="40">
        <f t="shared" si="312"/>
        <v>38.091127098322161</v>
      </c>
      <c r="F618" s="40">
        <f t="shared" si="313"/>
        <v>46.4</v>
      </c>
      <c r="G618" s="3">
        <f t="shared" si="314"/>
        <v>324.544364508385</v>
      </c>
      <c r="H618" s="3">
        <f t="shared" si="315"/>
        <v>155.31826837612553</v>
      </c>
      <c r="I618">
        <f t="shared" si="300"/>
        <v>1.5531826837612554E-4</v>
      </c>
      <c r="J618" s="4">
        <f t="shared" si="316"/>
        <v>1183.5745833153396</v>
      </c>
      <c r="K618" s="40">
        <f t="shared" si="317"/>
        <v>7.6203179168154485</v>
      </c>
      <c r="L618" s="40">
        <f t="shared" si="301"/>
        <v>0</v>
      </c>
      <c r="M618" s="10">
        <f t="shared" si="318"/>
        <v>6.8443029603396601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15.256329861605861</v>
      </c>
      <c r="Q618" s="42">
        <f t="shared" si="320"/>
        <v>0.67368120562616729</v>
      </c>
      <c r="R618" s="4">
        <f t="shared" si="321"/>
        <v>178944.01315701008</v>
      </c>
      <c r="S618">
        <f t="shared" si="302"/>
        <v>1.7894401315701007E-4</v>
      </c>
      <c r="T618" s="41">
        <f t="shared" si="303"/>
        <v>6.1045575388294813E-4</v>
      </c>
      <c r="U618" s="42">
        <f t="shared" si="322"/>
        <v>0.31774372640237653</v>
      </c>
      <c r="V618" s="42">
        <f t="shared" si="323"/>
        <v>1.2015493800236809</v>
      </c>
      <c r="W618" s="42">
        <f t="shared" si="324"/>
        <v>1.1889472462061443</v>
      </c>
      <c r="X618" s="42">
        <f t="shared" si="325"/>
        <v>1.2602133817536609E-2</v>
      </c>
      <c r="Y618" s="42">
        <f t="shared" si="299"/>
        <v>1.3145705958720751E-2</v>
      </c>
      <c r="Z618" s="10">
        <f t="shared" si="326"/>
        <v>21.534248592308913</v>
      </c>
      <c r="AA618">
        <f t="shared" si="304"/>
        <v>6843174.1885081502</v>
      </c>
      <c r="AB618" s="10">
        <f t="shared" si="305"/>
        <v>6.8431741885081498</v>
      </c>
      <c r="AC618" s="10">
        <f t="shared" si="306"/>
        <v>6.7421741885081499</v>
      </c>
      <c r="AD618" s="3">
        <f t="shared" si="307"/>
        <v>977.83527026949241</v>
      </c>
      <c r="AI618" s="94">
        <f t="shared" si="308"/>
        <v>1.1889472462061443</v>
      </c>
    </row>
    <row r="619" spans="2:35">
      <c r="B619" s="39">
        <f t="shared" si="309"/>
        <v>591</v>
      </c>
      <c r="C619" s="42">
        <f t="shared" si="310"/>
        <v>10.062589928057966</v>
      </c>
      <c r="D619" s="10">
        <f t="shared" si="311"/>
        <v>4.1374100719420355</v>
      </c>
      <c r="E619" s="40">
        <f t="shared" si="312"/>
        <v>38.125179856115928</v>
      </c>
      <c r="F619" s="40">
        <f t="shared" si="313"/>
        <v>46.4</v>
      </c>
      <c r="G619" s="3">
        <f t="shared" si="314"/>
        <v>324.37410071941616</v>
      </c>
      <c r="H619" s="3">
        <f t="shared" si="315"/>
        <v>155.31826837612553</v>
      </c>
      <c r="I619">
        <f t="shared" si="300"/>
        <v>1.5531826837612554E-4</v>
      </c>
      <c r="J619" s="4">
        <f t="shared" si="316"/>
        <v>1185.6129864197569</v>
      </c>
      <c r="K619" s="40">
        <f t="shared" si="317"/>
        <v>7.6334419564131668</v>
      </c>
      <c r="L619" s="40">
        <f t="shared" si="301"/>
        <v>0</v>
      </c>
      <c r="M619" s="10">
        <f t="shared" si="318"/>
        <v>6.8431741885081498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15.25552718227345</v>
      </c>
      <c r="Q619" s="42">
        <f t="shared" si="320"/>
        <v>0.67479728497848668</v>
      </c>
      <c r="R619" s="4">
        <f t="shared" si="321"/>
        <v>178188.929644661</v>
      </c>
      <c r="S619">
        <f t="shared" si="302"/>
        <v>1.78188929644661E-4</v>
      </c>
      <c r="T619" s="41">
        <f t="shared" si="303"/>
        <v>6.1121083739529725E-4</v>
      </c>
      <c r="U619" s="42">
        <f t="shared" si="322"/>
        <v>0.31640295481283875</v>
      </c>
      <c r="V619" s="42">
        <f t="shared" si="323"/>
        <v>1.201322815220474</v>
      </c>
      <c r="W619" s="42">
        <f t="shared" si="324"/>
        <v>1.1887482265019189</v>
      </c>
      <c r="X619" s="42">
        <f t="shared" si="325"/>
        <v>1.2574588718555102E-2</v>
      </c>
      <c r="Y619" s="42">
        <f t="shared" si="299"/>
        <v>1.3159740197553439E-2</v>
      </c>
      <c r="Z619" s="10">
        <f t="shared" si="326"/>
        <v>21.530606776598184</v>
      </c>
      <c r="AA619">
        <f t="shared" si="304"/>
        <v>6842033.9696712149</v>
      </c>
      <c r="AB619" s="10">
        <f t="shared" si="305"/>
        <v>6.8420339696712151</v>
      </c>
      <c r="AC619" s="10">
        <f t="shared" si="306"/>
        <v>6.7410339696712152</v>
      </c>
      <c r="AD619" s="3">
        <f t="shared" si="307"/>
        <v>977.66990133012541</v>
      </c>
      <c r="AI619" s="94">
        <f t="shared" si="308"/>
        <v>1.1887482265019189</v>
      </c>
    </row>
    <row r="620" spans="2:35">
      <c r="B620" s="39">
        <f t="shared" si="309"/>
        <v>592</v>
      </c>
      <c r="C620" s="42">
        <f t="shared" si="310"/>
        <v>10.079616306954849</v>
      </c>
      <c r="D620" s="10">
        <f t="shared" si="311"/>
        <v>4.1203836930451523</v>
      </c>
      <c r="E620" s="40">
        <f t="shared" si="312"/>
        <v>38.159232613909694</v>
      </c>
      <c r="F620" s="40">
        <f t="shared" si="313"/>
        <v>46.4</v>
      </c>
      <c r="G620" s="3">
        <f t="shared" si="314"/>
        <v>324.20383693044732</v>
      </c>
      <c r="H620" s="3">
        <f t="shared" si="315"/>
        <v>155.31826837612553</v>
      </c>
      <c r="I620">
        <f t="shared" si="300"/>
        <v>1.5531826837612554E-4</v>
      </c>
      <c r="J620" s="4">
        <f t="shared" si="316"/>
        <v>1187.6532110043788</v>
      </c>
      <c r="K620" s="40">
        <f t="shared" si="317"/>
        <v>7.6465777234156755</v>
      </c>
      <c r="L620" s="40">
        <f t="shared" si="301"/>
        <v>0</v>
      </c>
      <c r="M620" s="10">
        <f t="shared" si="318"/>
        <v>6.8420339696712151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15.254716271330908</v>
      </c>
      <c r="Q620" s="42">
        <f t="shared" si="320"/>
        <v>0.6759134236594061</v>
      </c>
      <c r="R620" s="4">
        <f t="shared" si="321"/>
        <v>177433.9497339126</v>
      </c>
      <c r="S620">
        <f t="shared" si="302"/>
        <v>1.7743394973391259E-4</v>
      </c>
      <c r="T620" s="41">
        <f t="shared" si="303"/>
        <v>6.1196581730604566E-4</v>
      </c>
      <c r="U620" s="42">
        <f t="shared" si="322"/>
        <v>0.31506236718451924</v>
      </c>
      <c r="V620" s="42">
        <f t="shared" si="323"/>
        <v>1.2010941393189607</v>
      </c>
      <c r="W620" s="42">
        <f t="shared" si="324"/>
        <v>1.1885471885159025</v>
      </c>
      <c r="X620" s="42">
        <f t="shared" si="325"/>
        <v>1.2546950803058232E-2</v>
      </c>
      <c r="Y620" s="42">
        <f t="shared" si="299"/>
        <v>1.3173744334672324E-2</v>
      </c>
      <c r="Z620" s="10">
        <f t="shared" si="326"/>
        <v>21.526928403721772</v>
      </c>
      <c r="AA620">
        <f t="shared" si="304"/>
        <v>6840882.3051236114</v>
      </c>
      <c r="AB620" s="10">
        <f t="shared" si="305"/>
        <v>6.8408823051236114</v>
      </c>
      <c r="AC620" s="10">
        <f t="shared" si="306"/>
        <v>6.7398823051236114</v>
      </c>
      <c r="AD620" s="3">
        <f t="shared" si="307"/>
        <v>977.50287238921123</v>
      </c>
      <c r="AI620" s="94">
        <f t="shared" si="308"/>
        <v>1.1885471885159025</v>
      </c>
    </row>
    <row r="621" spans="2:35">
      <c r="B621" s="39">
        <f t="shared" si="309"/>
        <v>593</v>
      </c>
      <c r="C621" s="42">
        <f t="shared" si="310"/>
        <v>10.096642685851732</v>
      </c>
      <c r="D621" s="10">
        <f t="shared" si="311"/>
        <v>4.1033573141482691</v>
      </c>
      <c r="E621" s="40">
        <f t="shared" si="312"/>
        <v>38.19328537170346</v>
      </c>
      <c r="F621" s="40">
        <f t="shared" si="313"/>
        <v>46.4</v>
      </c>
      <c r="G621" s="3">
        <f t="shared" si="314"/>
        <v>324.03357314147848</v>
      </c>
      <c r="H621" s="3">
        <f t="shared" si="315"/>
        <v>155.31826837612553</v>
      </c>
      <c r="I621">
        <f t="shared" si="300"/>
        <v>1.5531826837612554E-4</v>
      </c>
      <c r="J621" s="4">
        <f t="shared" si="316"/>
        <v>1189.6952570692056</v>
      </c>
      <c r="K621" s="40">
        <f t="shared" si="317"/>
        <v>7.6597252178229764</v>
      </c>
      <c r="L621" s="40">
        <f t="shared" si="301"/>
        <v>0</v>
      </c>
      <c r="M621" s="10">
        <f t="shared" si="318"/>
        <v>6.8408823051236114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15.253897126901945</v>
      </c>
      <c r="Q621" s="42">
        <f t="shared" si="320"/>
        <v>0.67702962227771557</v>
      </c>
      <c r="R621" s="4">
        <f t="shared" si="321"/>
        <v>176679.07435516128</v>
      </c>
      <c r="S621">
        <f t="shared" si="302"/>
        <v>1.7667907435516128E-4</v>
      </c>
      <c r="T621" s="41">
        <f t="shared" si="303"/>
        <v>6.1272069268479697E-4</v>
      </c>
      <c r="U621" s="42">
        <f t="shared" si="322"/>
        <v>0.31372196516948564</v>
      </c>
      <c r="V621" s="42">
        <f t="shared" si="323"/>
        <v>1.2008633526743628</v>
      </c>
      <c r="W621" s="42">
        <f t="shared" si="324"/>
        <v>1.1883441324763799</v>
      </c>
      <c r="X621" s="42">
        <f t="shared" si="325"/>
        <v>1.2519220197982905E-2</v>
      </c>
      <c r="Y621" s="42">
        <f t="shared" si="299"/>
        <v>1.3187718270959624E-2</v>
      </c>
      <c r="Z621" s="10">
        <f t="shared" si="326"/>
        <v>21.523213477864058</v>
      </c>
      <c r="AA621">
        <f t="shared" si="304"/>
        <v>6839719.196175429</v>
      </c>
      <c r="AB621" s="10">
        <f t="shared" si="305"/>
        <v>6.8397191961754293</v>
      </c>
      <c r="AC621" s="10">
        <f t="shared" si="306"/>
        <v>6.7387191961754294</v>
      </c>
      <c r="AD621" s="3">
        <f t="shared" si="307"/>
        <v>977.33418363675548</v>
      </c>
      <c r="AI621" s="94">
        <f t="shared" si="308"/>
        <v>1.1883441324763799</v>
      </c>
    </row>
    <row r="622" spans="2:35">
      <c r="B622" s="39">
        <f t="shared" si="309"/>
        <v>594</v>
      </c>
      <c r="C622" s="42">
        <f t="shared" si="310"/>
        <v>10.113669064748615</v>
      </c>
      <c r="D622" s="10">
        <f t="shared" si="311"/>
        <v>4.0863309352513859</v>
      </c>
      <c r="E622" s="40">
        <f t="shared" si="312"/>
        <v>38.227338129497227</v>
      </c>
      <c r="F622" s="40">
        <f t="shared" si="313"/>
        <v>46.4</v>
      </c>
      <c r="G622" s="3">
        <f t="shared" si="314"/>
        <v>323.86330935250965</v>
      </c>
      <c r="H622" s="3">
        <f t="shared" si="315"/>
        <v>155.31826837612553</v>
      </c>
      <c r="I622">
        <f t="shared" si="300"/>
        <v>1.5531826837612554E-4</v>
      </c>
      <c r="J622" s="4">
        <f t="shared" si="316"/>
        <v>1191.739124614237</v>
      </c>
      <c r="K622" s="40">
        <f t="shared" si="317"/>
        <v>7.6728844396350677</v>
      </c>
      <c r="L622" s="40">
        <f t="shared" si="301"/>
        <v>0</v>
      </c>
      <c r="M622" s="10">
        <f t="shared" si="318"/>
        <v>6.8397191961754293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15.253069747092201</v>
      </c>
      <c r="Q622" s="42">
        <f t="shared" si="320"/>
        <v>0.67814588144253907</v>
      </c>
      <c r="R622" s="4">
        <f t="shared" si="321"/>
        <v>175924.3044388034</v>
      </c>
      <c r="S622">
        <f t="shared" si="302"/>
        <v>1.759243044388034E-4</v>
      </c>
      <c r="T622" s="41">
        <f t="shared" si="303"/>
        <v>6.134754626011548E-4</v>
      </c>
      <c r="U622" s="42">
        <f t="shared" si="322"/>
        <v>0.31238175041980565</v>
      </c>
      <c r="V622" s="42">
        <f t="shared" si="323"/>
        <v>1.200630455645044</v>
      </c>
      <c r="W622" s="42">
        <f t="shared" si="324"/>
        <v>1.1881390586143405</v>
      </c>
      <c r="X622" s="42">
        <f t="shared" si="325"/>
        <v>1.2491397030703455E-2</v>
      </c>
      <c r="Y622" s="42">
        <f t="shared" si="299"/>
        <v>1.3201661907376596E-2</v>
      </c>
      <c r="Z622" s="10">
        <f t="shared" si="326"/>
        <v>21.519462003257871</v>
      </c>
      <c r="AA622">
        <f t="shared" si="304"/>
        <v>6838544.644151927</v>
      </c>
      <c r="AB622" s="10">
        <f t="shared" si="305"/>
        <v>6.8385446441519271</v>
      </c>
      <c r="AC622" s="10">
        <f t="shared" si="306"/>
        <v>6.7375446441519271</v>
      </c>
      <c r="AD622" s="3">
        <f t="shared" si="307"/>
        <v>977.16383526496406</v>
      </c>
      <c r="AI622" s="94">
        <f t="shared" si="308"/>
        <v>1.1881390586143405</v>
      </c>
    </row>
    <row r="623" spans="2:35">
      <c r="B623" s="39">
        <f t="shared" si="309"/>
        <v>595</v>
      </c>
      <c r="C623" s="42">
        <f t="shared" si="310"/>
        <v>10.130695443645498</v>
      </c>
      <c r="D623" s="10">
        <f t="shared" si="311"/>
        <v>4.0693045563545027</v>
      </c>
      <c r="E623" s="40">
        <f t="shared" si="312"/>
        <v>38.261390887290993</v>
      </c>
      <c r="F623" s="40">
        <f t="shared" si="313"/>
        <v>46.4</v>
      </c>
      <c r="G623" s="3">
        <f t="shared" si="314"/>
        <v>323.69304556354081</v>
      </c>
      <c r="H623" s="3">
        <f t="shared" si="315"/>
        <v>155.31826837612553</v>
      </c>
      <c r="I623">
        <f t="shared" si="300"/>
        <v>1.5531826837612554E-4</v>
      </c>
      <c r="J623" s="4">
        <f t="shared" si="316"/>
        <v>1193.7848136394734</v>
      </c>
      <c r="K623" s="40">
        <f t="shared" si="317"/>
        <v>7.6860553888519529</v>
      </c>
      <c r="L623" s="40">
        <f t="shared" si="301"/>
        <v>0</v>
      </c>
      <c r="M623" s="10">
        <f t="shared" si="318"/>
        <v>6.8385446441519271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15.252234129989102</v>
      </c>
      <c r="Q623" s="42">
        <f t="shared" si="320"/>
        <v>0.67926220176333751</v>
      </c>
      <c r="R623" s="4">
        <f t="shared" si="321"/>
        <v>175169.64091523536</v>
      </c>
      <c r="S623">
        <f t="shared" si="302"/>
        <v>1.7516964091523536E-4</v>
      </c>
      <c r="T623" s="41">
        <f t="shared" si="303"/>
        <v>6.1423012612472287E-4</v>
      </c>
      <c r="U623" s="42">
        <f t="shared" si="322"/>
        <v>0.31104172458754681</v>
      </c>
      <c r="V623" s="42">
        <f t="shared" si="323"/>
        <v>1.2003954485934534</v>
      </c>
      <c r="W623" s="42">
        <f t="shared" si="324"/>
        <v>1.1879319671634474</v>
      </c>
      <c r="X623" s="42">
        <f t="shared" si="325"/>
        <v>1.2463481430005974E-2</v>
      </c>
      <c r="Y623" s="42">
        <f t="shared" si="299"/>
        <v>1.3215575144964806E-2</v>
      </c>
      <c r="Z623" s="10">
        <f t="shared" si="326"/>
        <v>21.515673984185707</v>
      </c>
      <c r="AA623">
        <f t="shared" si="304"/>
        <v>6837358.6503939172</v>
      </c>
      <c r="AB623" s="10">
        <f t="shared" si="305"/>
        <v>6.8373586503939174</v>
      </c>
      <c r="AC623" s="10">
        <f t="shared" si="306"/>
        <v>6.7363586503939175</v>
      </c>
      <c r="AD623" s="3">
        <f t="shared" si="307"/>
        <v>976.99182746829831</v>
      </c>
      <c r="AI623" s="94">
        <f t="shared" si="308"/>
        <v>1.1879319671634474</v>
      </c>
    </row>
    <row r="624" spans="2:35">
      <c r="B624" s="39">
        <f t="shared" si="309"/>
        <v>596</v>
      </c>
      <c r="C624" s="42">
        <f t="shared" si="310"/>
        <v>10.147721822542382</v>
      </c>
      <c r="D624" s="10">
        <f t="shared" si="311"/>
        <v>4.0522781774576195</v>
      </c>
      <c r="E624" s="40">
        <f t="shared" si="312"/>
        <v>38.29544364508476</v>
      </c>
      <c r="F624" s="40">
        <f t="shared" si="313"/>
        <v>46.4</v>
      </c>
      <c r="G624" s="3">
        <f t="shared" si="314"/>
        <v>323.52278177457197</v>
      </c>
      <c r="H624" s="3">
        <f t="shared" si="315"/>
        <v>155.31826837612553</v>
      </c>
      <c r="I624">
        <f t="shared" si="300"/>
        <v>1.5531826837612554E-4</v>
      </c>
      <c r="J624" s="4">
        <f t="shared" si="316"/>
        <v>1195.8323241449148</v>
      </c>
      <c r="K624" s="40">
        <f t="shared" si="317"/>
        <v>7.6992380654736294</v>
      </c>
      <c r="L624" s="40">
        <f t="shared" si="301"/>
        <v>0</v>
      </c>
      <c r="M624" s="10">
        <f t="shared" si="318"/>
        <v>6.8373586503939174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15.251390273662109</v>
      </c>
      <c r="Q624" s="42">
        <f t="shared" si="320"/>
        <v>0.68037858384991268</v>
      </c>
      <c r="R624" s="4">
        <f t="shared" si="321"/>
        <v>174415.08471485347</v>
      </c>
      <c r="S624">
        <f t="shared" si="302"/>
        <v>1.7441508471485346E-4</v>
      </c>
      <c r="T624" s="41">
        <f t="shared" si="303"/>
        <v>6.1498468232510479E-4</v>
      </c>
      <c r="U624" s="42">
        <f t="shared" si="322"/>
        <v>0.30970188932477671</v>
      </c>
      <c r="V624" s="42">
        <f t="shared" si="323"/>
        <v>1.2001583318847777</v>
      </c>
      <c r="W624" s="42">
        <f t="shared" si="324"/>
        <v>1.187722858360106</v>
      </c>
      <c r="X624" s="42">
        <f t="shared" si="325"/>
        <v>1.243547352467167E-2</v>
      </c>
      <c r="Y624" s="42">
        <f t="shared" si="299"/>
        <v>1.3229457884845829E-2</v>
      </c>
      <c r="Z624" s="10">
        <f t="shared" si="326"/>
        <v>21.511849424978397</v>
      </c>
      <c r="AA624">
        <f t="shared" si="304"/>
        <v>6836161.2162573412</v>
      </c>
      <c r="AB624" s="10">
        <f t="shared" si="305"/>
        <v>6.8361612162573415</v>
      </c>
      <c r="AC624" s="10">
        <f t="shared" si="306"/>
        <v>6.7351612162573415</v>
      </c>
      <c r="AD624" s="3">
        <f t="shared" si="307"/>
        <v>976.81816044341429</v>
      </c>
      <c r="AI624" s="94">
        <f t="shared" si="308"/>
        <v>1.187722858360106</v>
      </c>
    </row>
    <row r="625" spans="2:35">
      <c r="B625" s="39">
        <f t="shared" si="309"/>
        <v>597</v>
      </c>
      <c r="C625" s="42">
        <f t="shared" si="310"/>
        <v>10.164748201439265</v>
      </c>
      <c r="D625" s="10">
        <f t="shared" si="311"/>
        <v>4.0352517985607363</v>
      </c>
      <c r="E625" s="40">
        <f t="shared" si="312"/>
        <v>38.329496402878526</v>
      </c>
      <c r="F625" s="40">
        <f t="shared" si="313"/>
        <v>46.4</v>
      </c>
      <c r="G625" s="3">
        <f t="shared" si="314"/>
        <v>323.35251798560313</v>
      </c>
      <c r="H625" s="3">
        <f t="shared" si="315"/>
        <v>155.31826837612553</v>
      </c>
      <c r="I625">
        <f t="shared" si="300"/>
        <v>1.5531826837612554E-4</v>
      </c>
      <c r="J625" s="4">
        <f t="shared" si="316"/>
        <v>1197.8816561305607</v>
      </c>
      <c r="K625" s="40">
        <f t="shared" si="317"/>
        <v>7.7124324695000972</v>
      </c>
      <c r="L625" s="40">
        <f t="shared" si="301"/>
        <v>0</v>
      </c>
      <c r="M625" s="10">
        <f t="shared" si="318"/>
        <v>6.8361612162573415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15.250538176162392</v>
      </c>
      <c r="Q625" s="42">
        <f t="shared" si="320"/>
        <v>0.68149502831241016</v>
      </c>
      <c r="R625" s="4">
        <f t="shared" si="321"/>
        <v>173660.63676805407</v>
      </c>
      <c r="S625">
        <f t="shared" si="302"/>
        <v>1.7366063676805407E-4</v>
      </c>
      <c r="T625" s="41">
        <f t="shared" si="303"/>
        <v>6.1573913027190418E-4</v>
      </c>
      <c r="U625" s="42">
        <f t="shared" si="322"/>
        <v>0.3083622462835629</v>
      </c>
      <c r="V625" s="42">
        <f t="shared" si="323"/>
        <v>1.1999191058882042</v>
      </c>
      <c r="W625" s="42">
        <f t="shared" si="324"/>
        <v>1.1875117324433904</v>
      </c>
      <c r="X625" s="42">
        <f t="shared" si="325"/>
        <v>1.2407373444813796E-2</v>
      </c>
      <c r="Y625" s="42">
        <f t="shared" si="299"/>
        <v>1.3243310028222429E-2</v>
      </c>
      <c r="Z625" s="10">
        <f t="shared" si="326"/>
        <v>21.507988330016182</v>
      </c>
      <c r="AA625">
        <f t="shared" si="304"/>
        <v>6834952.3431136115</v>
      </c>
      <c r="AB625" s="10">
        <f t="shared" si="305"/>
        <v>6.8349523431136117</v>
      </c>
      <c r="AC625" s="10">
        <f t="shared" si="306"/>
        <v>6.7339523431136117</v>
      </c>
      <c r="AD625" s="3">
        <f t="shared" si="307"/>
        <v>976.6428343892112</v>
      </c>
      <c r="AI625" s="94">
        <f t="shared" si="308"/>
        <v>1.1875117324433904</v>
      </c>
    </row>
    <row r="626" spans="2:35">
      <c r="B626" s="39">
        <f t="shared" si="309"/>
        <v>598</v>
      </c>
      <c r="C626" s="42">
        <f t="shared" si="310"/>
        <v>10.181774580336148</v>
      </c>
      <c r="D626" s="10">
        <f t="shared" si="311"/>
        <v>4.0182254196638532</v>
      </c>
      <c r="E626" s="40">
        <f t="shared" si="312"/>
        <v>38.363549160672292</v>
      </c>
      <c r="F626" s="40">
        <f t="shared" si="313"/>
        <v>46.4</v>
      </c>
      <c r="G626" s="3">
        <f t="shared" si="314"/>
        <v>323.18225419663429</v>
      </c>
      <c r="H626" s="3">
        <f t="shared" si="315"/>
        <v>155.31826837612553</v>
      </c>
      <c r="I626">
        <f t="shared" si="300"/>
        <v>1.5531826837612554E-4</v>
      </c>
      <c r="J626" s="4">
        <f t="shared" si="316"/>
        <v>1199.9328095964115</v>
      </c>
      <c r="K626" s="40">
        <f t="shared" si="317"/>
        <v>7.7256386009313571</v>
      </c>
      <c r="L626" s="40">
        <f t="shared" si="301"/>
        <v>0</v>
      </c>
      <c r="M626" s="10">
        <f t="shared" si="318"/>
        <v>6.8349523431136117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15.249677835523052</v>
      </c>
      <c r="Q626" s="42">
        <f t="shared" si="320"/>
        <v>0.68261153576132305</v>
      </c>
      <c r="R626" s="4">
        <f t="shared" si="321"/>
        <v>172906.29800523358</v>
      </c>
      <c r="S626">
        <f t="shared" si="302"/>
        <v>1.7290629800523357E-4</v>
      </c>
      <c r="T626" s="41">
        <f t="shared" si="303"/>
        <v>6.1649346903472466E-4</v>
      </c>
      <c r="U626" s="42">
        <f t="shared" si="322"/>
        <v>0.30702279711597308</v>
      </c>
      <c r="V626" s="42">
        <f t="shared" si="323"/>
        <v>1.199677770975911</v>
      </c>
      <c r="W626" s="42">
        <f t="shared" si="324"/>
        <v>1.1872985896551003</v>
      </c>
      <c r="X626" s="42">
        <f t="shared" si="325"/>
        <v>1.2379181320810728E-2</v>
      </c>
      <c r="Y626" s="42">
        <f t="shared" si="299"/>
        <v>1.3257131476378558E-2</v>
      </c>
      <c r="Z626" s="10">
        <f t="shared" si="326"/>
        <v>21.504090703727854</v>
      </c>
      <c r="AA626">
        <f t="shared" si="304"/>
        <v>6833732.0323493443</v>
      </c>
      <c r="AB626" s="10">
        <f t="shared" si="305"/>
        <v>6.833732032349344</v>
      </c>
      <c r="AC626" s="10">
        <f t="shared" si="306"/>
        <v>6.732732032349344</v>
      </c>
      <c r="AD626" s="3">
        <f t="shared" si="307"/>
        <v>976.46584950679392</v>
      </c>
      <c r="AI626" s="94">
        <f t="shared" si="308"/>
        <v>1.1872985896551003</v>
      </c>
    </row>
    <row r="627" spans="2:35">
      <c r="B627" s="39">
        <f t="shared" si="309"/>
        <v>599</v>
      </c>
      <c r="C627" s="42">
        <f t="shared" si="310"/>
        <v>10.198800959233031</v>
      </c>
      <c r="D627" s="10">
        <f t="shared" si="311"/>
        <v>4.00119904076697</v>
      </c>
      <c r="E627" s="40">
        <f t="shared" si="312"/>
        <v>38.397601918466059</v>
      </c>
      <c r="F627" s="40">
        <f t="shared" si="313"/>
        <v>46.4</v>
      </c>
      <c r="G627" s="3">
        <f t="shared" si="314"/>
        <v>323.01199040766545</v>
      </c>
      <c r="H627" s="3">
        <f t="shared" si="315"/>
        <v>155.31826837612553</v>
      </c>
      <c r="I627">
        <f t="shared" si="300"/>
        <v>1.5531826837612554E-4</v>
      </c>
      <c r="J627" s="4">
        <f t="shared" si="316"/>
        <v>1201.9857845424674</v>
      </c>
      <c r="K627" s="40">
        <f t="shared" si="317"/>
        <v>7.738856459767411</v>
      </c>
      <c r="L627" s="40">
        <f t="shared" si="301"/>
        <v>0</v>
      </c>
      <c r="M627" s="10">
        <f t="shared" si="318"/>
        <v>6.833732032349344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15.248809249758905</v>
      </c>
      <c r="Q627" s="42">
        <f t="shared" si="320"/>
        <v>0.68372810680749518</v>
      </c>
      <c r="R627" s="4">
        <f t="shared" si="321"/>
        <v>172152.0693567883</v>
      </c>
      <c r="S627">
        <f t="shared" si="302"/>
        <v>1.7215206935678831E-4</v>
      </c>
      <c r="T627" s="41">
        <f t="shared" si="303"/>
        <v>6.1724769768316994E-4</v>
      </c>
      <c r="U627" s="42">
        <f t="shared" si="322"/>
        <v>0.30568354347407467</v>
      </c>
      <c r="V627" s="42">
        <f t="shared" si="323"/>
        <v>1.1994343275241499</v>
      </c>
      <c r="W627" s="42">
        <f t="shared" si="324"/>
        <v>1.1870834302397184</v>
      </c>
      <c r="X627" s="42">
        <f t="shared" si="325"/>
        <v>1.2350897284431506E-2</v>
      </c>
      <c r="Y627" s="42">
        <f t="shared" si="299"/>
        <v>1.3270922130680601E-2</v>
      </c>
      <c r="Z627" s="10">
        <f t="shared" si="326"/>
        <v>21.500156550591942</v>
      </c>
      <c r="AA627">
        <f t="shared" si="304"/>
        <v>6832500.2853667233</v>
      </c>
      <c r="AB627" s="10">
        <f t="shared" si="305"/>
        <v>6.8325002853667236</v>
      </c>
      <c r="AC627" s="10">
        <f t="shared" si="306"/>
        <v>6.7315002853667236</v>
      </c>
      <c r="AD627" s="3">
        <f t="shared" si="307"/>
        <v>976.28720599952476</v>
      </c>
      <c r="AI627" s="94">
        <f t="shared" si="308"/>
        <v>1.1870834302397184</v>
      </c>
    </row>
    <row r="628" spans="2:35">
      <c r="B628" s="39">
        <f t="shared" si="309"/>
        <v>600</v>
      </c>
      <c r="C628" s="42">
        <f t="shared" si="310"/>
        <v>10.215827338129914</v>
      </c>
      <c r="D628" s="10">
        <f t="shared" si="311"/>
        <v>3.9841726618700868</v>
      </c>
      <c r="E628" s="40">
        <f t="shared" si="312"/>
        <v>38.431654676259825</v>
      </c>
      <c r="F628" s="40">
        <f t="shared" si="313"/>
        <v>46.4</v>
      </c>
      <c r="G628" s="3">
        <f t="shared" si="314"/>
        <v>322.84172661869661</v>
      </c>
      <c r="H628" s="3">
        <f t="shared" si="315"/>
        <v>155.31826837612553</v>
      </c>
      <c r="I628">
        <f t="shared" si="300"/>
        <v>1.5531826837612554E-4</v>
      </c>
      <c r="J628" s="4">
        <f t="shared" si="316"/>
        <v>1204.0405809687277</v>
      </c>
      <c r="K628" s="40">
        <f t="shared" si="317"/>
        <v>7.7520860460082535</v>
      </c>
      <c r="L628" s="40">
        <f t="shared" si="301"/>
        <v>0</v>
      </c>
      <c r="M628" s="10">
        <f t="shared" si="318"/>
        <v>6.8325002853667236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15.247932416866716</v>
      </c>
      <c r="Q628" s="42">
        <f t="shared" si="320"/>
        <v>0.68484474206212476</v>
      </c>
      <c r="R628" s="4">
        <f t="shared" si="321"/>
        <v>171397.95175311479</v>
      </c>
      <c r="S628">
        <f t="shared" si="302"/>
        <v>1.713979517531148E-4</v>
      </c>
      <c r="T628" s="41">
        <f t="shared" si="303"/>
        <v>6.1800181528684343E-4</v>
      </c>
      <c r="U628" s="42">
        <f t="shared" si="322"/>
        <v>0.30434448700993577</v>
      </c>
      <c r="V628" s="42">
        <f t="shared" si="323"/>
        <v>1.1991887759115325</v>
      </c>
      <c r="W628" s="42">
        <f t="shared" si="324"/>
        <v>1.1868662544444704</v>
      </c>
      <c r="X628" s="42">
        <f t="shared" si="325"/>
        <v>1.2322521467062142E-2</v>
      </c>
      <c r="Y628" s="42">
        <f t="shared" si="299"/>
        <v>1.3284681892576653E-2</v>
      </c>
      <c r="Z628" s="10">
        <f t="shared" si="326"/>
        <v>21.496185875134707</v>
      </c>
      <c r="AA628">
        <f t="shared" si="304"/>
        <v>6831257.1035828795</v>
      </c>
      <c r="AB628" s="10">
        <f t="shared" si="305"/>
        <v>6.83125710358288</v>
      </c>
      <c r="AC628" s="10">
        <f t="shared" si="306"/>
        <v>6.73025710358288</v>
      </c>
      <c r="AD628" s="3">
        <f t="shared" si="307"/>
        <v>976.10690407293396</v>
      </c>
      <c r="AI628" s="94">
        <f t="shared" si="308"/>
        <v>1.1868662544444704</v>
      </c>
    </row>
    <row r="629" spans="2:35">
      <c r="B629" s="39">
        <f t="shared" si="309"/>
        <v>601</v>
      </c>
      <c r="C629" s="42">
        <f t="shared" si="310"/>
        <v>10.232853717026797</v>
      </c>
      <c r="D629" s="10">
        <f t="shared" si="311"/>
        <v>3.9671462829732036</v>
      </c>
      <c r="E629" s="40">
        <f t="shared" si="312"/>
        <v>38.465707434053591</v>
      </c>
      <c r="F629" s="40">
        <f t="shared" si="313"/>
        <v>46.4</v>
      </c>
      <c r="G629" s="3">
        <f t="shared" si="314"/>
        <v>322.67146282972777</v>
      </c>
      <c r="H629" s="3">
        <f t="shared" si="315"/>
        <v>155.31826837612553</v>
      </c>
      <c r="I629">
        <f t="shared" si="300"/>
        <v>1.5531826837612554E-4</v>
      </c>
      <c r="J629" s="4">
        <f t="shared" si="316"/>
        <v>1206.097198875193</v>
      </c>
      <c r="K629" s="40">
        <f t="shared" si="317"/>
        <v>7.765327359653889</v>
      </c>
      <c r="L629" s="40">
        <f t="shared" si="301"/>
        <v>0</v>
      </c>
      <c r="M629" s="10">
        <f t="shared" si="318"/>
        <v>6.83125710358288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15.247047334824735</v>
      </c>
      <c r="Q629" s="42">
        <f t="shared" si="320"/>
        <v>0.68596144213676769</v>
      </c>
      <c r="R629" s="4">
        <f t="shared" si="321"/>
        <v>170643.94612460915</v>
      </c>
      <c r="S629">
        <f t="shared" si="302"/>
        <v>1.7064394612460916E-4</v>
      </c>
      <c r="T629" s="41">
        <f t="shared" si="303"/>
        <v>6.1875582091534907E-4</v>
      </c>
      <c r="U629" s="42">
        <f t="shared" si="322"/>
        <v>0.30300562937562348</v>
      </c>
      <c r="V629" s="42">
        <f t="shared" si="323"/>
        <v>1.1989411165217332</v>
      </c>
      <c r="W629" s="42">
        <f t="shared" si="324"/>
        <v>1.1866470625192185</v>
      </c>
      <c r="X629" s="42">
        <f t="shared" si="325"/>
        <v>1.2294054002514709E-2</v>
      </c>
      <c r="Y629" s="42">
        <f t="shared" si="299"/>
        <v>1.3298410663598926E-2</v>
      </c>
      <c r="Z629" s="10">
        <f t="shared" si="326"/>
        <v>21.492178681933176</v>
      </c>
      <c r="AA629">
        <f t="shared" si="304"/>
        <v>6830002.4884308381</v>
      </c>
      <c r="AB629" s="10">
        <f t="shared" si="305"/>
        <v>6.8300024884308383</v>
      </c>
      <c r="AC629" s="10">
        <f t="shared" si="306"/>
        <v>6.7290024884308384</v>
      </c>
      <c r="AD629" s="3">
        <f t="shared" si="307"/>
        <v>975.92494393485686</v>
      </c>
      <c r="AI629" s="94">
        <f t="shared" si="308"/>
        <v>1.1866470625192185</v>
      </c>
    </row>
    <row r="630" spans="2:35">
      <c r="B630" s="39">
        <f t="shared" si="309"/>
        <v>602</v>
      </c>
      <c r="C630" s="42">
        <f t="shared" si="310"/>
        <v>10.249880095923681</v>
      </c>
      <c r="D630" s="10">
        <f t="shared" si="311"/>
        <v>3.9501199040763204</v>
      </c>
      <c r="E630" s="40">
        <f t="shared" si="312"/>
        <v>38.499760191847358</v>
      </c>
      <c r="F630" s="40">
        <f t="shared" si="313"/>
        <v>46.4</v>
      </c>
      <c r="G630" s="3">
        <f t="shared" si="314"/>
        <v>322.50119904075893</v>
      </c>
      <c r="H630" s="3">
        <f t="shared" si="315"/>
        <v>155.31826837612553</v>
      </c>
      <c r="I630">
        <f t="shared" si="300"/>
        <v>1.5531826837612554E-4</v>
      </c>
      <c r="J630" s="4">
        <f t="shared" si="316"/>
        <v>1208.1556382618633</v>
      </c>
      <c r="K630" s="40">
        <f t="shared" si="317"/>
        <v>7.7785804007043176</v>
      </c>
      <c r="L630" s="40">
        <f t="shared" si="301"/>
        <v>0</v>
      </c>
      <c r="M630" s="10">
        <f t="shared" si="318"/>
        <v>6.8300024884308383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15.246154001593338</v>
      </c>
      <c r="Q630" s="42">
        <f t="shared" si="320"/>
        <v>0.68707820764334093</v>
      </c>
      <c r="R630" s="4">
        <f t="shared" si="321"/>
        <v>169890.05340166789</v>
      </c>
      <c r="S630">
        <f t="shared" si="302"/>
        <v>1.698900534016679E-4</v>
      </c>
      <c r="T630" s="41">
        <f t="shared" si="303"/>
        <v>6.1950971363829036E-4</v>
      </c>
      <c r="U630" s="42">
        <f t="shared" si="322"/>
        <v>0.3016669722232056</v>
      </c>
      <c r="V630" s="42">
        <f t="shared" si="323"/>
        <v>1.1986913497404623</v>
      </c>
      <c r="W630" s="42">
        <f t="shared" si="324"/>
        <v>1.1864258547166264</v>
      </c>
      <c r="X630" s="42">
        <f t="shared" si="325"/>
        <v>1.2265495023835893E-2</v>
      </c>
      <c r="Y630" s="42">
        <f t="shared" si="299"/>
        <v>1.3312108345362592E-2</v>
      </c>
      <c r="Z630" s="10">
        <f t="shared" si="326"/>
        <v>21.488134975612436</v>
      </c>
      <c r="AA630">
        <f t="shared" si="304"/>
        <v>6828736.4413586715</v>
      </c>
      <c r="AB630" s="10">
        <f t="shared" si="305"/>
        <v>6.8287364413586715</v>
      </c>
      <c r="AC630" s="10">
        <f t="shared" si="306"/>
        <v>6.7277364413586715</v>
      </c>
      <c r="AD630" s="3">
        <f t="shared" si="307"/>
        <v>975.74132579531135</v>
      </c>
      <c r="AI630" s="94">
        <f t="shared" si="308"/>
        <v>1.1864258547166264</v>
      </c>
    </row>
    <row r="631" spans="2:35">
      <c r="B631" s="39">
        <f t="shared" si="309"/>
        <v>603</v>
      </c>
      <c r="C631" s="42">
        <f t="shared" si="310"/>
        <v>10.266906474820564</v>
      </c>
      <c r="D631" s="10">
        <f t="shared" si="311"/>
        <v>3.9330935251794372</v>
      </c>
      <c r="E631" s="40">
        <f t="shared" si="312"/>
        <v>38.533812949641124</v>
      </c>
      <c r="F631" s="40">
        <f t="shared" si="313"/>
        <v>46.4</v>
      </c>
      <c r="G631" s="3">
        <f t="shared" si="314"/>
        <v>322.33093525179009</v>
      </c>
      <c r="H631" s="3">
        <f t="shared" si="315"/>
        <v>155.31826837612553</v>
      </c>
      <c r="I631">
        <f t="shared" si="300"/>
        <v>1.5531826837612554E-4</v>
      </c>
      <c r="J631" s="4">
        <f t="shared" si="316"/>
        <v>1210.2158991287383</v>
      </c>
      <c r="K631" s="40">
        <f t="shared" si="317"/>
        <v>7.7918451691595374</v>
      </c>
      <c r="L631" s="40">
        <f t="shared" si="301"/>
        <v>0</v>
      </c>
      <c r="M631" s="10">
        <f t="shared" si="318"/>
        <v>6.8287364413586715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15.245252415114411</v>
      </c>
      <c r="Q631" s="42">
        <f t="shared" si="320"/>
        <v>0.68819503919412606</v>
      </c>
      <c r="R631" s="4">
        <f t="shared" si="321"/>
        <v>169136.27451468731</v>
      </c>
      <c r="S631">
        <f t="shared" si="302"/>
        <v>1.6913627451468731E-4</v>
      </c>
      <c r="T631" s="41">
        <f t="shared" si="303"/>
        <v>6.2026349252527091E-4</v>
      </c>
      <c r="U631" s="42">
        <f t="shared" si="322"/>
        <v>0.30032851720474968</v>
      </c>
      <c r="V631" s="42">
        <f t="shared" si="323"/>
        <v>1.1984394759576729</v>
      </c>
      <c r="W631" s="42">
        <f t="shared" si="324"/>
        <v>1.186202631292012</v>
      </c>
      <c r="X631" s="42">
        <f t="shared" si="325"/>
        <v>1.2236844665660884E-2</v>
      </c>
      <c r="Y631" s="42">
        <f t="shared" si="299"/>
        <v>1.332577483956726E-2</v>
      </c>
      <c r="Z631" s="10">
        <f t="shared" si="326"/>
        <v>21.484054760847201</v>
      </c>
      <c r="AA631">
        <f t="shared" si="304"/>
        <v>6827458.9638299895</v>
      </c>
      <c r="AB631" s="10">
        <f t="shared" si="305"/>
        <v>6.8274589638299892</v>
      </c>
      <c r="AC631" s="10">
        <f t="shared" si="306"/>
        <v>6.7264589638299892</v>
      </c>
      <c r="AD631" s="3">
        <f t="shared" si="307"/>
        <v>975.55604986656851</v>
      </c>
      <c r="AI631" s="94">
        <f t="shared" si="308"/>
        <v>1.186202631292012</v>
      </c>
    </row>
    <row r="632" spans="2:35">
      <c r="B632" s="39">
        <f t="shared" si="309"/>
        <v>604</v>
      </c>
      <c r="C632" s="42">
        <f t="shared" si="310"/>
        <v>10.283932853717447</v>
      </c>
      <c r="D632" s="10">
        <f t="shared" si="311"/>
        <v>3.916067146282554</v>
      </c>
      <c r="E632" s="40">
        <f t="shared" si="312"/>
        <v>38.567865707434891</v>
      </c>
      <c r="F632" s="40">
        <f t="shared" si="313"/>
        <v>46.4</v>
      </c>
      <c r="G632" s="3">
        <f t="shared" si="314"/>
        <v>322.16067146282126</v>
      </c>
      <c r="H632" s="3">
        <f t="shared" si="315"/>
        <v>155.31826837612553</v>
      </c>
      <c r="I632">
        <f t="shared" si="300"/>
        <v>1.5531826837612554E-4</v>
      </c>
      <c r="J632" s="4">
        <f t="shared" si="316"/>
        <v>1212.2779814758178</v>
      </c>
      <c r="K632" s="40">
        <f t="shared" si="317"/>
        <v>7.8051216650195476</v>
      </c>
      <c r="L632" s="40">
        <f t="shared" si="301"/>
        <v>0</v>
      </c>
      <c r="M632" s="10">
        <f t="shared" si="318"/>
        <v>6.8274589638299892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15.244342573311664</v>
      </c>
      <c r="Q632" s="42">
        <f t="shared" si="320"/>
        <v>0.68931193740177266</v>
      </c>
      <c r="R632" s="4">
        <f t="shared" si="321"/>
        <v>168382.61039406387</v>
      </c>
      <c r="S632">
        <f t="shared" si="302"/>
        <v>1.6838261039406387E-4</v>
      </c>
      <c r="T632" s="41">
        <f t="shared" si="303"/>
        <v>6.2101715664589436E-4</v>
      </c>
      <c r="U632" s="42">
        <f t="shared" si="322"/>
        <v>0.29899026597232348</v>
      </c>
      <c r="V632" s="42">
        <f t="shared" si="323"/>
        <v>1.1981854955663438</v>
      </c>
      <c r="W632" s="42">
        <f t="shared" si="324"/>
        <v>1.1859773925034318</v>
      </c>
      <c r="X632" s="42">
        <f t="shared" si="325"/>
        <v>1.2208103062911979E-2</v>
      </c>
      <c r="Y632" s="42">
        <f t="shared" si="299"/>
        <v>1.3339410047996991E-2</v>
      </c>
      <c r="Z632" s="10">
        <f t="shared" si="326"/>
        <v>21.479938042360974</v>
      </c>
      <c r="AA632">
        <f t="shared" si="304"/>
        <v>6826170.0573236765</v>
      </c>
      <c r="AB632" s="10">
        <f t="shared" si="305"/>
        <v>6.8261700573236768</v>
      </c>
      <c r="AC632" s="10">
        <f t="shared" si="306"/>
        <v>6.7251700573236768</v>
      </c>
      <c r="AD632" s="3">
        <f t="shared" si="307"/>
        <v>975.36911636311481</v>
      </c>
      <c r="AI632" s="94">
        <f t="shared" si="308"/>
        <v>1.1859773925034318</v>
      </c>
    </row>
    <row r="633" spans="2:35">
      <c r="B633" s="39">
        <f t="shared" si="309"/>
        <v>605</v>
      </c>
      <c r="C633" s="42">
        <f t="shared" si="310"/>
        <v>10.30095923261433</v>
      </c>
      <c r="D633" s="10">
        <f t="shared" si="311"/>
        <v>3.8990407673856708</v>
      </c>
      <c r="E633" s="40">
        <f t="shared" si="312"/>
        <v>38.601918465228657</v>
      </c>
      <c r="F633" s="40">
        <f t="shared" si="313"/>
        <v>46.4</v>
      </c>
      <c r="G633" s="3">
        <f t="shared" si="314"/>
        <v>321.99040767385242</v>
      </c>
      <c r="H633" s="3">
        <f t="shared" si="315"/>
        <v>155.31826837612553</v>
      </c>
      <c r="I633">
        <f t="shared" si="300"/>
        <v>1.5531826837612554E-4</v>
      </c>
      <c r="J633" s="4">
        <f t="shared" si="316"/>
        <v>1214.3418853031023</v>
      </c>
      <c r="K633" s="40">
        <f t="shared" si="317"/>
        <v>7.81840988828435</v>
      </c>
      <c r="L633" s="40">
        <f t="shared" si="301"/>
        <v>0</v>
      </c>
      <c r="M633" s="10">
        <f t="shared" si="318"/>
        <v>6.8261700573236768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15.243424474090423</v>
      </c>
      <c r="Q633" s="42">
        <f t="shared" si="320"/>
        <v>0.69042890287930192</v>
      </c>
      <c r="R633" s="4">
        <f t="shared" si="321"/>
        <v>167629.06197019384</v>
      </c>
      <c r="S633">
        <f t="shared" si="302"/>
        <v>1.6762906197019385E-4</v>
      </c>
      <c r="T633" s="41">
        <f t="shared" si="303"/>
        <v>6.2177070506976441E-4</v>
      </c>
      <c r="U633" s="42">
        <f t="shared" si="322"/>
        <v>0.29765222017799442</v>
      </c>
      <c r="V633" s="42">
        <f t="shared" si="323"/>
        <v>1.1979294089633143</v>
      </c>
      <c r="W633" s="42">
        <f t="shared" si="324"/>
        <v>1.1857501386116356</v>
      </c>
      <c r="X633" s="42">
        <f t="shared" si="325"/>
        <v>1.2179270351678761E-2</v>
      </c>
      <c r="Y633" s="42">
        <f t="shared" si="299"/>
        <v>1.3353013872521313E-2</v>
      </c>
      <c r="Z633" s="10">
        <f t="shared" si="326"/>
        <v>21.475784824926848</v>
      </c>
      <c r="AA633">
        <f t="shared" si="304"/>
        <v>6824869.7233341448</v>
      </c>
      <c r="AB633" s="10">
        <f t="shared" si="305"/>
        <v>6.8248697233341451</v>
      </c>
      <c r="AC633" s="10">
        <f t="shared" si="306"/>
        <v>6.7238697233341451</v>
      </c>
      <c r="AD633" s="3">
        <f t="shared" si="307"/>
        <v>975.18052550168886</v>
      </c>
      <c r="AI633" s="94">
        <f t="shared" si="308"/>
        <v>1.1857501386116356</v>
      </c>
    </row>
    <row r="634" spans="2:35">
      <c r="B634" s="39">
        <f t="shared" si="309"/>
        <v>606</v>
      </c>
      <c r="C634" s="42">
        <f t="shared" si="310"/>
        <v>10.317985611511213</v>
      </c>
      <c r="D634" s="10">
        <f t="shared" si="311"/>
        <v>3.8820143884887877</v>
      </c>
      <c r="E634" s="40">
        <f t="shared" si="312"/>
        <v>38.635971223022423</v>
      </c>
      <c r="F634" s="40">
        <f t="shared" si="313"/>
        <v>46.4</v>
      </c>
      <c r="G634" s="3">
        <f t="shared" si="314"/>
        <v>321.82014388488358</v>
      </c>
      <c r="H634" s="3">
        <f t="shared" si="315"/>
        <v>155.31826837612553</v>
      </c>
      <c r="I634">
        <f t="shared" si="300"/>
        <v>1.5531826837612554E-4</v>
      </c>
      <c r="J634" s="4">
        <f t="shared" si="316"/>
        <v>1216.4076106105917</v>
      </c>
      <c r="K634" s="40">
        <f t="shared" si="317"/>
        <v>7.8317098389539455</v>
      </c>
      <c r="L634" s="40">
        <f t="shared" si="301"/>
        <v>0</v>
      </c>
      <c r="M634" s="10">
        <f t="shared" si="318"/>
        <v>6.8248697233341451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15.242498115337778</v>
      </c>
      <c r="Q634" s="42">
        <f t="shared" si="320"/>
        <v>0.69154593624010974</v>
      </c>
      <c r="R634" s="4">
        <f t="shared" si="321"/>
        <v>166875.63017347365</v>
      </c>
      <c r="S634">
        <f t="shared" si="302"/>
        <v>1.6687563017347366E-4</v>
      </c>
      <c r="T634" s="41">
        <f t="shared" si="303"/>
        <v>6.2252413686648457E-4</v>
      </c>
      <c r="U634" s="42">
        <f t="shared" si="322"/>
        <v>0.29631438147383021</v>
      </c>
      <c r="V634" s="42">
        <f t="shared" si="323"/>
        <v>1.1976712165487227</v>
      </c>
      <c r="W634" s="42">
        <f t="shared" si="324"/>
        <v>1.185520869880111</v>
      </c>
      <c r="X634" s="42">
        <f t="shared" si="325"/>
        <v>1.21503466686117E-2</v>
      </c>
      <c r="Y634" s="42">
        <f t="shared" si="299"/>
        <v>1.3366586215095531E-2</v>
      </c>
      <c r="Z634" s="10">
        <f t="shared" si="326"/>
        <v>21.471595113367179</v>
      </c>
      <c r="AA634">
        <f t="shared" si="304"/>
        <v>6823557.9633712266</v>
      </c>
      <c r="AB634" s="10">
        <f t="shared" si="305"/>
        <v>6.8235579633712264</v>
      </c>
      <c r="AC634" s="10">
        <f t="shared" si="306"/>
        <v>6.7225579633712265</v>
      </c>
      <c r="AD634" s="3">
        <f t="shared" si="307"/>
        <v>974.99027750126561</v>
      </c>
      <c r="AI634" s="94">
        <f t="shared" si="308"/>
        <v>1.185520869880111</v>
      </c>
    </row>
    <row r="635" spans="2:35">
      <c r="B635" s="39">
        <f t="shared" si="309"/>
        <v>607</v>
      </c>
      <c r="C635" s="42">
        <f t="shared" si="310"/>
        <v>10.335011990408097</v>
      </c>
      <c r="D635" s="10">
        <f t="shared" si="311"/>
        <v>3.8649880095919045</v>
      </c>
      <c r="E635" s="40">
        <f t="shared" si="312"/>
        <v>38.67002398081619</v>
      </c>
      <c r="F635" s="40">
        <f t="shared" si="313"/>
        <v>46.4</v>
      </c>
      <c r="G635" s="3">
        <f t="shared" si="314"/>
        <v>321.64988009591474</v>
      </c>
      <c r="H635" s="3">
        <f t="shared" si="315"/>
        <v>155.31826837612553</v>
      </c>
      <c r="I635">
        <f t="shared" si="300"/>
        <v>1.5531826837612554E-4</v>
      </c>
      <c r="J635" s="4">
        <f t="shared" si="316"/>
        <v>1218.4751573982858</v>
      </c>
      <c r="K635" s="40">
        <f t="shared" si="317"/>
        <v>7.8450215170283313</v>
      </c>
      <c r="L635" s="40">
        <f t="shared" si="301"/>
        <v>0</v>
      </c>
      <c r="M635" s="10">
        <f t="shared" si="318"/>
        <v>6.8235579633712264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15.241563494922493</v>
      </c>
      <c r="Q635" s="42">
        <f t="shared" si="320"/>
        <v>0.6926630380979707</v>
      </c>
      <c r="R635" s="4">
        <f t="shared" si="321"/>
        <v>166122.31593429958</v>
      </c>
      <c r="S635">
        <f t="shared" si="302"/>
        <v>1.6612231593429957E-4</v>
      </c>
      <c r="T635" s="41">
        <f t="shared" si="303"/>
        <v>6.2327745110565868E-4</v>
      </c>
      <c r="U635" s="42">
        <f t="shared" si="322"/>
        <v>0.29497675151189839</v>
      </c>
      <c r="V635" s="42">
        <f t="shared" si="323"/>
        <v>1.1974109187260067</v>
      </c>
      <c r="W635" s="42">
        <f t="shared" si="324"/>
        <v>1.1852895865750648</v>
      </c>
      <c r="X635" s="42">
        <f t="shared" si="325"/>
        <v>1.212133215094191E-2</v>
      </c>
      <c r="Y635" s="42">
        <f t="shared" si="299"/>
        <v>1.3380126977761099E-2</v>
      </c>
      <c r="Z635" s="10">
        <f t="shared" si="326"/>
        <v>21.467368912553336</v>
      </c>
      <c r="AA635">
        <f t="shared" si="304"/>
        <v>6822234.7789601069</v>
      </c>
      <c r="AB635" s="10">
        <f t="shared" si="305"/>
        <v>6.822234778960107</v>
      </c>
      <c r="AC635" s="10">
        <f t="shared" si="306"/>
        <v>6.721234778960107</v>
      </c>
      <c r="AD635" s="3">
        <f t="shared" si="307"/>
        <v>974.79837258304667</v>
      </c>
      <c r="AI635" s="94">
        <f t="shared" si="308"/>
        <v>1.1852895865750648</v>
      </c>
    </row>
    <row r="636" spans="2:35">
      <c r="B636" s="39">
        <f t="shared" si="309"/>
        <v>608</v>
      </c>
      <c r="C636" s="42">
        <f t="shared" si="310"/>
        <v>10.35203836930498</v>
      </c>
      <c r="D636" s="10">
        <f t="shared" si="311"/>
        <v>3.8479616306950213</v>
      </c>
      <c r="E636" s="40">
        <f t="shared" si="312"/>
        <v>38.704076738609956</v>
      </c>
      <c r="F636" s="40">
        <f t="shared" si="313"/>
        <v>46.4</v>
      </c>
      <c r="G636" s="3">
        <f t="shared" si="314"/>
        <v>321.4796163069459</v>
      </c>
      <c r="H636" s="3">
        <f t="shared" si="315"/>
        <v>155.31826837612553</v>
      </c>
      <c r="I636">
        <f t="shared" si="300"/>
        <v>1.5531826837612554E-4</v>
      </c>
      <c r="J636" s="4">
        <f t="shared" si="316"/>
        <v>1220.5445256661851</v>
      </c>
      <c r="K636" s="40">
        <f t="shared" si="317"/>
        <v>7.8583449225075119</v>
      </c>
      <c r="L636" s="40">
        <f t="shared" si="301"/>
        <v>0</v>
      </c>
      <c r="M636" s="10">
        <f t="shared" si="318"/>
        <v>6.822234778960107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15.240620610694913</v>
      </c>
      <c r="Q636" s="42">
        <f t="shared" si="320"/>
        <v>0.69378020906704096</v>
      </c>
      <c r="R636" s="4">
        <f t="shared" si="321"/>
        <v>165369.12018306801</v>
      </c>
      <c r="S636">
        <f t="shared" si="302"/>
        <v>1.6536912018306801E-4</v>
      </c>
      <c r="T636" s="41">
        <f t="shared" si="303"/>
        <v>6.2403064685689024E-4</v>
      </c>
      <c r="U636" s="42">
        <f t="shared" si="322"/>
        <v>0.29363933194426656</v>
      </c>
      <c r="V636" s="42">
        <f t="shared" si="323"/>
        <v>1.1971485159025057</v>
      </c>
      <c r="W636" s="42">
        <f t="shared" si="324"/>
        <v>1.1850562889654104</v>
      </c>
      <c r="X636" s="42">
        <f t="shared" si="325"/>
        <v>1.2092226937095329E-2</v>
      </c>
      <c r="Y636" s="42">
        <f t="shared" si="299"/>
        <v>1.3393636062646631E-2</v>
      </c>
      <c r="Z636" s="10">
        <f t="shared" si="326"/>
        <v>21.463106227406506</v>
      </c>
      <c r="AA636">
        <f t="shared" si="304"/>
        <v>6820900.1716415593</v>
      </c>
      <c r="AB636" s="10">
        <f t="shared" si="305"/>
        <v>6.8209001716415596</v>
      </c>
      <c r="AC636" s="10">
        <f t="shared" si="306"/>
        <v>6.7199001716415596</v>
      </c>
      <c r="AD636" s="3">
        <f t="shared" si="307"/>
        <v>974.60481097049444</v>
      </c>
      <c r="AI636" s="94">
        <f t="shared" si="308"/>
        <v>1.1850562889654104</v>
      </c>
    </row>
    <row r="637" spans="2:35">
      <c r="B637" s="39">
        <f t="shared" si="309"/>
        <v>609</v>
      </c>
      <c r="C637" s="42">
        <f t="shared" si="310"/>
        <v>10.369064748201863</v>
      </c>
      <c r="D637" s="10">
        <f t="shared" si="311"/>
        <v>3.8309352517981381</v>
      </c>
      <c r="E637" s="40">
        <f t="shared" si="312"/>
        <v>38.738129496403722</v>
      </c>
      <c r="F637" s="40">
        <f t="shared" si="313"/>
        <v>46.4</v>
      </c>
      <c r="G637" s="3">
        <f t="shared" si="314"/>
        <v>321.30935251797706</v>
      </c>
      <c r="H637" s="3">
        <f t="shared" si="315"/>
        <v>155.31826837612553</v>
      </c>
      <c r="I637">
        <f t="shared" si="300"/>
        <v>1.5531826837612554E-4</v>
      </c>
      <c r="J637" s="4">
        <f t="shared" si="316"/>
        <v>1222.6157154142888</v>
      </c>
      <c r="K637" s="40">
        <f t="shared" si="317"/>
        <v>7.8716800553914821</v>
      </c>
      <c r="L637" s="40">
        <f t="shared" si="301"/>
        <v>0</v>
      </c>
      <c r="M637" s="10">
        <f t="shared" si="318"/>
        <v>6.8209001716415596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15.239669460487129</v>
      </c>
      <c r="Q637" s="42">
        <f t="shared" si="320"/>
        <v>0.69489744976186241</v>
      </c>
      <c r="R637" s="4">
        <f t="shared" si="321"/>
        <v>164616.0438501754</v>
      </c>
      <c r="S637">
        <f t="shared" si="302"/>
        <v>1.6461604385017539E-4</v>
      </c>
      <c r="T637" s="41">
        <f t="shared" si="303"/>
        <v>6.2478372318978286E-4</v>
      </c>
      <c r="U637" s="42">
        <f t="shared" si="322"/>
        <v>0.29230212442300246</v>
      </c>
      <c r="V637" s="42">
        <f t="shared" si="323"/>
        <v>1.1968840084882584</v>
      </c>
      <c r="W637" s="42">
        <f t="shared" si="324"/>
        <v>1.1848209773228093</v>
      </c>
      <c r="X637" s="42">
        <f t="shared" si="325"/>
        <v>1.2063031165449045E-2</v>
      </c>
      <c r="Y637" s="42">
        <f t="shared" si="299"/>
        <v>1.340711337196757E-2</v>
      </c>
      <c r="Z637" s="10">
        <f t="shared" si="326"/>
        <v>21.458807062896316</v>
      </c>
      <c r="AA637">
        <f t="shared" si="304"/>
        <v>6819554.1429715315</v>
      </c>
      <c r="AB637" s="10">
        <f t="shared" si="305"/>
        <v>6.8195541429715316</v>
      </c>
      <c r="AC637" s="10">
        <f t="shared" si="306"/>
        <v>6.7185541429715316</v>
      </c>
      <c r="AD637" s="3">
        <f t="shared" si="307"/>
        <v>974.40959288927218</v>
      </c>
      <c r="AI637" s="94">
        <f t="shared" si="308"/>
        <v>1.1848209773228093</v>
      </c>
    </row>
    <row r="638" spans="2:35">
      <c r="B638" s="39">
        <f t="shared" si="309"/>
        <v>610</v>
      </c>
      <c r="C638" s="42">
        <f t="shared" si="310"/>
        <v>10.386091127098746</v>
      </c>
      <c r="D638" s="10">
        <f t="shared" si="311"/>
        <v>3.8139088729012549</v>
      </c>
      <c r="E638" s="40">
        <f t="shared" si="312"/>
        <v>38.772182254197489</v>
      </c>
      <c r="F638" s="40">
        <f t="shared" si="313"/>
        <v>46.4</v>
      </c>
      <c r="G638" s="3">
        <f t="shared" si="314"/>
        <v>321.13908872900822</v>
      </c>
      <c r="H638" s="3">
        <f t="shared" si="315"/>
        <v>155.31826837612553</v>
      </c>
      <c r="I638">
        <f t="shared" si="300"/>
        <v>1.5531826837612554E-4</v>
      </c>
      <c r="J638" s="4">
        <f t="shared" si="316"/>
        <v>1224.6887266425974</v>
      </c>
      <c r="K638" s="40">
        <f t="shared" si="317"/>
        <v>7.8850269156802435</v>
      </c>
      <c r="L638" s="40">
        <f t="shared" si="301"/>
        <v>0</v>
      </c>
      <c r="M638" s="10">
        <f t="shared" si="318"/>
        <v>6.8195541429715316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15.238710042112626</v>
      </c>
      <c r="Q638" s="42">
        <f t="shared" si="320"/>
        <v>0.69601476079736546</v>
      </c>
      <c r="R638" s="4">
        <f t="shared" si="321"/>
        <v>163863.08786601803</v>
      </c>
      <c r="S638">
        <f t="shared" si="302"/>
        <v>1.6386308786601802E-4</v>
      </c>
      <c r="T638" s="41">
        <f t="shared" si="303"/>
        <v>6.2553667917394017E-4</v>
      </c>
      <c r="U638" s="42">
        <f t="shared" si="322"/>
        <v>0.29096513060017359</v>
      </c>
      <c r="V638" s="42">
        <f t="shared" si="323"/>
        <v>1.1966173968978164</v>
      </c>
      <c r="W638" s="42">
        <f t="shared" si="324"/>
        <v>1.1845836519215993</v>
      </c>
      <c r="X638" s="42">
        <f t="shared" si="325"/>
        <v>1.203374497621712E-2</v>
      </c>
      <c r="Y638" s="42">
        <f t="shared" si="299"/>
        <v>1.3420558808027927E-2</v>
      </c>
      <c r="Z638" s="10">
        <f t="shared" si="326"/>
        <v>21.454471424042797</v>
      </c>
      <c r="AA638">
        <f t="shared" si="304"/>
        <v>6818196.6945217485</v>
      </c>
      <c r="AB638" s="10">
        <f t="shared" si="305"/>
        <v>6.818196694521748</v>
      </c>
      <c r="AC638" s="10">
        <f t="shared" si="306"/>
        <v>6.7171966945217481</v>
      </c>
      <c r="AD638" s="3">
        <f t="shared" si="307"/>
        <v>974.21271856733119</v>
      </c>
      <c r="AI638" s="94">
        <f t="shared" si="308"/>
        <v>1.1845836519215993</v>
      </c>
    </row>
    <row r="639" spans="2:35">
      <c r="B639" s="39">
        <f t="shared" si="309"/>
        <v>611</v>
      </c>
      <c r="C639" s="42">
        <f t="shared" si="310"/>
        <v>10.403117505995629</v>
      </c>
      <c r="D639" s="10">
        <f t="shared" si="311"/>
        <v>3.7968824940043717</v>
      </c>
      <c r="E639" s="40">
        <f t="shared" si="312"/>
        <v>38.806235011991255</v>
      </c>
      <c r="F639" s="40">
        <f t="shared" si="313"/>
        <v>46.4</v>
      </c>
      <c r="G639" s="3">
        <f t="shared" si="314"/>
        <v>320.96882494003938</v>
      </c>
      <c r="H639" s="3">
        <f t="shared" si="315"/>
        <v>155.31826837612553</v>
      </c>
      <c r="I639">
        <f t="shared" si="300"/>
        <v>1.5531826837612554E-4</v>
      </c>
      <c r="J639" s="4">
        <f t="shared" si="316"/>
        <v>1226.7635593511109</v>
      </c>
      <c r="K639" s="40">
        <f t="shared" si="317"/>
        <v>7.898385503373798</v>
      </c>
      <c r="L639" s="40">
        <f t="shared" si="301"/>
        <v>0</v>
      </c>
      <c r="M639" s="10">
        <f t="shared" si="318"/>
        <v>6.818196694521748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15.237742353366711</v>
      </c>
      <c r="Q639" s="42">
        <f t="shared" si="320"/>
        <v>0.69713214278887292</v>
      </c>
      <c r="R639" s="4">
        <f t="shared" si="321"/>
        <v>163110.25316099229</v>
      </c>
      <c r="S639">
        <f t="shared" si="302"/>
        <v>1.6311025316099228E-4</v>
      </c>
      <c r="T639" s="41">
        <f t="shared" si="303"/>
        <v>6.26289513878966E-4</v>
      </c>
      <c r="U639" s="42">
        <f t="shared" si="322"/>
        <v>0.28962835212784754</v>
      </c>
      <c r="V639" s="42">
        <f t="shared" si="323"/>
        <v>1.1963486815485564</v>
      </c>
      <c r="W639" s="42">
        <f t="shared" si="324"/>
        <v>1.1843443130388991</v>
      </c>
      <c r="X639" s="42">
        <f t="shared" si="325"/>
        <v>1.2004368509657359E-2</v>
      </c>
      <c r="Y639" s="42">
        <f t="shared" si="299"/>
        <v>1.3433972273220037E-2</v>
      </c>
      <c r="Z639" s="10">
        <f t="shared" si="326"/>
        <v>21.450099315915146</v>
      </c>
      <c r="AA639">
        <f t="shared" si="304"/>
        <v>6816827.8278793264</v>
      </c>
      <c r="AB639" s="10">
        <f t="shared" si="305"/>
        <v>6.8168278278793268</v>
      </c>
      <c r="AC639" s="10">
        <f t="shared" si="306"/>
        <v>6.7158278278793269</v>
      </c>
      <c r="AD639" s="3">
        <f t="shared" si="307"/>
        <v>974.01418823485517</v>
      </c>
      <c r="AI639" s="94">
        <f t="shared" si="308"/>
        <v>1.1843443130388991</v>
      </c>
    </row>
    <row r="640" spans="2:35">
      <c r="B640" s="39">
        <f t="shared" si="309"/>
        <v>612</v>
      </c>
      <c r="C640" s="42">
        <f t="shared" si="310"/>
        <v>10.420143884892513</v>
      </c>
      <c r="D640" s="10">
        <f t="shared" si="311"/>
        <v>3.7798561151074885</v>
      </c>
      <c r="E640" s="40">
        <f t="shared" si="312"/>
        <v>38.840287769785022</v>
      </c>
      <c r="F640" s="40">
        <f t="shared" si="313"/>
        <v>46.4</v>
      </c>
      <c r="G640" s="3">
        <f t="shared" si="314"/>
        <v>320.79856115107054</v>
      </c>
      <c r="H640" s="3">
        <f t="shared" si="315"/>
        <v>155.31826837612553</v>
      </c>
      <c r="I640">
        <f t="shared" si="300"/>
        <v>1.5531826837612554E-4</v>
      </c>
      <c r="J640" s="4">
        <f t="shared" si="316"/>
        <v>1228.8402135398289</v>
      </c>
      <c r="K640" s="40">
        <f t="shared" si="317"/>
        <v>7.9117558184721428</v>
      </c>
      <c r="L640" s="40">
        <f t="shared" si="301"/>
        <v>0</v>
      </c>
      <c r="M640" s="10">
        <f t="shared" si="318"/>
        <v>6.8168278278793268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15.236766392026205</v>
      </c>
      <c r="Q640" s="42">
        <f t="shared" si="320"/>
        <v>0.6982495963521036</v>
      </c>
      <c r="R640" s="4">
        <f t="shared" si="321"/>
        <v>162357.54066549457</v>
      </c>
      <c r="S640">
        <f t="shared" si="302"/>
        <v>1.6235754066549457E-4</v>
      </c>
      <c r="T640" s="41">
        <f t="shared" si="303"/>
        <v>6.2704222637446363E-4</v>
      </c>
      <c r="U640" s="42">
        <f t="shared" si="322"/>
        <v>0.28829179065809207</v>
      </c>
      <c r="V640" s="42">
        <f t="shared" si="323"/>
        <v>1.1960778628611035</v>
      </c>
      <c r="W640" s="42">
        <f t="shared" si="324"/>
        <v>1.1841029609545417</v>
      </c>
      <c r="X640" s="42">
        <f t="shared" si="325"/>
        <v>1.1974901906561808E-2</v>
      </c>
      <c r="Y640" s="42">
        <f t="shared" si="299"/>
        <v>1.3447353670024862E-2</v>
      </c>
      <c r="Z640" s="10">
        <f t="shared" si="326"/>
        <v>21.445690743631406</v>
      </c>
      <c r="AA640">
        <f t="shared" si="304"/>
        <v>6815447.5446466813</v>
      </c>
      <c r="AB640" s="10">
        <f t="shared" si="305"/>
        <v>6.8154475446466813</v>
      </c>
      <c r="AC640" s="10">
        <f t="shared" si="306"/>
        <v>6.7144475446466814</v>
      </c>
      <c r="AD640" s="3">
        <f t="shared" si="307"/>
        <v>973.81400212424671</v>
      </c>
      <c r="AI640" s="94">
        <f t="shared" si="308"/>
        <v>1.1841029609545417</v>
      </c>
    </row>
    <row r="641" spans="2:35">
      <c r="B641" s="39">
        <f t="shared" si="309"/>
        <v>613</v>
      </c>
      <c r="C641" s="42">
        <f t="shared" si="310"/>
        <v>10.437170263789396</v>
      </c>
      <c r="D641" s="10">
        <f t="shared" si="311"/>
        <v>3.7628297362106053</v>
      </c>
      <c r="E641" s="40">
        <f t="shared" si="312"/>
        <v>38.874340527578788</v>
      </c>
      <c r="F641" s="40">
        <f t="shared" si="313"/>
        <v>46.4</v>
      </c>
      <c r="G641" s="3">
        <f t="shared" si="314"/>
        <v>320.6282973621017</v>
      </c>
      <c r="H641" s="3">
        <f t="shared" si="315"/>
        <v>155.31826837612553</v>
      </c>
      <c r="I641">
        <f t="shared" si="300"/>
        <v>1.5531826837612554E-4</v>
      </c>
      <c r="J641" s="4">
        <f t="shared" si="316"/>
        <v>1230.9186892087521</v>
      </c>
      <c r="K641" s="40">
        <f t="shared" si="317"/>
        <v>7.9251378609752807</v>
      </c>
      <c r="L641" s="40">
        <f t="shared" si="301"/>
        <v>0</v>
      </c>
      <c r="M641" s="10">
        <f t="shared" si="318"/>
        <v>6.8154475446466813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15.235782155849337</v>
      </c>
      <c r="Q641" s="42">
        <f t="shared" si="320"/>
        <v>0.69936712210317553</v>
      </c>
      <c r="R641" s="4">
        <f t="shared" si="321"/>
        <v>161604.95130992113</v>
      </c>
      <c r="S641">
        <f t="shared" si="302"/>
        <v>1.6160495130992114E-4</v>
      </c>
      <c r="T641" s="41">
        <f t="shared" si="303"/>
        <v>6.2779481573003711E-4</v>
      </c>
      <c r="U641" s="42">
        <f t="shared" si="322"/>
        <v>0.28695544784297455</v>
      </c>
      <c r="V641" s="42">
        <f t="shared" si="323"/>
        <v>1.195804941260364</v>
      </c>
      <c r="W641" s="42">
        <f t="shared" si="324"/>
        <v>1.1838595959510574</v>
      </c>
      <c r="X641" s="42">
        <f t="shared" si="325"/>
        <v>1.1945345309306576E-2</v>
      </c>
      <c r="Y641" s="42">
        <f t="shared" si="299"/>
        <v>1.3460702901013458E-2</v>
      </c>
      <c r="Z641" s="10">
        <f t="shared" si="326"/>
        <v>21.441245712359944</v>
      </c>
      <c r="AA641">
        <f t="shared" si="304"/>
        <v>6814055.8464419767</v>
      </c>
      <c r="AB641" s="10">
        <f t="shared" si="305"/>
        <v>6.8140558464419767</v>
      </c>
      <c r="AC641" s="10">
        <f t="shared" si="306"/>
        <v>6.7130558464419767</v>
      </c>
      <c r="AD641" s="3">
        <f t="shared" si="307"/>
        <v>973.61216047019241</v>
      </c>
      <c r="AI641" s="94">
        <f t="shared" si="308"/>
        <v>1.1838595959510574</v>
      </c>
    </row>
    <row r="642" spans="2:35">
      <c r="B642" s="39">
        <f t="shared" si="309"/>
        <v>614</v>
      </c>
      <c r="C642" s="42">
        <f t="shared" si="310"/>
        <v>10.454196642686279</v>
      </c>
      <c r="D642" s="10">
        <f t="shared" si="311"/>
        <v>3.7458033573137222</v>
      </c>
      <c r="E642" s="40">
        <f t="shared" si="312"/>
        <v>38.908393285372554</v>
      </c>
      <c r="F642" s="40">
        <f t="shared" si="313"/>
        <v>46.4</v>
      </c>
      <c r="G642" s="3">
        <f t="shared" si="314"/>
        <v>320.45803357313287</v>
      </c>
      <c r="H642" s="3">
        <f t="shared" si="315"/>
        <v>155.31826837612553</v>
      </c>
      <c r="I642">
        <f t="shared" si="300"/>
        <v>1.5531826837612554E-4</v>
      </c>
      <c r="J642" s="4">
        <f t="shared" si="316"/>
        <v>1232.9989863578799</v>
      </c>
      <c r="K642" s="40">
        <f t="shared" si="317"/>
        <v>7.9385316308832099</v>
      </c>
      <c r="L642" s="40">
        <f t="shared" si="301"/>
        <v>0</v>
      </c>
      <c r="M642" s="10">
        <f t="shared" si="318"/>
        <v>6.8140558464419767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15.234789642576049</v>
      </c>
      <c r="Q642" s="42">
        <f t="shared" si="320"/>
        <v>0.70048472065860945</v>
      </c>
      <c r="R642" s="4">
        <f t="shared" si="321"/>
        <v>160852.48602466844</v>
      </c>
      <c r="S642">
        <f t="shared" si="302"/>
        <v>1.6085248602466844E-4</v>
      </c>
      <c r="T642" s="41">
        <f t="shared" si="303"/>
        <v>6.2854728101528973E-4</v>
      </c>
      <c r="U642" s="42">
        <f t="shared" si="322"/>
        <v>0.28561932533456275</v>
      </c>
      <c r="V642" s="42">
        <f t="shared" si="323"/>
        <v>1.1955299171741012</v>
      </c>
      <c r="W642" s="42">
        <f t="shared" si="324"/>
        <v>1.1836142183137535</v>
      </c>
      <c r="X642" s="42">
        <f t="shared" si="325"/>
        <v>1.1915698860347712E-2</v>
      </c>
      <c r="Y642" s="42">
        <f t="shared" si="299"/>
        <v>1.3474019868846767E-2</v>
      </c>
      <c r="Z642" s="10">
        <f t="shared" si="326"/>
        <v>21.436764227318335</v>
      </c>
      <c r="AA642">
        <f t="shared" si="304"/>
        <v>6812652.7348987898</v>
      </c>
      <c r="AB642" s="10">
        <f t="shared" si="305"/>
        <v>6.8126527348987898</v>
      </c>
      <c r="AC642" s="10">
        <f t="shared" si="306"/>
        <v>6.7116527348987898</v>
      </c>
      <c r="AD642" s="3">
        <f t="shared" si="307"/>
        <v>973.40866350961414</v>
      </c>
      <c r="AI642" s="94">
        <f t="shared" si="308"/>
        <v>1.1836142183137535</v>
      </c>
    </row>
    <row r="643" spans="2:35">
      <c r="B643" s="39">
        <f t="shared" si="309"/>
        <v>615</v>
      </c>
      <c r="C643" s="42">
        <f t="shared" si="310"/>
        <v>10.471223021583162</v>
      </c>
      <c r="D643" s="10">
        <f t="shared" si="311"/>
        <v>3.728776978416839</v>
      </c>
      <c r="E643" s="40">
        <f t="shared" si="312"/>
        <v>38.942446043166321</v>
      </c>
      <c r="F643" s="40">
        <f t="shared" si="313"/>
        <v>46.4</v>
      </c>
      <c r="G643" s="3">
        <f t="shared" si="314"/>
        <v>320.28776978416403</v>
      </c>
      <c r="H643" s="3">
        <f t="shared" si="315"/>
        <v>155.31826837612553</v>
      </c>
      <c r="I643">
        <f t="shared" si="300"/>
        <v>1.5531826837612554E-4</v>
      </c>
      <c r="J643" s="4">
        <f t="shared" si="316"/>
        <v>1235.0811049872127</v>
      </c>
      <c r="K643" s="40">
        <f t="shared" si="317"/>
        <v>7.9519371281959321</v>
      </c>
      <c r="L643" s="40">
        <f t="shared" si="301"/>
        <v>0</v>
      </c>
      <c r="M643" s="10">
        <f t="shared" si="318"/>
        <v>6.8126527348987898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15.233788849927725</v>
      </c>
      <c r="Q643" s="42">
        <f t="shared" si="320"/>
        <v>0.70160239263533264</v>
      </c>
      <c r="R643" s="4">
        <f t="shared" si="321"/>
        <v>160100.14574013281</v>
      </c>
      <c r="S643">
        <f t="shared" si="302"/>
        <v>1.6010014574013281E-4</v>
      </c>
      <c r="T643" s="41">
        <f t="shared" si="303"/>
        <v>6.2929962129982544E-4</v>
      </c>
      <c r="U643" s="42">
        <f t="shared" si="322"/>
        <v>0.28428342478492424</v>
      </c>
      <c r="V643" s="42">
        <f t="shared" si="323"/>
        <v>1.1952527910336626</v>
      </c>
      <c r="W643" s="42">
        <f t="shared" si="324"/>
        <v>1.183366828330654</v>
      </c>
      <c r="X643" s="42">
        <f t="shared" si="325"/>
        <v>1.1885962703008568E-2</v>
      </c>
      <c r="Y643" s="42">
        <f t="shared" si="299"/>
        <v>1.3487304476276296E-2</v>
      </c>
      <c r="Z643" s="10">
        <f t="shared" si="326"/>
        <v>21.432246293773574</v>
      </c>
      <c r="AA643">
        <f t="shared" si="304"/>
        <v>6811238.2116661677</v>
      </c>
      <c r="AB643" s="10">
        <f t="shared" si="305"/>
        <v>6.8112382116661676</v>
      </c>
      <c r="AC643" s="10">
        <f t="shared" si="306"/>
        <v>6.7102382116661676</v>
      </c>
      <c r="AD643" s="3">
        <f t="shared" si="307"/>
        <v>973.20351148167765</v>
      </c>
      <c r="AI643" s="94">
        <f t="shared" si="308"/>
        <v>1.183366828330654</v>
      </c>
    </row>
    <row r="644" spans="2:35">
      <c r="B644" s="39">
        <f t="shared" si="309"/>
        <v>616</v>
      </c>
      <c r="C644" s="42">
        <f t="shared" si="310"/>
        <v>10.488249400480045</v>
      </c>
      <c r="D644" s="10">
        <f t="shared" si="311"/>
        <v>3.7117505995199558</v>
      </c>
      <c r="E644" s="40">
        <f t="shared" si="312"/>
        <v>38.976498800960087</v>
      </c>
      <c r="F644" s="40">
        <f t="shared" si="313"/>
        <v>46.4</v>
      </c>
      <c r="G644" s="3">
        <f t="shared" si="314"/>
        <v>320.11750599519519</v>
      </c>
      <c r="H644" s="3">
        <f t="shared" si="315"/>
        <v>155.31826837612553</v>
      </c>
      <c r="I644">
        <f t="shared" si="300"/>
        <v>1.5531826837612554E-4</v>
      </c>
      <c r="J644" s="4">
        <f t="shared" si="316"/>
        <v>1237.1650450967502</v>
      </c>
      <c r="K644" s="40">
        <f t="shared" si="317"/>
        <v>7.9653543529134456</v>
      </c>
      <c r="L644" s="40">
        <f t="shared" si="301"/>
        <v>0</v>
      </c>
      <c r="M644" s="10">
        <f t="shared" si="318"/>
        <v>6.8112382116661676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15.232779775607204</v>
      </c>
      <c r="Q644" s="42">
        <f t="shared" si="320"/>
        <v>0.70272013865068228</v>
      </c>
      <c r="R644" s="4">
        <f t="shared" si="321"/>
        <v>159347.93138671064</v>
      </c>
      <c r="S644">
        <f t="shared" si="302"/>
        <v>1.5934793138671063E-4</v>
      </c>
      <c r="T644" s="41">
        <f t="shared" si="303"/>
        <v>6.3005183565324762E-4</v>
      </c>
      <c r="U644" s="42">
        <f t="shared" si="322"/>
        <v>0.28294774784612664</v>
      </c>
      <c r="V644" s="42">
        <f t="shared" si="323"/>
        <v>1.1949735632739351</v>
      </c>
      <c r="W644" s="42">
        <f t="shared" si="324"/>
        <v>1.1831174262925117</v>
      </c>
      <c r="X644" s="42">
        <f t="shared" si="325"/>
        <v>1.1856136981423404E-2</v>
      </c>
      <c r="Y644" s="42">
        <f t="shared" si="299"/>
        <v>1.3500556626144722E-2</v>
      </c>
      <c r="Z644" s="10">
        <f t="shared" si="326"/>
        <v>21.427691917042242</v>
      </c>
      <c r="AA644">
        <f t="shared" si="304"/>
        <v>6809812.2784086829</v>
      </c>
      <c r="AB644" s="10">
        <f t="shared" si="305"/>
        <v>6.8098122784086828</v>
      </c>
      <c r="AC644" s="10">
        <f t="shared" si="306"/>
        <v>6.7088122784086828</v>
      </c>
      <c r="AD644" s="3">
        <f t="shared" si="307"/>
        <v>972.99670462780023</v>
      </c>
      <c r="AI644" s="94">
        <f t="shared" si="308"/>
        <v>1.1831174262925117</v>
      </c>
    </row>
    <row r="645" spans="2:35">
      <c r="B645" s="39">
        <f t="shared" si="309"/>
        <v>617</v>
      </c>
      <c r="C645" s="42">
        <f t="shared" si="310"/>
        <v>10.505275779376928</v>
      </c>
      <c r="D645" s="10">
        <f t="shared" si="311"/>
        <v>3.6947242206230726</v>
      </c>
      <c r="E645" s="40">
        <f t="shared" si="312"/>
        <v>39.010551558753853</v>
      </c>
      <c r="F645" s="40">
        <f t="shared" si="313"/>
        <v>46.4</v>
      </c>
      <c r="G645" s="3">
        <f t="shared" si="314"/>
        <v>319.94724220622635</v>
      </c>
      <c r="H645" s="3">
        <f t="shared" si="315"/>
        <v>155.31826837612553</v>
      </c>
      <c r="I645">
        <f t="shared" si="300"/>
        <v>1.5531826837612554E-4</v>
      </c>
      <c r="J645" s="4">
        <f t="shared" si="316"/>
        <v>1239.2508066864925</v>
      </c>
      <c r="K645" s="40">
        <f t="shared" si="317"/>
        <v>7.9787833050357504</v>
      </c>
      <c r="L645" s="40">
        <f t="shared" si="301"/>
        <v>0</v>
      </c>
      <c r="M645" s="10">
        <f t="shared" si="318"/>
        <v>6.8098122784086828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15.231762417298791</v>
      </c>
      <c r="Q645" s="42">
        <f t="shared" si="320"/>
        <v>0.70383795932240878</v>
      </c>
      <c r="R645" s="4">
        <f t="shared" si="321"/>
        <v>158595.84389479828</v>
      </c>
      <c r="S645">
        <f t="shared" si="302"/>
        <v>1.5859584389479829E-4</v>
      </c>
      <c r="T645" s="41">
        <f t="shared" si="303"/>
        <v>6.3080392314515991E-4</v>
      </c>
      <c r="U645" s="42">
        <f t="shared" si="322"/>
        <v>0.28161229617023753</v>
      </c>
      <c r="V645" s="42">
        <f t="shared" si="323"/>
        <v>1.194692234333504</v>
      </c>
      <c r="W645" s="42">
        <f t="shared" si="324"/>
        <v>1.1828660124928159</v>
      </c>
      <c r="X645" s="42">
        <f t="shared" si="325"/>
        <v>1.1826221840688156E-2</v>
      </c>
      <c r="Y645" s="42">
        <f t="shared" si="299"/>
        <v>1.3513776221386666E-2</v>
      </c>
      <c r="Z645" s="10">
        <f t="shared" si="326"/>
        <v>21.423101102490907</v>
      </c>
      <c r="AA645">
        <f t="shared" si="304"/>
        <v>6808374.9368065577</v>
      </c>
      <c r="AB645" s="10">
        <f t="shared" si="305"/>
        <v>6.8083749368065574</v>
      </c>
      <c r="AC645" s="10">
        <f t="shared" si="306"/>
        <v>6.7073749368065574</v>
      </c>
      <c r="AD645" s="3">
        <f t="shared" si="307"/>
        <v>972.78824319166904</v>
      </c>
      <c r="AI645" s="94">
        <f t="shared" si="308"/>
        <v>1.1828660124928159</v>
      </c>
    </row>
    <row r="646" spans="2:35">
      <c r="B646" s="39">
        <f t="shared" si="309"/>
        <v>618</v>
      </c>
      <c r="C646" s="42">
        <f t="shared" si="310"/>
        <v>10.522302158273812</v>
      </c>
      <c r="D646" s="10">
        <f t="shared" si="311"/>
        <v>3.6776978417261894</v>
      </c>
      <c r="E646" s="40">
        <f t="shared" si="312"/>
        <v>39.04460431654762</v>
      </c>
      <c r="F646" s="40">
        <f t="shared" si="313"/>
        <v>46.4</v>
      </c>
      <c r="G646" s="3">
        <f t="shared" si="314"/>
        <v>319.77697841725751</v>
      </c>
      <c r="H646" s="3">
        <f t="shared" si="315"/>
        <v>155.31826837612553</v>
      </c>
      <c r="I646">
        <f t="shared" si="300"/>
        <v>1.5531826837612554E-4</v>
      </c>
      <c r="J646" s="4">
        <f t="shared" si="316"/>
        <v>1241.3383897564397</v>
      </c>
      <c r="K646" s="40">
        <f t="shared" si="317"/>
        <v>7.9922239845628473</v>
      </c>
      <c r="L646" s="40">
        <f t="shared" si="301"/>
        <v>0</v>
      </c>
      <c r="M646" s="10">
        <f t="shared" si="318"/>
        <v>6.8083749368065574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15.230736772668312</v>
      </c>
      <c r="Q646" s="42">
        <f t="shared" si="320"/>
        <v>0.70495585526867954</v>
      </c>
      <c r="R646" s="4">
        <f t="shared" si="321"/>
        <v>157843.88419479204</v>
      </c>
      <c r="S646">
        <f t="shared" si="302"/>
        <v>1.5784388419479205E-4</v>
      </c>
      <c r="T646" s="41">
        <f t="shared" si="303"/>
        <v>6.3155588284516612E-4</v>
      </c>
      <c r="U646" s="42">
        <f t="shared" si="322"/>
        <v>0.2802770714093244</v>
      </c>
      <c r="V646" s="42">
        <f t="shared" si="323"/>
        <v>1.1944088046542851</v>
      </c>
      <c r="W646" s="42">
        <f t="shared" si="324"/>
        <v>1.1826125872278148</v>
      </c>
      <c r="X646" s="42">
        <f t="shared" si="325"/>
        <v>1.1796217426470301E-2</v>
      </c>
      <c r="Y646" s="42">
        <f t="shared" si="299"/>
        <v>1.3526963165029045E-2</v>
      </c>
      <c r="Z646" s="10">
        <f t="shared" si="326"/>
        <v>21.41847385553584</v>
      </c>
      <c r="AA646">
        <f t="shared" si="304"/>
        <v>6806926.1885555759</v>
      </c>
      <c r="AB646" s="10">
        <f t="shared" si="305"/>
        <v>6.8069261885555763</v>
      </c>
      <c r="AC646" s="10">
        <f t="shared" si="306"/>
        <v>6.7059261885555763</v>
      </c>
      <c r="AD646" s="3">
        <f t="shared" si="307"/>
        <v>972.57812741922783</v>
      </c>
      <c r="AI646" s="94">
        <f t="shared" si="308"/>
        <v>1.1826125872278148</v>
      </c>
    </row>
    <row r="647" spans="2:35">
      <c r="B647" s="39">
        <f t="shared" si="309"/>
        <v>619</v>
      </c>
      <c r="C647" s="42">
        <f t="shared" si="310"/>
        <v>10.539328537170695</v>
      </c>
      <c r="D647" s="10">
        <f t="shared" si="311"/>
        <v>3.6606714628293062</v>
      </c>
      <c r="E647" s="40">
        <f t="shared" si="312"/>
        <v>39.078657074341386</v>
      </c>
      <c r="F647" s="40">
        <f t="shared" si="313"/>
        <v>46.4</v>
      </c>
      <c r="G647" s="3">
        <f t="shared" si="314"/>
        <v>319.60671462828867</v>
      </c>
      <c r="H647" s="3">
        <f t="shared" si="315"/>
        <v>155.31826837612553</v>
      </c>
      <c r="I647">
        <f t="shared" si="300"/>
        <v>1.5531826837612554E-4</v>
      </c>
      <c r="J647" s="4">
        <f t="shared" si="316"/>
        <v>1243.4277943065915</v>
      </c>
      <c r="K647" s="40">
        <f t="shared" si="317"/>
        <v>8.0056763914947346</v>
      </c>
      <c r="L647" s="40">
        <f t="shared" si="301"/>
        <v>0</v>
      </c>
      <c r="M647" s="10">
        <f t="shared" si="318"/>
        <v>6.8069261885555763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15.229702839363028</v>
      </c>
      <c r="Q647" s="42">
        <f t="shared" si="320"/>
        <v>0.70607382710808253</v>
      </c>
      <c r="R647" s="4">
        <f t="shared" si="321"/>
        <v>157092.0532170884</v>
      </c>
      <c r="S647">
        <f t="shared" si="302"/>
        <v>1.570920532170884E-4</v>
      </c>
      <c r="T647" s="41">
        <f t="shared" si="303"/>
        <v>6.3230771382286988E-4</v>
      </c>
      <c r="U647" s="42">
        <f t="shared" si="322"/>
        <v>0.27894207521545522</v>
      </c>
      <c r="V647" s="42">
        <f t="shared" si="323"/>
        <v>1.1941232746811252</v>
      </c>
      <c r="W647" s="42">
        <f t="shared" si="324"/>
        <v>1.1823571507965021</v>
      </c>
      <c r="X647" s="42">
        <f t="shared" si="325"/>
        <v>1.176612388462317E-2</v>
      </c>
      <c r="Y647" s="42">
        <f t="shared" si="299"/>
        <v>1.354011736019098E-2</v>
      </c>
      <c r="Z647" s="10">
        <f t="shared" si="326"/>
        <v>21.413810181642052</v>
      </c>
      <c r="AA647">
        <f t="shared" si="304"/>
        <v>6805466.0353667829</v>
      </c>
      <c r="AB647" s="10">
        <f t="shared" si="305"/>
        <v>6.8054660353667833</v>
      </c>
      <c r="AC647" s="10">
        <f t="shared" si="306"/>
        <v>6.7044660353667833</v>
      </c>
      <c r="AD647" s="3">
        <f t="shared" si="307"/>
        <v>972.36635755863426</v>
      </c>
      <c r="AI647" s="94">
        <f t="shared" si="308"/>
        <v>1.1823571507965021</v>
      </c>
    </row>
    <row r="648" spans="2:35">
      <c r="B648" s="39">
        <f t="shared" si="309"/>
        <v>620</v>
      </c>
      <c r="C648" s="42">
        <f t="shared" si="310"/>
        <v>10.556354916067578</v>
      </c>
      <c r="D648" s="10">
        <f t="shared" si="311"/>
        <v>3.643645083932423</v>
      </c>
      <c r="E648" s="40">
        <f t="shared" si="312"/>
        <v>39.112709832135153</v>
      </c>
      <c r="F648" s="40">
        <f t="shared" si="313"/>
        <v>46.4</v>
      </c>
      <c r="G648" s="3">
        <f t="shared" si="314"/>
        <v>319.43645083931983</v>
      </c>
      <c r="H648" s="3">
        <f t="shared" si="315"/>
        <v>155.31826837612553</v>
      </c>
      <c r="I648">
        <f t="shared" si="300"/>
        <v>1.5531826837612554E-4</v>
      </c>
      <c r="J648" s="4">
        <f t="shared" si="316"/>
        <v>1245.5190203369484</v>
      </c>
      <c r="K648" s="40">
        <f t="shared" si="317"/>
        <v>8.0191405258314177</v>
      </c>
      <c r="L648" s="40">
        <f t="shared" si="301"/>
        <v>0</v>
      </c>
      <c r="M648" s="10">
        <f t="shared" si="318"/>
        <v>6.8054660353667833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15.228660615011393</v>
      </c>
      <c r="Q648" s="42">
        <f t="shared" si="320"/>
        <v>0.70719187545962958</v>
      </c>
      <c r="R648" s="4">
        <f t="shared" si="321"/>
        <v>156340.35189208362</v>
      </c>
      <c r="S648">
        <f t="shared" si="302"/>
        <v>1.5634035189208363E-4</v>
      </c>
      <c r="T648" s="41">
        <f t="shared" si="303"/>
        <v>6.3305941514787457E-4</v>
      </c>
      <c r="U648" s="42">
        <f t="shared" si="322"/>
        <v>0.27760730924069721</v>
      </c>
      <c r="V648" s="42">
        <f t="shared" si="323"/>
        <v>1.1938356448637364</v>
      </c>
      <c r="W648" s="42">
        <f t="shared" si="324"/>
        <v>1.1820997035005605</v>
      </c>
      <c r="X648" s="42">
        <f t="shared" si="325"/>
        <v>1.1735941363175906E-2</v>
      </c>
      <c r="Y648" s="42">
        <f t="shared" si="299"/>
        <v>1.3553238710085931E-2</v>
      </c>
      <c r="Z648" s="10">
        <f t="shared" si="326"/>
        <v>21.409110086325892</v>
      </c>
      <c r="AA648">
        <f t="shared" si="304"/>
        <v>6803994.4789672969</v>
      </c>
      <c r="AB648" s="10">
        <f t="shared" si="305"/>
        <v>6.8039944789672973</v>
      </c>
      <c r="AC648" s="10">
        <f t="shared" si="306"/>
        <v>6.7029944789672973</v>
      </c>
      <c r="AD648" s="3">
        <f t="shared" si="307"/>
        <v>972.15293386037661</v>
      </c>
      <c r="AI648" s="94">
        <f t="shared" si="308"/>
        <v>1.1820997035005605</v>
      </c>
    </row>
    <row r="649" spans="2:35">
      <c r="B649" s="39">
        <f t="shared" si="309"/>
        <v>621</v>
      </c>
      <c r="C649" s="42">
        <f t="shared" si="310"/>
        <v>10.573381294964461</v>
      </c>
      <c r="D649" s="10">
        <f t="shared" si="311"/>
        <v>3.6266187050355398</v>
      </c>
      <c r="E649" s="40">
        <f t="shared" si="312"/>
        <v>39.146762589928919</v>
      </c>
      <c r="F649" s="40">
        <f t="shared" si="313"/>
        <v>46.4</v>
      </c>
      <c r="G649" s="3">
        <f t="shared" si="314"/>
        <v>319.26618705035099</v>
      </c>
      <c r="H649" s="3">
        <f t="shared" si="315"/>
        <v>155.31826837612553</v>
      </c>
      <c r="I649">
        <f t="shared" si="300"/>
        <v>1.5531826837612554E-4</v>
      </c>
      <c r="J649" s="4">
        <f t="shared" si="316"/>
        <v>1247.6120678475099</v>
      </c>
      <c r="K649" s="40">
        <f t="shared" si="317"/>
        <v>8.0326163875728884</v>
      </c>
      <c r="L649" s="40">
        <f t="shared" si="301"/>
        <v>0</v>
      </c>
      <c r="M649" s="10">
        <f t="shared" si="318"/>
        <v>6.8039944789672973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15.227610097223589</v>
      </c>
      <c r="Q649" s="42">
        <f t="shared" si="320"/>
        <v>0.7083100009427602</v>
      </c>
      <c r="R649" s="4">
        <f t="shared" si="321"/>
        <v>155588.78115017412</v>
      </c>
      <c r="S649">
        <f t="shared" si="302"/>
        <v>1.5558878115017413E-4</v>
      </c>
      <c r="T649" s="41">
        <f t="shared" si="303"/>
        <v>6.3381098588978415E-4</v>
      </c>
      <c r="U649" s="42">
        <f t="shared" si="322"/>
        <v>0.27627277513711818</v>
      </c>
      <c r="V649" s="42">
        <f t="shared" si="323"/>
        <v>1.1935459156538477</v>
      </c>
      <c r="W649" s="42">
        <f t="shared" si="324"/>
        <v>1.1818402456445074</v>
      </c>
      <c r="X649" s="42">
        <f t="shared" si="325"/>
        <v>1.1705670009340308E-2</v>
      </c>
      <c r="Y649" s="42">
        <f t="shared" si="299"/>
        <v>1.3566327118020492E-2</v>
      </c>
      <c r="Z649" s="10">
        <f t="shared" si="326"/>
        <v>21.404373575152253</v>
      </c>
      <c r="AA649">
        <f t="shared" si="304"/>
        <v>6802511.5210994333</v>
      </c>
      <c r="AB649" s="10">
        <f t="shared" si="305"/>
        <v>6.8025115210994329</v>
      </c>
      <c r="AC649" s="10">
        <f t="shared" si="306"/>
        <v>6.7015115210994329</v>
      </c>
      <c r="AD649" s="3">
        <f t="shared" si="307"/>
        <v>971.93785657714773</v>
      </c>
      <c r="AI649" s="94">
        <f t="shared" si="308"/>
        <v>1.1818402456445074</v>
      </c>
    </row>
    <row r="650" spans="2:35">
      <c r="B650" s="39">
        <f t="shared" si="309"/>
        <v>622</v>
      </c>
      <c r="C650" s="42">
        <f t="shared" si="310"/>
        <v>10.590407673861344</v>
      </c>
      <c r="D650" s="10">
        <f t="shared" si="311"/>
        <v>3.6095923261386567</v>
      </c>
      <c r="E650" s="40">
        <f t="shared" si="312"/>
        <v>39.180815347722685</v>
      </c>
      <c r="F650" s="40">
        <f t="shared" si="313"/>
        <v>46.4</v>
      </c>
      <c r="G650" s="3">
        <f t="shared" si="314"/>
        <v>319.09592326138215</v>
      </c>
      <c r="H650" s="3">
        <f t="shared" si="315"/>
        <v>155.31826837612553</v>
      </c>
      <c r="I650">
        <f t="shared" si="300"/>
        <v>1.5531826837612554E-4</v>
      </c>
      <c r="J650" s="4">
        <f t="shared" si="316"/>
        <v>1249.7069368382763</v>
      </c>
      <c r="K650" s="40">
        <f t="shared" si="317"/>
        <v>8.0461039767191522</v>
      </c>
      <c r="L650" s="40">
        <f t="shared" si="301"/>
        <v>0</v>
      </c>
      <c r="M650" s="10">
        <f t="shared" si="318"/>
        <v>6.8025115210994329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15.226551283590892</v>
      </c>
      <c r="Q650" s="42">
        <f t="shared" si="320"/>
        <v>0.70942820417734498</v>
      </c>
      <c r="R650" s="4">
        <f t="shared" si="321"/>
        <v>154837.34192175622</v>
      </c>
      <c r="S650">
        <f t="shared" si="302"/>
        <v>1.5483734192175622E-4</v>
      </c>
      <c r="T650" s="41">
        <f t="shared" si="303"/>
        <v>6.3456242511820201E-4</v>
      </c>
      <c r="U650" s="42">
        <f t="shared" si="322"/>
        <v>0.27493847455678566</v>
      </c>
      <c r="V650" s="42">
        <f t="shared" si="323"/>
        <v>1.1932540875076052</v>
      </c>
      <c r="W650" s="42">
        <f t="shared" si="324"/>
        <v>1.1815787775355395</v>
      </c>
      <c r="X650" s="42">
        <f t="shared" si="325"/>
        <v>1.1675309972065673E-2</v>
      </c>
      <c r="Y650" s="42">
        <f t="shared" si="299"/>
        <v>1.3579382487396036E-2</v>
      </c>
      <c r="Z650" s="10">
        <f t="shared" si="326"/>
        <v>21.399600653736407</v>
      </c>
      <c r="AA650">
        <f t="shared" si="304"/>
        <v>6801017.1635212824</v>
      </c>
      <c r="AB650" s="10">
        <f t="shared" si="305"/>
        <v>6.8010171635212826</v>
      </c>
      <c r="AC650" s="10">
        <f t="shared" si="306"/>
        <v>6.7000171635212826</v>
      </c>
      <c r="AD650" s="3">
        <f t="shared" si="307"/>
        <v>971.72112596392788</v>
      </c>
      <c r="AI650" s="94">
        <f t="shared" si="308"/>
        <v>1.1815787775355395</v>
      </c>
    </row>
    <row r="651" spans="2:35">
      <c r="B651" s="39">
        <f t="shared" si="309"/>
        <v>623</v>
      </c>
      <c r="C651" s="42">
        <f t="shared" si="310"/>
        <v>10.607434052758228</v>
      </c>
      <c r="D651" s="10">
        <f t="shared" si="311"/>
        <v>3.5925659472417735</v>
      </c>
      <c r="E651" s="40">
        <f t="shared" si="312"/>
        <v>39.214868105516452</v>
      </c>
      <c r="F651" s="40">
        <f t="shared" si="313"/>
        <v>46.4</v>
      </c>
      <c r="G651" s="3">
        <f t="shared" si="314"/>
        <v>318.92565947241332</v>
      </c>
      <c r="H651" s="3">
        <f t="shared" si="315"/>
        <v>155.31826837612553</v>
      </c>
      <c r="I651">
        <f t="shared" si="300"/>
        <v>1.5531826837612554E-4</v>
      </c>
      <c r="J651" s="4">
        <f t="shared" si="316"/>
        <v>1251.8036273092475</v>
      </c>
      <c r="K651" s="40">
        <f t="shared" si="317"/>
        <v>8.0596032932702091</v>
      </c>
      <c r="L651" s="40">
        <f t="shared" si="301"/>
        <v>0</v>
      </c>
      <c r="M651" s="10">
        <f t="shared" si="318"/>
        <v>6.8010171635212826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15.225484171686038</v>
      </c>
      <c r="Q651" s="42">
        <f t="shared" si="320"/>
        <v>0.71054648578368929</v>
      </c>
      <c r="R651" s="4">
        <f t="shared" si="321"/>
        <v>154086.03513722628</v>
      </c>
      <c r="S651">
        <f t="shared" si="302"/>
        <v>1.5408603513722627E-4</v>
      </c>
      <c r="T651" s="41">
        <f t="shared" si="303"/>
        <v>6.3531373190273198E-4</v>
      </c>
      <c r="U651" s="42">
        <f t="shared" si="322"/>
        <v>0.2736044091517672</v>
      </c>
      <c r="V651" s="42">
        <f t="shared" si="323"/>
        <v>1.1929601608843008</v>
      </c>
      <c r="W651" s="42">
        <f t="shared" si="324"/>
        <v>1.1813152994836356</v>
      </c>
      <c r="X651" s="42">
        <f t="shared" si="325"/>
        <v>1.164486140066523E-2</v>
      </c>
      <c r="Y651" s="42">
        <f t="shared" si="299"/>
        <v>1.3592404721708829E-2</v>
      </c>
      <c r="Z651" s="10">
        <f t="shared" si="326"/>
        <v>21.394791327743341</v>
      </c>
      <c r="AA651">
        <f t="shared" si="304"/>
        <v>6799511.4080065005</v>
      </c>
      <c r="AB651" s="10">
        <f t="shared" si="305"/>
        <v>6.7995114080065004</v>
      </c>
      <c r="AC651" s="10">
        <f t="shared" si="306"/>
        <v>6.6985114080065005</v>
      </c>
      <c r="AD651" s="3">
        <f t="shared" si="307"/>
        <v>971.50274227795512</v>
      </c>
      <c r="AI651" s="94">
        <f t="shared" si="308"/>
        <v>1.1813152994836356</v>
      </c>
    </row>
    <row r="652" spans="2:35">
      <c r="B652" s="39">
        <f t="shared" si="309"/>
        <v>624</v>
      </c>
      <c r="C652" s="42">
        <f t="shared" si="310"/>
        <v>10.624460431655111</v>
      </c>
      <c r="D652" s="10">
        <f t="shared" si="311"/>
        <v>3.5755395683448903</v>
      </c>
      <c r="E652" s="40">
        <f t="shared" si="312"/>
        <v>39.248920863310218</v>
      </c>
      <c r="F652" s="40">
        <f t="shared" si="313"/>
        <v>46.4</v>
      </c>
      <c r="G652" s="3">
        <f t="shared" si="314"/>
        <v>318.75539568344448</v>
      </c>
      <c r="H652" s="3">
        <f t="shared" si="315"/>
        <v>155.31826837612553</v>
      </c>
      <c r="I652">
        <f t="shared" si="300"/>
        <v>1.5531826837612554E-4</v>
      </c>
      <c r="J652" s="4">
        <f t="shared" si="316"/>
        <v>1253.9021392604236</v>
      </c>
      <c r="K652" s="40">
        <f t="shared" si="317"/>
        <v>8.0731143372260572</v>
      </c>
      <c r="L652" s="40">
        <f t="shared" si="301"/>
        <v>0</v>
      </c>
      <c r="M652" s="10">
        <f t="shared" si="318"/>
        <v>6.7995114080065004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15.224408759063055</v>
      </c>
      <c r="Q652" s="42">
        <f t="shared" si="320"/>
        <v>0.71166484638253669</v>
      </c>
      <c r="R652" s="4">
        <f t="shared" si="321"/>
        <v>153334.86172698071</v>
      </c>
      <c r="S652">
        <f t="shared" si="302"/>
        <v>1.5333486172698071E-4</v>
      </c>
      <c r="T652" s="41">
        <f t="shared" si="303"/>
        <v>6.3606490531297757E-4</v>
      </c>
      <c r="U652" s="42">
        <f t="shared" si="322"/>
        <v>0.27227058057413056</v>
      </c>
      <c r="V652" s="42">
        <f t="shared" si="323"/>
        <v>1.1926641362466681</v>
      </c>
      <c r="W652" s="42">
        <f t="shared" si="324"/>
        <v>1.1810498118015176</v>
      </c>
      <c r="X652" s="42">
        <f t="shared" si="325"/>
        <v>1.1614324445150537E-2</v>
      </c>
      <c r="Y652" s="42">
        <f t="shared" si="299"/>
        <v>1.3605393724550515E-2</v>
      </c>
      <c r="Z652" s="10">
        <f t="shared" si="326"/>
        <v>21.389945602887714</v>
      </c>
      <c r="AA652">
        <f t="shared" si="304"/>
        <v>6797994.2563442923</v>
      </c>
      <c r="AB652" s="10">
        <f t="shared" si="305"/>
        <v>6.7979942563442926</v>
      </c>
      <c r="AC652" s="10">
        <f t="shared" si="306"/>
        <v>6.6969942563442926</v>
      </c>
      <c r="AD652" s="3">
        <f t="shared" si="307"/>
        <v>971.28270577872263</v>
      </c>
      <c r="AI652" s="94">
        <f t="shared" si="308"/>
        <v>1.1810498118015176</v>
      </c>
    </row>
    <row r="653" spans="2:35">
      <c r="B653" s="39">
        <f t="shared" si="309"/>
        <v>625</v>
      </c>
      <c r="C653" s="42">
        <f t="shared" si="310"/>
        <v>10.641486810551994</v>
      </c>
      <c r="D653" s="10">
        <f t="shared" si="311"/>
        <v>3.5585131894480071</v>
      </c>
      <c r="E653" s="40">
        <f t="shared" si="312"/>
        <v>39.282973621103984</v>
      </c>
      <c r="F653" s="40">
        <f t="shared" si="313"/>
        <v>46.4</v>
      </c>
      <c r="G653" s="3">
        <f t="shared" si="314"/>
        <v>318.58513189447564</v>
      </c>
      <c r="H653" s="3">
        <f t="shared" si="315"/>
        <v>155.31826837612553</v>
      </c>
      <c r="I653">
        <f t="shared" si="300"/>
        <v>1.5531826837612554E-4</v>
      </c>
      <c r="J653" s="4">
        <f t="shared" si="316"/>
        <v>1256.0024726918043</v>
      </c>
      <c r="K653" s="40">
        <f t="shared" si="317"/>
        <v>8.0866371085866966</v>
      </c>
      <c r="L653" s="40">
        <f t="shared" si="301"/>
        <v>0</v>
      </c>
      <c r="M653" s="10">
        <f t="shared" si="318"/>
        <v>6.7979942563442926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15.223325043257207</v>
      </c>
      <c r="Q653" s="42">
        <f t="shared" si="320"/>
        <v>0.71278328659507251</v>
      </c>
      <c r="R653" s="4">
        <f t="shared" si="321"/>
        <v>152583.82262141586</v>
      </c>
      <c r="S653">
        <f t="shared" si="302"/>
        <v>1.5258382262141586E-4</v>
      </c>
      <c r="T653" s="41">
        <f t="shared" si="303"/>
        <v>6.3681594441854239E-4</v>
      </c>
      <c r="U653" s="42">
        <f t="shared" si="322"/>
        <v>0.27093699047594333</v>
      </c>
      <c r="V653" s="42">
        <f t="shared" si="323"/>
        <v>1.1923660140613197</v>
      </c>
      <c r="W653" s="42">
        <f t="shared" si="324"/>
        <v>1.1807823148046499</v>
      </c>
      <c r="X653" s="42">
        <f t="shared" si="325"/>
        <v>1.1583699256669799E-2</v>
      </c>
      <c r="Y653" s="42">
        <f t="shared" si="299"/>
        <v>1.3618349399609096E-2</v>
      </c>
      <c r="Z653" s="10">
        <f t="shared" si="326"/>
        <v>21.385063484934573</v>
      </c>
      <c r="AA653">
        <f t="shared" si="304"/>
        <v>6796465.7103396412</v>
      </c>
      <c r="AB653" s="10">
        <f t="shared" si="305"/>
        <v>6.7964657103396409</v>
      </c>
      <c r="AC653" s="10">
        <f t="shared" si="306"/>
        <v>6.6954657103396409</v>
      </c>
      <c r="AD653" s="3">
        <f t="shared" si="307"/>
        <v>971.06101672801174</v>
      </c>
      <c r="AI653" s="94">
        <f t="shared" si="308"/>
        <v>1.1807823148046499</v>
      </c>
    </row>
    <row r="654" spans="2:35">
      <c r="B654" s="39">
        <f t="shared" si="309"/>
        <v>626</v>
      </c>
      <c r="C654" s="42">
        <f t="shared" si="310"/>
        <v>10.658513189448877</v>
      </c>
      <c r="D654" s="10">
        <f t="shared" si="311"/>
        <v>3.5414868105511239</v>
      </c>
      <c r="E654" s="40">
        <f t="shared" si="312"/>
        <v>39.317026378897751</v>
      </c>
      <c r="F654" s="40">
        <f t="shared" si="313"/>
        <v>46.4</v>
      </c>
      <c r="G654" s="3">
        <f t="shared" si="314"/>
        <v>318.4148681055068</v>
      </c>
      <c r="H654" s="3">
        <f t="shared" si="315"/>
        <v>155.31826837612553</v>
      </c>
      <c r="I654">
        <f t="shared" si="300"/>
        <v>1.5531826837612554E-4</v>
      </c>
      <c r="J654" s="4">
        <f t="shared" si="316"/>
        <v>1258.1046276033899</v>
      </c>
      <c r="K654" s="40">
        <f t="shared" si="317"/>
        <v>8.1001716073521273</v>
      </c>
      <c r="L654" s="40">
        <f t="shared" si="301"/>
        <v>0</v>
      </c>
      <c r="M654" s="10">
        <f t="shared" si="318"/>
        <v>6.7964657103396409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15.222233021785142</v>
      </c>
      <c r="Q654" s="42">
        <f t="shared" si="320"/>
        <v>0.71390180704292772</v>
      </c>
      <c r="R654" s="4">
        <f t="shared" si="321"/>
        <v>151832.9187509281</v>
      </c>
      <c r="S654">
        <f t="shared" si="302"/>
        <v>1.5183291875092811E-4</v>
      </c>
      <c r="T654" s="41">
        <f t="shared" si="303"/>
        <v>6.3756684828903017E-4</v>
      </c>
      <c r="U654" s="42">
        <f t="shared" si="322"/>
        <v>0.26960364050927299</v>
      </c>
      <c r="V654" s="42">
        <f t="shared" si="323"/>
        <v>1.1920657947980033</v>
      </c>
      <c r="W654" s="42">
        <f t="shared" si="324"/>
        <v>1.1805128088112788</v>
      </c>
      <c r="X654" s="42">
        <f t="shared" si="325"/>
        <v>1.1552985986724496E-2</v>
      </c>
      <c r="Y654" s="42">
        <f t="shared" si="299"/>
        <v>1.3631271650669031E-2</v>
      </c>
      <c r="Z654" s="10">
        <f t="shared" si="326"/>
        <v>21.380144979698699</v>
      </c>
      <c r="AA654">
        <f t="shared" si="304"/>
        <v>6794925.771813103</v>
      </c>
      <c r="AB654" s="10">
        <f t="shared" si="305"/>
        <v>6.7949257718131033</v>
      </c>
      <c r="AC654" s="10">
        <f t="shared" si="306"/>
        <v>6.6939257718131033</v>
      </c>
      <c r="AD654" s="3">
        <f t="shared" si="307"/>
        <v>970.83767538986262</v>
      </c>
      <c r="AI654" s="94">
        <f t="shared" si="308"/>
        <v>1.1805128088112788</v>
      </c>
    </row>
    <row r="655" spans="2:35">
      <c r="B655" s="39">
        <f t="shared" si="309"/>
        <v>627</v>
      </c>
      <c r="C655" s="42">
        <f t="shared" si="310"/>
        <v>10.67553956834576</v>
      </c>
      <c r="D655" s="10">
        <f t="shared" si="311"/>
        <v>3.5244604316542407</v>
      </c>
      <c r="E655" s="40">
        <f t="shared" si="312"/>
        <v>39.351079136691517</v>
      </c>
      <c r="F655" s="40">
        <f t="shared" si="313"/>
        <v>46.4</v>
      </c>
      <c r="G655" s="3">
        <f t="shared" si="314"/>
        <v>318.24460431653796</v>
      </c>
      <c r="H655" s="3">
        <f t="shared" si="315"/>
        <v>155.31826837612553</v>
      </c>
      <c r="I655">
        <f t="shared" si="300"/>
        <v>1.5531826837612554E-4</v>
      </c>
      <c r="J655" s="4">
        <f t="shared" si="316"/>
        <v>1260.2086039951805</v>
      </c>
      <c r="K655" s="40">
        <f t="shared" si="317"/>
        <v>8.1137178335223528</v>
      </c>
      <c r="L655" s="40">
        <f t="shared" si="301"/>
        <v>0</v>
      </c>
      <c r="M655" s="10">
        <f t="shared" si="318"/>
        <v>6.7949257718131033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15.221132692144698</v>
      </c>
      <c r="Q655" s="42">
        <f t="shared" si="320"/>
        <v>0.71502040834818215</v>
      </c>
      <c r="R655" s="4">
        <f t="shared" si="321"/>
        <v>151082.15104591378</v>
      </c>
      <c r="S655">
        <f t="shared" si="302"/>
        <v>1.5108215104591379E-4</v>
      </c>
      <c r="T655" s="41">
        <f t="shared" si="303"/>
        <v>6.3831761599404441E-4</v>
      </c>
      <c r="U655" s="42">
        <f t="shared" si="322"/>
        <v>0.26827053232618725</v>
      </c>
      <c r="V655" s="42">
        <f t="shared" si="323"/>
        <v>1.1917634789300737</v>
      </c>
      <c r="W655" s="42">
        <f t="shared" si="324"/>
        <v>1.1802412941423956</v>
      </c>
      <c r="X655" s="42">
        <f t="shared" si="325"/>
        <v>1.152218478767808E-2</v>
      </c>
      <c r="Y655" s="42">
        <f t="shared" si="299"/>
        <v>1.3644160381611911E-2</v>
      </c>
      <c r="Z655" s="10">
        <f t="shared" si="326"/>
        <v>21.375190093044861</v>
      </c>
      <c r="AA655">
        <f t="shared" si="304"/>
        <v>6793374.4426008807</v>
      </c>
      <c r="AB655" s="10">
        <f t="shared" si="305"/>
        <v>6.7933744426008804</v>
      </c>
      <c r="AC655" s="10">
        <f t="shared" si="306"/>
        <v>6.6923744426008804</v>
      </c>
      <c r="AD655" s="3">
        <f t="shared" si="307"/>
        <v>970.61268203058455</v>
      </c>
      <c r="AI655" s="94">
        <f t="shared" si="308"/>
        <v>1.1802412941423956</v>
      </c>
    </row>
    <row r="656" spans="2:35">
      <c r="B656" s="39">
        <f t="shared" si="309"/>
        <v>628</v>
      </c>
      <c r="C656" s="42">
        <f t="shared" si="310"/>
        <v>10.692565947242644</v>
      </c>
      <c r="D656" s="10">
        <f t="shared" si="311"/>
        <v>3.5074340527573575</v>
      </c>
      <c r="E656" s="40">
        <f t="shared" si="312"/>
        <v>39.385131894485284</v>
      </c>
      <c r="F656" s="40">
        <f t="shared" si="313"/>
        <v>46.4</v>
      </c>
      <c r="G656" s="3">
        <f t="shared" si="314"/>
        <v>318.07434052756912</v>
      </c>
      <c r="H656" s="3">
        <f t="shared" si="315"/>
        <v>155.31826837612553</v>
      </c>
      <c r="I656">
        <f t="shared" si="300"/>
        <v>1.5531826837612554E-4</v>
      </c>
      <c r="J656" s="4">
        <f t="shared" si="316"/>
        <v>1262.3144018671758</v>
      </c>
      <c r="K656" s="40">
        <f t="shared" si="317"/>
        <v>8.1272757870973678</v>
      </c>
      <c r="L656" s="40">
        <f t="shared" si="301"/>
        <v>0</v>
      </c>
      <c r="M656" s="10">
        <f t="shared" si="318"/>
        <v>6.7933744426008804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15.220024051814944</v>
      </c>
      <c r="Q656" s="42">
        <f t="shared" si="320"/>
        <v>0.71613909113336816</v>
      </c>
      <c r="R656" s="4">
        <f t="shared" si="321"/>
        <v>150331.52043676926</v>
      </c>
      <c r="S656">
        <f t="shared" si="302"/>
        <v>1.5033152043676928E-4</v>
      </c>
      <c r="T656" s="41">
        <f t="shared" si="303"/>
        <v>6.3906824660318895E-4</v>
      </c>
      <c r="U656" s="42">
        <f t="shared" si="322"/>
        <v>0.2669376675787537</v>
      </c>
      <c r="V656" s="42">
        <f t="shared" si="323"/>
        <v>1.1914590669346237</v>
      </c>
      <c r="W656" s="42">
        <f t="shared" si="324"/>
        <v>1.1799677711217516</v>
      </c>
      <c r="X656" s="42">
        <f t="shared" si="325"/>
        <v>1.1491295812872115E-2</v>
      </c>
      <c r="Y656" s="42">
        <f t="shared" si="299"/>
        <v>1.3657015496417251E-2</v>
      </c>
      <c r="Z656" s="10">
        <f t="shared" si="326"/>
        <v>21.370198830888217</v>
      </c>
      <c r="AA656">
        <f t="shared" si="304"/>
        <v>6791811.7245549588</v>
      </c>
      <c r="AB656" s="10">
        <f t="shared" si="305"/>
        <v>6.7918117245549592</v>
      </c>
      <c r="AC656" s="10">
        <f t="shared" si="306"/>
        <v>6.6908117245549592</v>
      </c>
      <c r="AD656" s="3">
        <f t="shared" si="307"/>
        <v>970.38603691877574</v>
      </c>
      <c r="AI656" s="94">
        <f t="shared" si="308"/>
        <v>1.1799677711217516</v>
      </c>
    </row>
    <row r="657" spans="2:35">
      <c r="B657" s="39">
        <f t="shared" si="309"/>
        <v>629</v>
      </c>
      <c r="C657" s="42">
        <f t="shared" si="310"/>
        <v>10.709592326139527</v>
      </c>
      <c r="D657" s="10">
        <f t="shared" si="311"/>
        <v>3.4904076738604743</v>
      </c>
      <c r="E657" s="40">
        <f t="shared" si="312"/>
        <v>39.41918465227905</v>
      </c>
      <c r="F657" s="40">
        <f t="shared" si="313"/>
        <v>46.4</v>
      </c>
      <c r="G657" s="3">
        <f t="shared" si="314"/>
        <v>317.90407673860028</v>
      </c>
      <c r="H657" s="3">
        <f t="shared" si="315"/>
        <v>155.31826837612553</v>
      </c>
      <c r="I657">
        <f t="shared" si="300"/>
        <v>1.5531826837612554E-4</v>
      </c>
      <c r="J657" s="4">
        <f t="shared" si="316"/>
        <v>1264.4220212193759</v>
      </c>
      <c r="K657" s="40">
        <f t="shared" si="317"/>
        <v>8.140845468077174</v>
      </c>
      <c r="L657" s="40">
        <f t="shared" si="301"/>
        <v>0</v>
      </c>
      <c r="M657" s="10">
        <f t="shared" si="318"/>
        <v>6.7918117245549592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15.218907098256224</v>
      </c>
      <c r="Q657" s="42">
        <f t="shared" si="320"/>
        <v>0.71725785602147463</v>
      </c>
      <c r="R657" s="4">
        <f t="shared" si="321"/>
        <v>149581.0278538909</v>
      </c>
      <c r="S657">
        <f t="shared" si="302"/>
        <v>1.4958102785389091E-4</v>
      </c>
      <c r="T657" s="41">
        <f t="shared" si="303"/>
        <v>6.3981873918606729E-4</v>
      </c>
      <c r="U657" s="42">
        <f t="shared" si="322"/>
        <v>0.26560504791903988</v>
      </c>
      <c r="V657" s="42">
        <f t="shared" si="323"/>
        <v>1.1911525592917915</v>
      </c>
      <c r="W657" s="42">
        <f t="shared" si="324"/>
        <v>1.1796922400758796</v>
      </c>
      <c r="X657" s="42">
        <f t="shared" si="325"/>
        <v>1.1460319215911952E-2</v>
      </c>
      <c r="Y657" s="42">
        <f t="shared" si="299"/>
        <v>1.3669836899162504E-2</v>
      </c>
      <c r="Z657" s="10">
        <f t="shared" si="326"/>
        <v>21.365171199193565</v>
      </c>
      <c r="AA657">
        <f t="shared" si="304"/>
        <v>6790237.6195428567</v>
      </c>
      <c r="AB657" s="10">
        <f t="shared" si="305"/>
        <v>6.7902376195428564</v>
      </c>
      <c r="AC657" s="10">
        <f t="shared" si="306"/>
        <v>6.6892376195428565</v>
      </c>
      <c r="AD657" s="3">
        <f t="shared" si="307"/>
        <v>970.15774032528736</v>
      </c>
      <c r="AI657" s="94">
        <f t="shared" si="308"/>
        <v>1.1796922400758796</v>
      </c>
    </row>
    <row r="658" spans="2:35">
      <c r="B658" s="39">
        <f t="shared" si="309"/>
        <v>630</v>
      </c>
      <c r="C658" s="42">
        <f t="shared" si="310"/>
        <v>10.72661870503641</v>
      </c>
      <c r="D658" s="10">
        <f t="shared" si="311"/>
        <v>3.4733812949635912</v>
      </c>
      <c r="E658" s="40">
        <f t="shared" si="312"/>
        <v>39.453237410072816</v>
      </c>
      <c r="F658" s="40">
        <f t="shared" si="313"/>
        <v>46.4</v>
      </c>
      <c r="G658" s="3">
        <f t="shared" si="314"/>
        <v>317.73381294963144</v>
      </c>
      <c r="H658" s="3">
        <f t="shared" si="315"/>
        <v>155.31826837612553</v>
      </c>
      <c r="I658">
        <f t="shared" si="300"/>
        <v>1.5531826837612554E-4</v>
      </c>
      <c r="J658" s="4">
        <f t="shared" si="316"/>
        <v>1266.5314620517806</v>
      </c>
      <c r="K658" s="40">
        <f t="shared" si="317"/>
        <v>8.1544268764617733</v>
      </c>
      <c r="L658" s="40">
        <f t="shared" si="301"/>
        <v>0</v>
      </c>
      <c r="M658" s="10">
        <f t="shared" si="318"/>
        <v>6.7902376195428564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15.217781828909962</v>
      </c>
      <c r="Q658" s="42">
        <f t="shared" si="320"/>
        <v>0.71837670363595008</v>
      </c>
      <c r="R658" s="4">
        <f t="shared" si="321"/>
        <v>148830.67422767507</v>
      </c>
      <c r="S658">
        <f t="shared" si="302"/>
        <v>1.4883067422767507E-4</v>
      </c>
      <c r="T658" s="41">
        <f t="shared" si="303"/>
        <v>6.4056909281228315E-4</v>
      </c>
      <c r="U658" s="42">
        <f t="shared" si="322"/>
        <v>0.26427267499911355</v>
      </c>
      <c r="V658" s="42">
        <f t="shared" si="323"/>
        <v>1.1908439564855187</v>
      </c>
      <c r="W658" s="42">
        <f t="shared" si="324"/>
        <v>1.1794147013340512</v>
      </c>
      <c r="X658" s="42">
        <f t="shared" si="325"/>
        <v>1.1429255151467421E-2</v>
      </c>
      <c r="Y658" s="42">
        <f t="shared" si="299"/>
        <v>1.3682624494023955E-2</v>
      </c>
      <c r="Z658" s="10">
        <f t="shared" si="326"/>
        <v>21.360107203975897</v>
      </c>
      <c r="AA658">
        <f t="shared" si="304"/>
        <v>6788652.1294478131</v>
      </c>
      <c r="AB658" s="10">
        <f t="shared" si="305"/>
        <v>6.7886521294478133</v>
      </c>
      <c r="AC658" s="10">
        <f t="shared" si="306"/>
        <v>6.6876521294478133</v>
      </c>
      <c r="AD658" s="3">
        <f t="shared" si="307"/>
        <v>969.92779252325067</v>
      </c>
      <c r="AI658" s="94">
        <f t="shared" si="308"/>
        <v>1.1794147013340512</v>
      </c>
    </row>
    <row r="659" spans="2:35">
      <c r="B659" s="39">
        <f t="shared" si="309"/>
        <v>631</v>
      </c>
      <c r="C659" s="42">
        <f t="shared" si="310"/>
        <v>10.743645083933293</v>
      </c>
      <c r="D659" s="10">
        <f t="shared" si="311"/>
        <v>3.456354916066708</v>
      </c>
      <c r="E659" s="40">
        <f t="shared" si="312"/>
        <v>39.487290167866583</v>
      </c>
      <c r="F659" s="40">
        <f t="shared" si="313"/>
        <v>46.4</v>
      </c>
      <c r="G659" s="3">
        <f t="shared" si="314"/>
        <v>317.5635491606626</v>
      </c>
      <c r="H659" s="3">
        <f t="shared" si="315"/>
        <v>155.31826837612553</v>
      </c>
      <c r="I659">
        <f t="shared" si="300"/>
        <v>1.5531826837612554E-4</v>
      </c>
      <c r="J659" s="4">
        <f t="shared" si="316"/>
        <v>1268.6427243643905</v>
      </c>
      <c r="K659" s="40">
        <f t="shared" si="317"/>
        <v>8.1680200122511639</v>
      </c>
      <c r="L659" s="40">
        <f t="shared" si="301"/>
        <v>0</v>
      </c>
      <c r="M659" s="10">
        <f t="shared" si="318"/>
        <v>6.7886521294478133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15.21664824119876</v>
      </c>
      <c r="Q659" s="42">
        <f t="shared" si="320"/>
        <v>0.71949563460070642</v>
      </c>
      <c r="R659" s="4">
        <f t="shared" si="321"/>
        <v>148080.46048851815</v>
      </c>
      <c r="S659">
        <f t="shared" si="302"/>
        <v>1.4808046048851814E-4</v>
      </c>
      <c r="T659" s="41">
        <f t="shared" si="303"/>
        <v>6.4131930655144005E-4</v>
      </c>
      <c r="U659" s="42">
        <f t="shared" si="322"/>
        <v>0.26294055047104209</v>
      </c>
      <c r="V659" s="42">
        <f t="shared" si="323"/>
        <v>1.1905332590036428</v>
      </c>
      <c r="W659" s="42">
        <f t="shared" si="324"/>
        <v>1.1791351552283111</v>
      </c>
      <c r="X659" s="42">
        <f t="shared" si="325"/>
        <v>1.1398103775331681E-2</v>
      </c>
      <c r="Y659" s="42">
        <f t="shared" si="299"/>
        <v>1.369537818527768E-2</v>
      </c>
      <c r="Z659" s="10">
        <f t="shared" si="326"/>
        <v>21.355006851301113</v>
      </c>
      <c r="AA659">
        <f t="shared" si="304"/>
        <v>6787055.2561690081</v>
      </c>
      <c r="AB659" s="10">
        <f t="shared" si="305"/>
        <v>6.7870552561690083</v>
      </c>
      <c r="AC659" s="10">
        <f t="shared" si="306"/>
        <v>6.6860552561690083</v>
      </c>
      <c r="AD659" s="3">
        <f t="shared" si="307"/>
        <v>969.69619378810853</v>
      </c>
      <c r="AI659" s="94">
        <f t="shared" si="308"/>
        <v>1.1791351552283111</v>
      </c>
    </row>
    <row r="660" spans="2:35">
      <c r="B660" s="39">
        <f t="shared" si="309"/>
        <v>632</v>
      </c>
      <c r="C660" s="42">
        <f t="shared" si="310"/>
        <v>10.760671462830176</v>
      </c>
      <c r="D660" s="10">
        <f t="shared" si="311"/>
        <v>3.4393285371698248</v>
      </c>
      <c r="E660" s="40">
        <f t="shared" si="312"/>
        <v>39.521342925660349</v>
      </c>
      <c r="F660" s="40">
        <f t="shared" si="313"/>
        <v>46.4</v>
      </c>
      <c r="G660" s="3">
        <f t="shared" si="314"/>
        <v>317.39328537169376</v>
      </c>
      <c r="H660" s="3">
        <f t="shared" si="315"/>
        <v>155.31826837612553</v>
      </c>
      <c r="I660">
        <f t="shared" si="300"/>
        <v>1.5531826837612554E-4</v>
      </c>
      <c r="J660" s="4">
        <f t="shared" si="316"/>
        <v>1270.7558081572049</v>
      </c>
      <c r="K660" s="40">
        <f t="shared" si="317"/>
        <v>8.1816248754453458</v>
      </c>
      <c r="L660" s="40">
        <f t="shared" si="301"/>
        <v>0</v>
      </c>
      <c r="M660" s="10">
        <f t="shared" si="318"/>
        <v>6.7870552561690083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15.215506332526518</v>
      </c>
      <c r="Q660" s="42">
        <f t="shared" si="320"/>
        <v>0.72061464954012289</v>
      </c>
      <c r="R660" s="4">
        <f t="shared" si="321"/>
        <v>147330.38756681647</v>
      </c>
      <c r="S660">
        <f t="shared" si="302"/>
        <v>1.4733038756681646E-4</v>
      </c>
      <c r="T660" s="41">
        <f t="shared" si="303"/>
        <v>6.4206937947314181E-4</v>
      </c>
      <c r="U660" s="42">
        <f t="shared" si="322"/>
        <v>0.2616086759868933</v>
      </c>
      <c r="V660" s="42">
        <f t="shared" si="323"/>
        <v>1.1902204673364998</v>
      </c>
      <c r="W660" s="42">
        <f t="shared" si="324"/>
        <v>1.1788536020935134</v>
      </c>
      <c r="X660" s="42">
        <f t="shared" si="325"/>
        <v>1.1366865242986357E-2</v>
      </c>
      <c r="Y660" s="42">
        <f t="shared" si="299"/>
        <v>1.3708097877298915E-2</v>
      </c>
      <c r="Z660" s="10">
        <f t="shared" si="326"/>
        <v>21.349870147284189</v>
      </c>
      <c r="AA660">
        <f t="shared" si="304"/>
        <v>6785447.0016209818</v>
      </c>
      <c r="AB660" s="10">
        <f t="shared" si="305"/>
        <v>6.785447001620982</v>
      </c>
      <c r="AC660" s="10">
        <f t="shared" si="306"/>
        <v>6.684447001620982</v>
      </c>
      <c r="AD660" s="3">
        <f t="shared" si="307"/>
        <v>969.46294439753183</v>
      </c>
      <c r="AI660" s="94">
        <f t="shared" si="308"/>
        <v>1.1788536020935134</v>
      </c>
    </row>
    <row r="661" spans="2:35">
      <c r="B661" s="39">
        <f t="shared" si="309"/>
        <v>633</v>
      </c>
      <c r="C661" s="42">
        <f t="shared" si="310"/>
        <v>10.777697841727059</v>
      </c>
      <c r="D661" s="10">
        <f t="shared" si="311"/>
        <v>3.4223021582729416</v>
      </c>
      <c r="E661" s="40">
        <f t="shared" si="312"/>
        <v>39.555395683454115</v>
      </c>
      <c r="F661" s="40">
        <f t="shared" si="313"/>
        <v>46.4</v>
      </c>
      <c r="G661" s="3">
        <f t="shared" si="314"/>
        <v>317.22302158272493</v>
      </c>
      <c r="H661" s="3">
        <f t="shared" si="315"/>
        <v>155.31826837612553</v>
      </c>
      <c r="I661">
        <f t="shared" si="300"/>
        <v>1.5531826837612554E-4</v>
      </c>
      <c r="J661" s="4">
        <f t="shared" si="316"/>
        <v>1272.8707134302244</v>
      </c>
      <c r="K661" s="40">
        <f t="shared" si="317"/>
        <v>8.1952414660443225</v>
      </c>
      <c r="L661" s="40">
        <f t="shared" si="301"/>
        <v>0</v>
      </c>
      <c r="M661" s="10">
        <f t="shared" si="318"/>
        <v>6.785447001620982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15.214356100277996</v>
      </c>
      <c r="Q661" s="42">
        <f t="shared" si="320"/>
        <v>0.7217337490790493</v>
      </c>
      <c r="R661" s="4">
        <f t="shared" si="321"/>
        <v>146580.45639296641</v>
      </c>
      <c r="S661">
        <f t="shared" si="302"/>
        <v>1.4658045639296641E-4</v>
      </c>
      <c r="T661" s="41">
        <f t="shared" si="303"/>
        <v>6.4281931064699184E-4</v>
      </c>
      <c r="U661" s="42">
        <f t="shared" si="322"/>
        <v>0.26027705319873473</v>
      </c>
      <c r="V661" s="42">
        <f t="shared" si="323"/>
        <v>1.1899055819789137</v>
      </c>
      <c r="W661" s="42">
        <f t="shared" si="324"/>
        <v>1.1785700422672203</v>
      </c>
      <c r="X661" s="42">
        <f t="shared" si="325"/>
        <v>1.1335539711693432E-2</v>
      </c>
      <c r="Y661" s="42">
        <f t="shared" si="299"/>
        <v>1.3720783474563753E-2</v>
      </c>
      <c r="Z661" s="10">
        <f t="shared" si="326"/>
        <v>21.344697098091078</v>
      </c>
      <c r="AA661">
        <f t="shared" si="304"/>
        <v>6783827.3677342376</v>
      </c>
      <c r="AB661" s="10">
        <f t="shared" si="305"/>
        <v>6.7838273677342373</v>
      </c>
      <c r="AC661" s="10">
        <f t="shared" si="306"/>
        <v>6.6828273677342374</v>
      </c>
      <c r="AD661" s="3">
        <f t="shared" si="307"/>
        <v>969.22804463150658</v>
      </c>
      <c r="AI661" s="94">
        <f t="shared" si="308"/>
        <v>1.1785700422672203</v>
      </c>
    </row>
    <row r="662" spans="2:35">
      <c r="B662" s="39">
        <f t="shared" si="309"/>
        <v>634</v>
      </c>
      <c r="C662" s="42">
        <f t="shared" si="310"/>
        <v>10.794724220623943</v>
      </c>
      <c r="D662" s="10">
        <f t="shared" si="311"/>
        <v>3.4052757793760584</v>
      </c>
      <c r="E662" s="40">
        <f t="shared" si="312"/>
        <v>39.589448441247882</v>
      </c>
      <c r="F662" s="40">
        <f t="shared" si="313"/>
        <v>46.4</v>
      </c>
      <c r="G662" s="3">
        <f t="shared" si="314"/>
        <v>317.05275779375609</v>
      </c>
      <c r="H662" s="3">
        <f t="shared" si="315"/>
        <v>155.31826837612553</v>
      </c>
      <c r="I662">
        <f t="shared" si="300"/>
        <v>1.5531826837612554E-4</v>
      </c>
      <c r="J662" s="4">
        <f t="shared" si="316"/>
        <v>1274.9874401834486</v>
      </c>
      <c r="K662" s="40">
        <f t="shared" si="317"/>
        <v>8.2088697840480886</v>
      </c>
      <c r="L662" s="40">
        <f t="shared" si="301"/>
        <v>0</v>
      </c>
      <c r="M662" s="10">
        <f t="shared" si="318"/>
        <v>6.7838273677342373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15.2131975418192</v>
      </c>
      <c r="Q662" s="42">
        <f t="shared" si="320"/>
        <v>0.7228529338428098</v>
      </c>
      <c r="R662" s="4">
        <f t="shared" si="321"/>
        <v>145830.66789736433</v>
      </c>
      <c r="S662">
        <f t="shared" si="302"/>
        <v>1.4583066789736432E-4</v>
      </c>
      <c r="T662" s="41">
        <f t="shared" si="303"/>
        <v>6.4356909914259396E-4</v>
      </c>
      <c r="U662" s="42">
        <f t="shared" si="322"/>
        <v>0.25894568375863392</v>
      </c>
      <c r="V662" s="42">
        <f t="shared" si="323"/>
        <v>1.1895886034289587</v>
      </c>
      <c r="W662" s="42">
        <f t="shared" si="324"/>
        <v>1.1782844760898097</v>
      </c>
      <c r="X662" s="42">
        <f t="shared" si="325"/>
        <v>1.1304127339148984E-2</v>
      </c>
      <c r="Y662" s="42">
        <f t="shared" si="299"/>
        <v>1.3733434881649338E-2</v>
      </c>
      <c r="Z662" s="10">
        <f t="shared" si="326"/>
        <v>21.33948770993813</v>
      </c>
      <c r="AA662">
        <f t="shared" si="304"/>
        <v>6782196.3564550569</v>
      </c>
      <c r="AB662" s="10">
        <f t="shared" si="305"/>
        <v>6.7821963564550574</v>
      </c>
      <c r="AC662" s="10">
        <f t="shared" si="306"/>
        <v>6.6811963564550574</v>
      </c>
      <c r="AD662" s="3">
        <f t="shared" si="307"/>
        <v>968.99149477230708</v>
      </c>
      <c r="AI662" s="94">
        <f t="shared" si="308"/>
        <v>1.1782844760898097</v>
      </c>
    </row>
    <row r="663" spans="2:35">
      <c r="B663" s="39">
        <f t="shared" si="309"/>
        <v>635</v>
      </c>
      <c r="C663" s="42">
        <f t="shared" si="310"/>
        <v>10.811750599520826</v>
      </c>
      <c r="D663" s="10">
        <f t="shared" si="311"/>
        <v>3.3882494004791752</v>
      </c>
      <c r="E663" s="40">
        <f t="shared" si="312"/>
        <v>39.623501199041648</v>
      </c>
      <c r="F663" s="40">
        <f t="shared" si="313"/>
        <v>46.4</v>
      </c>
      <c r="G663" s="3">
        <f t="shared" si="314"/>
        <v>316.88249400478725</v>
      </c>
      <c r="H663" s="3">
        <f t="shared" si="315"/>
        <v>155.31826837612553</v>
      </c>
      <c r="I663">
        <f t="shared" si="300"/>
        <v>1.5531826837612554E-4</v>
      </c>
      <c r="J663" s="4">
        <f t="shared" si="316"/>
        <v>1277.1059884168774</v>
      </c>
      <c r="K663" s="40">
        <f t="shared" si="317"/>
        <v>8.2225098294566443</v>
      </c>
      <c r="L663" s="40">
        <f t="shared" si="301"/>
        <v>0</v>
      </c>
      <c r="M663" s="10">
        <f t="shared" si="318"/>
        <v>6.7821963564550574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15.212030654497232</v>
      </c>
      <c r="Q663" s="42">
        <f t="shared" si="320"/>
        <v>0.72397220445720667</v>
      </c>
      <c r="R663" s="4">
        <f t="shared" si="321"/>
        <v>145081.02301040667</v>
      </c>
      <c r="S663">
        <f t="shared" si="302"/>
        <v>1.4508102301040668E-4</v>
      </c>
      <c r="T663" s="41">
        <f t="shared" si="303"/>
        <v>6.4431874402955157E-4</v>
      </c>
      <c r="U663" s="42">
        <f t="shared" si="322"/>
        <v>0.25761456931865873</v>
      </c>
      <c r="V663" s="42">
        <f t="shared" si="323"/>
        <v>1.1892695321876836</v>
      </c>
      <c r="W663" s="42">
        <f t="shared" si="324"/>
        <v>1.17799690390444</v>
      </c>
      <c r="X663" s="42">
        <f t="shared" si="325"/>
        <v>1.1272628283243602E-2</v>
      </c>
      <c r="Y663" s="42">
        <f t="shared" si="299"/>
        <v>1.3746052003233792E-2</v>
      </c>
      <c r="Z663" s="10">
        <f t="shared" si="326"/>
        <v>21.334241989091243</v>
      </c>
      <c r="AA663">
        <f t="shared" si="304"/>
        <v>6780553.9697452355</v>
      </c>
      <c r="AB663" s="10">
        <f t="shared" si="305"/>
        <v>6.7805539697452355</v>
      </c>
      <c r="AC663" s="10">
        <f t="shared" si="306"/>
        <v>6.6795539697452355</v>
      </c>
      <c r="AD663" s="3">
        <f t="shared" si="307"/>
        <v>968.75329510445761</v>
      </c>
      <c r="AI663" s="94">
        <f t="shared" si="308"/>
        <v>1.17799690390444</v>
      </c>
    </row>
    <row r="664" spans="2:35">
      <c r="B664" s="39">
        <f t="shared" si="309"/>
        <v>636</v>
      </c>
      <c r="C664" s="42">
        <f t="shared" si="310"/>
        <v>10.828776978417709</v>
      </c>
      <c r="D664" s="10">
        <f t="shared" si="311"/>
        <v>3.371223021582292</v>
      </c>
      <c r="E664" s="40">
        <f t="shared" si="312"/>
        <v>39.657553956835415</v>
      </c>
      <c r="F664" s="40">
        <f t="shared" si="313"/>
        <v>46.4</v>
      </c>
      <c r="G664" s="3">
        <f t="shared" si="314"/>
        <v>316.71223021581841</v>
      </c>
      <c r="H664" s="3">
        <f t="shared" si="315"/>
        <v>155.31826837612553</v>
      </c>
      <c r="I664">
        <f t="shared" si="300"/>
        <v>1.5531826837612554E-4</v>
      </c>
      <c r="J664" s="4">
        <f t="shared" si="316"/>
        <v>1279.2263581305112</v>
      </c>
      <c r="K664" s="40">
        <f t="shared" si="317"/>
        <v>8.2361616022699948</v>
      </c>
      <c r="L664" s="40">
        <f t="shared" si="301"/>
        <v>0</v>
      </c>
      <c r="M664" s="10">
        <f t="shared" si="318"/>
        <v>6.7805539697452355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15.210855435640049</v>
      </c>
      <c r="Q664" s="42">
        <f t="shared" si="320"/>
        <v>0.72509156154852383</v>
      </c>
      <c r="R664" s="4">
        <f t="shared" si="321"/>
        <v>144331.52266248965</v>
      </c>
      <c r="S664">
        <f t="shared" si="302"/>
        <v>1.4433152266248963E-4</v>
      </c>
      <c r="T664" s="41">
        <f t="shared" si="303"/>
        <v>6.4506824437746862E-4</v>
      </c>
      <c r="U664" s="42">
        <f t="shared" si="322"/>
        <v>0.25628371153087637</v>
      </c>
      <c r="V664" s="42">
        <f t="shared" si="323"/>
        <v>1.1889483687607845</v>
      </c>
      <c r="W664" s="42">
        <f t="shared" si="324"/>
        <v>1.1777073260570066</v>
      </c>
      <c r="X664" s="42">
        <f t="shared" si="325"/>
        <v>1.1241042703777904E-2</v>
      </c>
      <c r="Y664" s="42">
        <f t="shared" si="299"/>
        <v>1.3758634744098065E-2</v>
      </c>
      <c r="Z664" s="10">
        <f t="shared" si="326"/>
        <v>21.328959941867875</v>
      </c>
      <c r="AA664">
        <f t="shared" si="304"/>
        <v>6778900.2095827106</v>
      </c>
      <c r="AB664" s="10">
        <f t="shared" si="305"/>
        <v>6.7789002095827104</v>
      </c>
      <c r="AC664" s="10">
        <f t="shared" si="306"/>
        <v>6.6779002095827105</v>
      </c>
      <c r="AD664" s="3">
        <f t="shared" si="307"/>
        <v>968.51344591482393</v>
      </c>
      <c r="AI664" s="94">
        <f t="shared" si="308"/>
        <v>1.1777073260570066</v>
      </c>
    </row>
    <row r="665" spans="2:35">
      <c r="B665" s="39">
        <f t="shared" si="309"/>
        <v>637</v>
      </c>
      <c r="C665" s="42">
        <f t="shared" si="310"/>
        <v>10.845803357314592</v>
      </c>
      <c r="D665" s="10">
        <f t="shared" si="311"/>
        <v>3.3541966426854088</v>
      </c>
      <c r="E665" s="40">
        <f t="shared" si="312"/>
        <v>39.691606714629181</v>
      </c>
      <c r="F665" s="40">
        <f t="shared" si="313"/>
        <v>46.4</v>
      </c>
      <c r="G665" s="3">
        <f t="shared" si="314"/>
        <v>316.54196642684957</v>
      </c>
      <c r="H665" s="3">
        <f t="shared" si="315"/>
        <v>155.31826837612553</v>
      </c>
      <c r="I665">
        <f t="shared" si="300"/>
        <v>1.5531826837612554E-4</v>
      </c>
      <c r="J665" s="4">
        <f t="shared" si="316"/>
        <v>1281.3485493243497</v>
      </c>
      <c r="K665" s="40">
        <f t="shared" si="317"/>
        <v>8.2498251024881366</v>
      </c>
      <c r="L665" s="40">
        <f t="shared" si="301"/>
        <v>0</v>
      </c>
      <c r="M665" s="10">
        <f t="shared" si="318"/>
        <v>6.7789002095827104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15.209671882556892</v>
      </c>
      <c r="Q665" s="42">
        <f t="shared" si="320"/>
        <v>0.72621100574353037</v>
      </c>
      <c r="R665" s="4">
        <f t="shared" si="321"/>
        <v>143582.16778400974</v>
      </c>
      <c r="S665">
        <f t="shared" si="302"/>
        <v>1.4358216778400973E-4</v>
      </c>
      <c r="T665" s="41">
        <f t="shared" si="303"/>
        <v>6.4581759925594849E-4</v>
      </c>
      <c r="U665" s="42">
        <f t="shared" si="322"/>
        <v>0.25495311204735477</v>
      </c>
      <c r="V665" s="42">
        <f t="shared" si="323"/>
        <v>1.188625113656363</v>
      </c>
      <c r="W665" s="42">
        <f t="shared" si="324"/>
        <v>1.1774157428962493</v>
      </c>
      <c r="X665" s="42">
        <f t="shared" si="325"/>
        <v>1.1209370760113746E-2</v>
      </c>
      <c r="Y665" s="42">
        <f t="shared" si="299"/>
        <v>1.377118300912515E-2</v>
      </c>
      <c r="Z665" s="10">
        <f t="shared" si="326"/>
        <v>21.323641574635062</v>
      </c>
      <c r="AA665">
        <f t="shared" si="304"/>
        <v>6777235.0779609419</v>
      </c>
      <c r="AB665" s="10">
        <f t="shared" si="305"/>
        <v>6.7772350779609418</v>
      </c>
      <c r="AC665" s="10">
        <f t="shared" si="306"/>
        <v>6.6762350779609418</v>
      </c>
      <c r="AD665" s="3">
        <f t="shared" si="307"/>
        <v>968.27194749252237</v>
      </c>
      <c r="AI665" s="94">
        <f t="shared" si="308"/>
        <v>1.1774157428962493</v>
      </c>
    </row>
    <row r="666" spans="2:35">
      <c r="B666" s="39">
        <f t="shared" si="309"/>
        <v>638</v>
      </c>
      <c r="C666" s="42">
        <f t="shared" si="310"/>
        <v>10.862829736211475</v>
      </c>
      <c r="D666" s="10">
        <f t="shared" si="311"/>
        <v>3.3371702637885257</v>
      </c>
      <c r="E666" s="40">
        <f t="shared" si="312"/>
        <v>39.725659472422947</v>
      </c>
      <c r="F666" s="40">
        <f t="shared" si="313"/>
        <v>46.4</v>
      </c>
      <c r="G666" s="3">
        <f t="shared" si="314"/>
        <v>316.37170263788073</v>
      </c>
      <c r="H666" s="3">
        <f t="shared" si="315"/>
        <v>155.31826837612553</v>
      </c>
      <c r="I666">
        <f t="shared" si="300"/>
        <v>1.5531826837612554E-4</v>
      </c>
      <c r="J666" s="4">
        <f t="shared" si="316"/>
        <v>1283.4725619983933</v>
      </c>
      <c r="K666" s="40">
        <f t="shared" si="317"/>
        <v>8.2635003301110714</v>
      </c>
      <c r="L666" s="40">
        <f t="shared" si="301"/>
        <v>0</v>
      </c>
      <c r="M666" s="10">
        <f t="shared" si="318"/>
        <v>6.7772350779609418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15.208479992537807</v>
      </c>
      <c r="Q666" s="42">
        <f t="shared" si="320"/>
        <v>0.72733053766948463</v>
      </c>
      <c r="R666" s="4">
        <f t="shared" si="321"/>
        <v>142832.95930536321</v>
      </c>
      <c r="S666">
        <f t="shared" si="302"/>
        <v>1.4283295930536322E-4</v>
      </c>
      <c r="T666" s="41">
        <f t="shared" si="303"/>
        <v>6.4656680773459503E-4</v>
      </c>
      <c r="U666" s="42">
        <f t="shared" si="322"/>
        <v>0.25362277252016124</v>
      </c>
      <c r="V666" s="42">
        <f t="shared" si="323"/>
        <v>1.1882997673867786</v>
      </c>
      <c r="W666" s="42">
        <f t="shared" si="324"/>
        <v>1.1771221547736459</v>
      </c>
      <c r="X666" s="42">
        <f t="shared" si="325"/>
        <v>1.1177612613132659E-2</v>
      </c>
      <c r="Y666" s="42">
        <f t="shared" si="299"/>
        <v>1.37836967033015E-2</v>
      </c>
      <c r="Z666" s="10">
        <f t="shared" si="326"/>
        <v>21.318286893810793</v>
      </c>
      <c r="AA666">
        <f t="shared" si="304"/>
        <v>6775558.5768893426</v>
      </c>
      <c r="AB666" s="10">
        <f t="shared" si="305"/>
        <v>6.7755585768893427</v>
      </c>
      <c r="AC666" s="10">
        <f t="shared" si="306"/>
        <v>6.6745585768893427</v>
      </c>
      <c r="AD666" s="3">
        <f t="shared" si="307"/>
        <v>968.02880012898368</v>
      </c>
      <c r="AI666" s="94">
        <f t="shared" si="308"/>
        <v>1.1771221547736459</v>
      </c>
    </row>
    <row r="667" spans="2:35">
      <c r="B667" s="39">
        <f t="shared" si="309"/>
        <v>639</v>
      </c>
      <c r="C667" s="42">
        <f t="shared" si="310"/>
        <v>10.879856115108359</v>
      </c>
      <c r="D667" s="10">
        <f t="shared" si="311"/>
        <v>3.3201438848916425</v>
      </c>
      <c r="E667" s="40">
        <f t="shared" si="312"/>
        <v>39.759712230216714</v>
      </c>
      <c r="F667" s="40">
        <f t="shared" si="313"/>
        <v>46.4</v>
      </c>
      <c r="G667" s="3">
        <f t="shared" si="314"/>
        <v>316.20143884891189</v>
      </c>
      <c r="H667" s="3">
        <f t="shared" si="315"/>
        <v>155.31826837612553</v>
      </c>
      <c r="I667">
        <f t="shared" si="300"/>
        <v>1.5531826837612554E-4</v>
      </c>
      <c r="J667" s="4">
        <f t="shared" si="316"/>
        <v>1285.5983961526415</v>
      </c>
      <c r="K667" s="40">
        <f t="shared" si="317"/>
        <v>8.2771872851387975</v>
      </c>
      <c r="L667" s="40">
        <f t="shared" si="301"/>
        <v>0</v>
      </c>
      <c r="M667" s="10">
        <f t="shared" si="318"/>
        <v>6.7755585768893427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15.207279762853915</v>
      </c>
      <c r="Q667" s="42">
        <f t="shared" si="320"/>
        <v>0.72845015795413759</v>
      </c>
      <c r="R667" s="4">
        <f t="shared" si="321"/>
        <v>142083.89815694652</v>
      </c>
      <c r="S667">
        <f t="shared" si="302"/>
        <v>1.4208389815694654E-4</v>
      </c>
      <c r="T667" s="41">
        <f t="shared" si="303"/>
        <v>6.4731586888301163E-4</v>
      </c>
      <c r="U667" s="42">
        <f t="shared" si="322"/>
        <v>0.25229269460136367</v>
      </c>
      <c r="V667" s="42">
        <f t="shared" si="323"/>
        <v>1.1879723304672509</v>
      </c>
      <c r="W667" s="42">
        <f t="shared" si="324"/>
        <v>1.1768265620434863</v>
      </c>
      <c r="X667" s="42">
        <f t="shared" si="325"/>
        <v>1.1145768423764579E-2</v>
      </c>
      <c r="Y667" s="42">
        <f t="shared" si="299"/>
        <v>1.3796175731716792E-2</v>
      </c>
      <c r="Z667" s="10">
        <f t="shared" si="326"/>
        <v>21.312895905862849</v>
      </c>
      <c r="AA667">
        <f t="shared" si="304"/>
        <v>6773870.7083929153</v>
      </c>
      <c r="AB667" s="10">
        <f t="shared" si="305"/>
        <v>6.7738707083929155</v>
      </c>
      <c r="AC667" s="10">
        <f t="shared" si="306"/>
        <v>6.6728707083929155</v>
      </c>
      <c r="AD667" s="3">
        <f t="shared" si="307"/>
        <v>967.78400411789926</v>
      </c>
      <c r="AI667" s="94">
        <f t="shared" si="308"/>
        <v>1.1768265620434863</v>
      </c>
    </row>
    <row r="668" spans="2:35">
      <c r="B668" s="39">
        <f t="shared" si="309"/>
        <v>640</v>
      </c>
      <c r="C668" s="42">
        <f t="shared" si="310"/>
        <v>10.896882494005242</v>
      </c>
      <c r="D668" s="10">
        <f t="shared" si="311"/>
        <v>3.3031175059947593</v>
      </c>
      <c r="E668" s="40">
        <f t="shared" si="312"/>
        <v>39.79376498801048</v>
      </c>
      <c r="F668" s="40">
        <f t="shared" si="313"/>
        <v>46.4</v>
      </c>
      <c r="G668" s="3">
        <f t="shared" si="314"/>
        <v>316.03117505994305</v>
      </c>
      <c r="H668" s="3">
        <f t="shared" si="315"/>
        <v>155.31826837612553</v>
      </c>
      <c r="I668">
        <f t="shared" si="300"/>
        <v>1.5531826837612554E-4</v>
      </c>
      <c r="J668" s="4">
        <f t="shared" si="316"/>
        <v>1287.7260517870945</v>
      </c>
      <c r="K668" s="40">
        <f t="shared" si="317"/>
        <v>8.2908859675713149</v>
      </c>
      <c r="L668" s="40">
        <f t="shared" si="301"/>
        <v>0</v>
      </c>
      <c r="M668" s="10">
        <f t="shared" si="318"/>
        <v>6.7738707083929155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15.206071190757122</v>
      </c>
      <c r="Q668" s="42">
        <f t="shared" si="320"/>
        <v>0.72956986722573647</v>
      </c>
      <c r="R668" s="4">
        <f t="shared" si="321"/>
        <v>141334.98526915605</v>
      </c>
      <c r="S668">
        <f t="shared" si="302"/>
        <v>1.4133498526915604E-4</v>
      </c>
      <c r="T668" s="41">
        <f t="shared" si="303"/>
        <v>6.4806478177080224E-4</v>
      </c>
      <c r="U668" s="42">
        <f t="shared" si="322"/>
        <v>0.25096287994302963</v>
      </c>
      <c r="V668" s="42">
        <f t="shared" si="323"/>
        <v>1.187642803417303</v>
      </c>
      <c r="W668" s="42">
        <f t="shared" si="324"/>
        <v>1.1765289650628097</v>
      </c>
      <c r="X668" s="42">
        <f t="shared" si="325"/>
        <v>1.1113838354493311E-2</v>
      </c>
      <c r="Y668" s="42">
        <f t="shared" si="299"/>
        <v>1.3808619999565369E-2</v>
      </c>
      <c r="Z668" s="10">
        <f t="shared" si="326"/>
        <v>21.307468617310228</v>
      </c>
      <c r="AA668">
        <f t="shared" si="304"/>
        <v>6772171.4745126981</v>
      </c>
      <c r="AB668" s="10">
        <f t="shared" si="305"/>
        <v>6.7721714745126977</v>
      </c>
      <c r="AC668" s="10">
        <f t="shared" si="306"/>
        <v>6.6711714745126978</v>
      </c>
      <c r="AD668" s="3">
        <f t="shared" si="307"/>
        <v>967.53755975528622</v>
      </c>
      <c r="AI668" s="94">
        <f t="shared" si="308"/>
        <v>1.1765289650628097</v>
      </c>
    </row>
    <row r="669" spans="2:35">
      <c r="B669" s="39">
        <f t="shared" si="309"/>
        <v>641</v>
      </c>
      <c r="C669" s="42">
        <f t="shared" si="310"/>
        <v>10.913908872902125</v>
      </c>
      <c r="D669" s="10">
        <f t="shared" si="311"/>
        <v>3.2860911270978761</v>
      </c>
      <c r="E669" s="40">
        <f t="shared" si="312"/>
        <v>39.827817745804246</v>
      </c>
      <c r="F669" s="40">
        <f t="shared" si="313"/>
        <v>46.4</v>
      </c>
      <c r="G669" s="3">
        <f t="shared" si="314"/>
        <v>315.86091127097421</v>
      </c>
      <c r="H669" s="3">
        <f t="shared" si="315"/>
        <v>155.31826837612553</v>
      </c>
      <c r="I669">
        <f t="shared" si="300"/>
        <v>1.5531826837612554E-4</v>
      </c>
      <c r="J669" s="4">
        <f t="shared" si="316"/>
        <v>1289.8555289017525</v>
      </c>
      <c r="K669" s="40">
        <f t="shared" si="317"/>
        <v>8.3045963774086236</v>
      </c>
      <c r="L669" s="40">
        <f t="shared" si="301"/>
        <v>0</v>
      </c>
      <c r="M669" s="10">
        <f t="shared" si="318"/>
        <v>6.7721714745126977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15.204854273480398</v>
      </c>
      <c r="Q669" s="42">
        <f t="shared" si="320"/>
        <v>0.73068966611302866</v>
      </c>
      <c r="R669" s="4">
        <f t="shared" si="321"/>
        <v>140586.22157238805</v>
      </c>
      <c r="S669">
        <f t="shared" si="302"/>
        <v>1.4058622157238804E-4</v>
      </c>
      <c r="T669" s="41">
        <f t="shared" si="303"/>
        <v>6.4881354546757024E-4</v>
      </c>
      <c r="U669" s="42">
        <f t="shared" si="322"/>
        <v>0.24963333019722658</v>
      </c>
      <c r="V669" s="42">
        <f t="shared" si="323"/>
        <v>1.1873111867596668</v>
      </c>
      <c r="W669" s="42">
        <f t="shared" si="324"/>
        <v>1.1762293641914821</v>
      </c>
      <c r="X669" s="42">
        <f t="shared" si="325"/>
        <v>1.1081822568184796E-2</v>
      </c>
      <c r="Y669" s="42">
        <f t="shared" si="299"/>
        <v>1.3821029412146392E-2</v>
      </c>
      <c r="Z669" s="10">
        <f t="shared" si="326"/>
        <v>21.302005034722583</v>
      </c>
      <c r="AA669">
        <f t="shared" si="304"/>
        <v>6770460.8773055896</v>
      </c>
      <c r="AB669" s="10">
        <f t="shared" si="305"/>
        <v>6.7704608773055899</v>
      </c>
      <c r="AC669" s="10">
        <f t="shared" si="306"/>
        <v>6.6694608773055899</v>
      </c>
      <c r="AD669" s="3">
        <f t="shared" si="307"/>
        <v>967.28946733946191</v>
      </c>
      <c r="AI669" s="94">
        <f t="shared" si="308"/>
        <v>1.1762293641914821</v>
      </c>
    </row>
    <row r="670" spans="2:35">
      <c r="B670" s="39">
        <f t="shared" si="309"/>
        <v>642</v>
      </c>
      <c r="C670" s="42">
        <f t="shared" si="310"/>
        <v>10.930935251799008</v>
      </c>
      <c r="D670" s="10">
        <f t="shared" si="311"/>
        <v>3.2690647482009929</v>
      </c>
      <c r="E670" s="40">
        <f t="shared" si="312"/>
        <v>39.861870503598013</v>
      </c>
      <c r="F670" s="40">
        <f t="shared" si="313"/>
        <v>46.4</v>
      </c>
      <c r="G670" s="3">
        <f t="shared" si="314"/>
        <v>315.69064748200537</v>
      </c>
      <c r="H670" s="3">
        <f t="shared" si="315"/>
        <v>155.31826837612553</v>
      </c>
      <c r="I670">
        <f t="shared" si="300"/>
        <v>1.5531826837612554E-4</v>
      </c>
      <c r="J670" s="4">
        <f t="shared" si="316"/>
        <v>1291.9868274966152</v>
      </c>
      <c r="K670" s="40">
        <f t="shared" si="317"/>
        <v>8.3183185146507252</v>
      </c>
      <c r="L670" s="40">
        <f t="shared" si="301"/>
        <v>0</v>
      </c>
      <c r="M670" s="10">
        <f t="shared" si="318"/>
        <v>6.7704608773055899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15.20362900823762</v>
      </c>
      <c r="Q670" s="42">
        <f t="shared" si="320"/>
        <v>0.73180955524526525</v>
      </c>
      <c r="R670" s="4">
        <f t="shared" si="321"/>
        <v>139837.60799703895</v>
      </c>
      <c r="S670">
        <f t="shared" si="302"/>
        <v>1.3983760799703894E-4</v>
      </c>
      <c r="T670" s="41">
        <f t="shared" si="303"/>
        <v>6.4956215904291926E-4</v>
      </c>
      <c r="U670" s="42">
        <f t="shared" si="322"/>
        <v>0.24830404701602221</v>
      </c>
      <c r="V670" s="42">
        <f t="shared" si="323"/>
        <v>1.1869774810204496</v>
      </c>
      <c r="W670" s="42">
        <f t="shared" si="324"/>
        <v>1.1759277597921658</v>
      </c>
      <c r="X670" s="42">
        <f t="shared" si="325"/>
        <v>1.1049721228283849E-2</v>
      </c>
      <c r="Y670" s="42">
        <f t="shared" ref="Y670:Y733" si="329">IF((X670*(Q670-Q669)+Y669)&lt;0,0,X670*(Q670-Q669)+Y669)</f>
        <v>1.3833403874864191E-2</v>
      </c>
      <c r="Z670" s="10">
        <f t="shared" si="326"/>
        <v>21.296505164719981</v>
      </c>
      <c r="AA670">
        <f t="shared" si="304"/>
        <v>6768738.9188442696</v>
      </c>
      <c r="AB670" s="10">
        <f t="shared" si="305"/>
        <v>6.7687389188442699</v>
      </c>
      <c r="AC670" s="10">
        <f t="shared" si="306"/>
        <v>6.6677389188442699</v>
      </c>
      <c r="AD670" s="3">
        <f t="shared" si="307"/>
        <v>967.03972717103261</v>
      </c>
      <c r="AI670" s="94">
        <f t="shared" si="308"/>
        <v>1.1759277597921658</v>
      </c>
    </row>
    <row r="671" spans="2:35">
      <c r="B671" s="39">
        <f t="shared" si="309"/>
        <v>643</v>
      </c>
      <c r="C671" s="42">
        <f t="shared" si="310"/>
        <v>10.947961630695891</v>
      </c>
      <c r="D671" s="10">
        <f t="shared" si="311"/>
        <v>3.2520383693041097</v>
      </c>
      <c r="E671" s="40">
        <f t="shared" si="312"/>
        <v>39.895923261391779</v>
      </c>
      <c r="F671" s="40">
        <f t="shared" si="313"/>
        <v>46.4</v>
      </c>
      <c r="G671" s="3">
        <f t="shared" si="314"/>
        <v>315.52038369303654</v>
      </c>
      <c r="H671" s="3">
        <f t="shared" si="315"/>
        <v>155.31826837612553</v>
      </c>
      <c r="I671">
        <f t="shared" si="300"/>
        <v>1.5531826837612554E-4</v>
      </c>
      <c r="J671" s="4">
        <f t="shared" si="316"/>
        <v>1294.1199475716826</v>
      </c>
      <c r="K671" s="40">
        <f t="shared" si="317"/>
        <v>8.3320523792976164</v>
      </c>
      <c r="L671" s="40">
        <f t="shared" si="301"/>
        <v>0</v>
      </c>
      <c r="M671" s="10">
        <f t="shared" si="318"/>
        <v>6.7687389188442699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15.202395392223481</v>
      </c>
      <c r="Q671" s="42">
        <f t="shared" si="320"/>
        <v>0.73292953525220494</v>
      </c>
      <c r="R671" s="4">
        <f t="shared" si="321"/>
        <v>139089.14547350514</v>
      </c>
      <c r="S671">
        <f t="shared" si="302"/>
        <v>1.3908914547350513E-4</v>
      </c>
      <c r="T671" s="41">
        <f t="shared" si="303"/>
        <v>6.5031062156645312E-4</v>
      </c>
      <c r="U671" s="42">
        <f t="shared" si="322"/>
        <v>0.24697503205148413</v>
      </c>
      <c r="V671" s="42">
        <f t="shared" si="323"/>
        <v>1.1866416867293617</v>
      </c>
      <c r="W671" s="42">
        <f t="shared" si="324"/>
        <v>1.1756241522303066</v>
      </c>
      <c r="X671" s="42">
        <f t="shared" si="325"/>
        <v>1.1017534499055071E-2</v>
      </c>
      <c r="Y671" s="42">
        <f t="shared" si="329"/>
        <v>1.38457432932289E-2</v>
      </c>
      <c r="Z671" s="10">
        <f t="shared" si="326"/>
        <v>21.29096901397304</v>
      </c>
      <c r="AA671">
        <f t="shared" si="304"/>
        <v>6767005.6012172475</v>
      </c>
      <c r="AB671" s="10">
        <f t="shared" si="305"/>
        <v>6.7670056012172477</v>
      </c>
      <c r="AC671" s="10">
        <f t="shared" si="306"/>
        <v>6.6660056012172477</v>
      </c>
      <c r="AD671" s="3">
        <f t="shared" si="307"/>
        <v>966.78833955290031</v>
      </c>
      <c r="AI671" s="94">
        <f t="shared" si="308"/>
        <v>1.1756241522303066</v>
      </c>
    </row>
    <row r="672" spans="2:35">
      <c r="B672" s="39">
        <f t="shared" si="309"/>
        <v>644</v>
      </c>
      <c r="C672" s="42">
        <f t="shared" si="310"/>
        <v>10.964988009592775</v>
      </c>
      <c r="D672" s="10">
        <f t="shared" si="311"/>
        <v>3.2350119904072265</v>
      </c>
      <c r="E672" s="40">
        <f t="shared" si="312"/>
        <v>39.929976019185546</v>
      </c>
      <c r="F672" s="40">
        <f t="shared" si="313"/>
        <v>46.4</v>
      </c>
      <c r="G672" s="3">
        <f t="shared" si="314"/>
        <v>315.3501199040677</v>
      </c>
      <c r="H672" s="3">
        <f t="shared" si="315"/>
        <v>155.31826837612553</v>
      </c>
      <c r="I672">
        <f t="shared" si="300"/>
        <v>1.5531826837612554E-4</v>
      </c>
      <c r="J672" s="4">
        <f t="shared" si="316"/>
        <v>1296.2548891269548</v>
      </c>
      <c r="K672" s="40">
        <f t="shared" si="317"/>
        <v>8.3457979713493007</v>
      </c>
      <c r="L672" s="40">
        <f t="shared" si="301"/>
        <v>0</v>
      </c>
      <c r="M672" s="10">
        <f t="shared" si="318"/>
        <v>6.7670056012172477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15.201153422613485</v>
      </c>
      <c r="Q672" s="42">
        <f t="shared" si="320"/>
        <v>0.73404960676411757</v>
      </c>
      <c r="R672" s="4">
        <f t="shared" si="321"/>
        <v>138340.83493218292</v>
      </c>
      <c r="S672">
        <f t="shared" si="302"/>
        <v>1.3834083493218291E-4</v>
      </c>
      <c r="T672" s="41">
        <f t="shared" si="303"/>
        <v>6.5105893210777534E-4</v>
      </c>
      <c r="U672" s="42">
        <f t="shared" si="322"/>
        <v>0.24564628695567992</v>
      </c>
      <c r="V672" s="42">
        <f t="shared" si="323"/>
        <v>1.1863038044198313</v>
      </c>
      <c r="W672" s="42">
        <f t="shared" si="324"/>
        <v>1.1753185418741399</v>
      </c>
      <c r="X672" s="42">
        <f t="shared" si="325"/>
        <v>1.0985262545691432E-2</v>
      </c>
      <c r="Y672" s="42">
        <f t="shared" si="329"/>
        <v>1.385804757285721E-2</v>
      </c>
      <c r="Z672" s="10">
        <f t="shared" si="326"/>
        <v>21.285396589203341</v>
      </c>
      <c r="AA672">
        <f t="shared" si="304"/>
        <v>6765260.9265289884</v>
      </c>
      <c r="AB672" s="10">
        <f t="shared" si="305"/>
        <v>6.7652609265289883</v>
      </c>
      <c r="AC672" s="10">
        <f t="shared" si="306"/>
        <v>6.6642609265289883</v>
      </c>
      <c r="AD672" s="3">
        <f t="shared" si="307"/>
        <v>966.53530479028109</v>
      </c>
      <c r="AI672" s="94">
        <f t="shared" si="308"/>
        <v>1.1753185418741399</v>
      </c>
    </row>
    <row r="673" spans="2:35">
      <c r="B673" s="39">
        <f t="shared" si="309"/>
        <v>645</v>
      </c>
      <c r="C673" s="42">
        <f t="shared" si="310"/>
        <v>10.982014388489658</v>
      </c>
      <c r="D673" s="10">
        <f t="shared" si="311"/>
        <v>3.2179856115103433</v>
      </c>
      <c r="E673" s="40">
        <f t="shared" si="312"/>
        <v>39.964028776979312</v>
      </c>
      <c r="F673" s="40">
        <f t="shared" si="313"/>
        <v>46.4</v>
      </c>
      <c r="G673" s="3">
        <f t="shared" si="314"/>
        <v>315.17985611509886</v>
      </c>
      <c r="H673" s="3">
        <f t="shared" si="315"/>
        <v>155.31826837612553</v>
      </c>
      <c r="I673">
        <f t="shared" si="300"/>
        <v>1.5531826837612554E-4</v>
      </c>
      <c r="J673" s="4">
        <f t="shared" si="316"/>
        <v>1298.3916521624319</v>
      </c>
      <c r="K673" s="40">
        <f t="shared" si="317"/>
        <v>8.359555290805778</v>
      </c>
      <c r="L673" s="40">
        <f t="shared" si="301"/>
        <v>0</v>
      </c>
      <c r="M673" s="10">
        <f t="shared" si="318"/>
        <v>6.7652609265289883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15.199903096564006</v>
      </c>
      <c r="Q673" s="42">
        <f t="shared" si="320"/>
        <v>0.73516977041178788</v>
      </c>
      <c r="R673" s="4">
        <f t="shared" si="321"/>
        <v>137592.67730346872</v>
      </c>
      <c r="S673">
        <f t="shared" si="302"/>
        <v>1.3759267730346873E-4</v>
      </c>
      <c r="T673" s="41">
        <f t="shared" si="303"/>
        <v>6.5180708973648952E-4</v>
      </c>
      <c r="U673" s="42">
        <f t="shared" si="322"/>
        <v>0.24431781338067729</v>
      </c>
      <c r="V673" s="42">
        <f t="shared" si="323"/>
        <v>1.1859638346285823</v>
      </c>
      <c r="W673" s="42">
        <f t="shared" si="324"/>
        <v>1.1750109290947157</v>
      </c>
      <c r="X673" s="42">
        <f t="shared" si="325"/>
        <v>1.095290553386663E-2</v>
      </c>
      <c r="Y673" s="42">
        <f t="shared" si="329"/>
        <v>1.3870316619472614E-2</v>
      </c>
      <c r="Z673" s="10">
        <f t="shared" si="326"/>
        <v>21.279787897182985</v>
      </c>
      <c r="AA673">
        <f t="shared" si="304"/>
        <v>6763504.8968997756</v>
      </c>
      <c r="AB673" s="10">
        <f t="shared" si="305"/>
        <v>6.763504896899776</v>
      </c>
      <c r="AC673" s="10">
        <f t="shared" si="306"/>
        <v>6.662504896899776</v>
      </c>
      <c r="AD673" s="3">
        <f t="shared" si="307"/>
        <v>966.28062319068533</v>
      </c>
      <c r="AI673" s="94">
        <f t="shared" si="308"/>
        <v>1.1750109290947157</v>
      </c>
    </row>
    <row r="674" spans="2:35">
      <c r="B674" s="39">
        <f t="shared" si="309"/>
        <v>646</v>
      </c>
      <c r="C674" s="42">
        <f t="shared" si="310"/>
        <v>10.999040767386541</v>
      </c>
      <c r="D674" s="10">
        <f t="shared" si="311"/>
        <v>3.2009592326134602</v>
      </c>
      <c r="E674" s="40">
        <f t="shared" si="312"/>
        <v>39.998081534773078</v>
      </c>
      <c r="F674" s="40">
        <f t="shared" si="313"/>
        <v>46.4</v>
      </c>
      <c r="G674" s="3">
        <f t="shared" si="314"/>
        <v>315.00959232613002</v>
      </c>
      <c r="H674" s="3">
        <f t="shared" si="315"/>
        <v>155.31826837612553</v>
      </c>
      <c r="I674">
        <f t="shared" si="300"/>
        <v>1.5531826837612554E-4</v>
      </c>
      <c r="J674" s="4">
        <f t="shared" si="316"/>
        <v>1300.5302366781139</v>
      </c>
      <c r="K674" s="40">
        <f t="shared" si="317"/>
        <v>8.3733243376670465</v>
      </c>
      <c r="L674" s="40">
        <f t="shared" si="301"/>
        <v>0</v>
      </c>
      <c r="M674" s="10">
        <f t="shared" si="318"/>
        <v>6.763504896899776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15.198644411212156</v>
      </c>
      <c r="Q674" s="42">
        <f t="shared" si="320"/>
        <v>0.73629002682651934</v>
      </c>
      <c r="R674" s="4">
        <f t="shared" si="321"/>
        <v>136844.67351775884</v>
      </c>
      <c r="S674">
        <f t="shared" si="302"/>
        <v>1.3684467351775885E-4</v>
      </c>
      <c r="T674" s="41">
        <f t="shared" si="303"/>
        <v>6.525550935221994E-4</v>
      </c>
      <c r="U674" s="42">
        <f t="shared" si="322"/>
        <v>0.24298961297854368</v>
      </c>
      <c r="V674" s="42">
        <f t="shared" si="323"/>
        <v>1.1856217778962646</v>
      </c>
      <c r="W674" s="42">
        <f t="shared" si="324"/>
        <v>1.1747013142658715</v>
      </c>
      <c r="X674" s="42">
        <f t="shared" si="325"/>
        <v>1.0920463630393007E-2</v>
      </c>
      <c r="Y674" s="42">
        <f t="shared" si="329"/>
        <v>1.3882550338906403E-2</v>
      </c>
      <c r="Z674" s="10">
        <f t="shared" si="326"/>
        <v>21.274142944735331</v>
      </c>
      <c r="AA674">
        <f t="shared" si="304"/>
        <v>6761737.5144659393</v>
      </c>
      <c r="AB674" s="10">
        <f t="shared" si="305"/>
        <v>6.7617375144659393</v>
      </c>
      <c r="AC674" s="10">
        <f t="shared" si="306"/>
        <v>6.6607375144659393</v>
      </c>
      <c r="AD674" s="3">
        <f t="shared" si="307"/>
        <v>966.0242950639506</v>
      </c>
      <c r="AI674" s="94">
        <f t="shared" si="308"/>
        <v>1.1747013142658715</v>
      </c>
    </row>
    <row r="675" spans="2:35">
      <c r="B675" s="39">
        <f t="shared" si="309"/>
        <v>647</v>
      </c>
      <c r="C675" s="42">
        <f t="shared" si="310"/>
        <v>11.016067146283424</v>
      </c>
      <c r="D675" s="10">
        <f t="shared" si="311"/>
        <v>3.183932853716577</v>
      </c>
      <c r="E675" s="40">
        <f t="shared" si="312"/>
        <v>40.032134292566845</v>
      </c>
      <c r="F675" s="40">
        <f t="shared" si="313"/>
        <v>46.4</v>
      </c>
      <c r="G675" s="3">
        <f t="shared" si="314"/>
        <v>314.83932853716118</v>
      </c>
      <c r="H675" s="3">
        <f t="shared" si="315"/>
        <v>155.31826837612553</v>
      </c>
      <c r="I675">
        <f t="shared" si="300"/>
        <v>1.5531826837612554E-4</v>
      </c>
      <c r="J675" s="4">
        <f t="shared" si="316"/>
        <v>1302.6706426740006</v>
      </c>
      <c r="K675" s="40">
        <f t="shared" si="317"/>
        <v>8.3871051119331064</v>
      </c>
      <c r="L675" s="40">
        <f t="shared" si="301"/>
        <v>0</v>
      </c>
      <c r="M675" s="10">
        <f t="shared" si="318"/>
        <v>6.7617375144659393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15.197377363675901</v>
      </c>
      <c r="Q675" s="42">
        <f t="shared" si="320"/>
        <v>0.73741037664013775</v>
      </c>
      <c r="R675" s="4">
        <f t="shared" si="321"/>
        <v>136096.82450544965</v>
      </c>
      <c r="S675">
        <f t="shared" si="302"/>
        <v>1.3609682450544964E-4</v>
      </c>
      <c r="T675" s="41">
        <f t="shared" si="303"/>
        <v>6.5330294253450859E-4</v>
      </c>
      <c r="U675" s="42">
        <f t="shared" si="322"/>
        <v>0.24166168740134672</v>
      </c>
      <c r="V675" s="42">
        <f t="shared" si="323"/>
        <v>1.1852776347667142</v>
      </c>
      <c r="W675" s="42">
        <f t="shared" si="324"/>
        <v>1.1743896977642756</v>
      </c>
      <c r="X675" s="42">
        <f t="shared" si="325"/>
        <v>1.0887937002438619E-2</v>
      </c>
      <c r="Y675" s="42">
        <f t="shared" si="329"/>
        <v>1.3894748637097774E-2</v>
      </c>
      <c r="Z675" s="10">
        <f t="shared" si="326"/>
        <v>21.26846173873437</v>
      </c>
      <c r="AA675">
        <f t="shared" si="304"/>
        <v>6759958.7813796606</v>
      </c>
      <c r="AB675" s="10">
        <f t="shared" si="305"/>
        <v>6.7599587813796607</v>
      </c>
      <c r="AC675" s="10">
        <f t="shared" si="306"/>
        <v>6.6589587813796607</v>
      </c>
      <c r="AD675" s="3">
        <f t="shared" si="307"/>
        <v>965.76632072221332</v>
      </c>
      <c r="AI675" s="94">
        <f t="shared" si="308"/>
        <v>1.1743896977642756</v>
      </c>
    </row>
    <row r="676" spans="2:35">
      <c r="B676" s="39">
        <f t="shared" si="309"/>
        <v>648</v>
      </c>
      <c r="C676" s="42">
        <f t="shared" si="310"/>
        <v>11.033093525180307</v>
      </c>
      <c r="D676" s="10">
        <f t="shared" si="311"/>
        <v>3.1669064748196938</v>
      </c>
      <c r="E676" s="40">
        <f t="shared" si="312"/>
        <v>40.066187050360611</v>
      </c>
      <c r="F676" s="40">
        <f t="shared" si="313"/>
        <v>46.4</v>
      </c>
      <c r="G676" s="3">
        <f t="shared" si="314"/>
        <v>314.66906474819234</v>
      </c>
      <c r="H676" s="3">
        <f t="shared" si="315"/>
        <v>155.31826837612553</v>
      </c>
      <c r="I676">
        <f t="shared" si="300"/>
        <v>1.5531826837612554E-4</v>
      </c>
      <c r="J676" s="4">
        <f t="shared" si="316"/>
        <v>1304.8128701500923</v>
      </c>
      <c r="K676" s="40">
        <f t="shared" si="317"/>
        <v>8.4008976136039593</v>
      </c>
      <c r="L676" s="40">
        <f t="shared" si="301"/>
        <v>0</v>
      </c>
      <c r="M676" s="10">
        <f t="shared" si="318"/>
        <v>6.7599587813796607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15.196101951053896</v>
      </c>
      <c r="Q676" s="42">
        <f t="shared" si="320"/>
        <v>0.73853082048499508</v>
      </c>
      <c r="R676" s="4">
        <f t="shared" si="321"/>
        <v>135349.13119693761</v>
      </c>
      <c r="S676">
        <f t="shared" si="302"/>
        <v>1.3534913119693761E-4</v>
      </c>
      <c r="T676" s="41">
        <f t="shared" si="303"/>
        <v>6.5405063584302058E-4</v>
      </c>
      <c r="U676" s="42">
        <f t="shared" si="322"/>
        <v>0.24033403830115424</v>
      </c>
      <c r="V676" s="42">
        <f t="shared" si="323"/>
        <v>1.1849314057872695</v>
      </c>
      <c r="W676" s="42">
        <f t="shared" si="324"/>
        <v>1.1740760799693899</v>
      </c>
      <c r="X676" s="42">
        <f t="shared" si="325"/>
        <v>1.0855325817879624E-2</v>
      </c>
      <c r="Y676" s="42">
        <f t="shared" si="329"/>
        <v>1.3906911420094339E-2</v>
      </c>
      <c r="Z676" s="10">
        <f t="shared" si="326"/>
        <v>21.262744286104709</v>
      </c>
      <c r="AA676">
        <f t="shared" si="304"/>
        <v>6758168.699808972</v>
      </c>
      <c r="AB676" s="10">
        <f t="shared" si="305"/>
        <v>6.7581686998089721</v>
      </c>
      <c r="AC676" s="10">
        <f t="shared" si="306"/>
        <v>6.6571686998089721</v>
      </c>
      <c r="AD676" s="3">
        <f t="shared" si="307"/>
        <v>965.50670047990889</v>
      </c>
      <c r="AI676" s="94">
        <f t="shared" si="308"/>
        <v>1.1740760799693899</v>
      </c>
    </row>
    <row r="677" spans="2:35">
      <c r="B677" s="39">
        <f t="shared" si="309"/>
        <v>649</v>
      </c>
      <c r="C677" s="42">
        <f t="shared" si="310"/>
        <v>11.05011990407719</v>
      </c>
      <c r="D677" s="10">
        <f t="shared" si="311"/>
        <v>3.1498800959228106</v>
      </c>
      <c r="E677" s="40">
        <f t="shared" si="312"/>
        <v>40.100239808154377</v>
      </c>
      <c r="F677" s="40">
        <f t="shared" si="313"/>
        <v>46.4</v>
      </c>
      <c r="G677" s="3">
        <f t="shared" si="314"/>
        <v>314.4988009592235</v>
      </c>
      <c r="H677" s="3">
        <f t="shared" si="315"/>
        <v>155.31826837612553</v>
      </c>
      <c r="I677">
        <f t="shared" si="300"/>
        <v>1.5531826837612554E-4</v>
      </c>
      <c r="J677" s="4">
        <f t="shared" si="316"/>
        <v>1306.9569191063888</v>
      </c>
      <c r="K677" s="40">
        <f t="shared" si="317"/>
        <v>8.4147018426796034</v>
      </c>
      <c r="L677" s="40">
        <f t="shared" si="301"/>
        <v>0</v>
      </c>
      <c r="M677" s="10">
        <f t="shared" si="318"/>
        <v>6.7581686998089721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15.194818170425441</v>
      </c>
      <c r="Q677" s="42">
        <f t="shared" si="320"/>
        <v>0.73965135899397327</v>
      </c>
      <c r="R677" s="4">
        <f t="shared" si="321"/>
        <v>134601.59452261892</v>
      </c>
      <c r="S677">
        <f t="shared" si="302"/>
        <v>1.3460159452261891E-4</v>
      </c>
      <c r="T677" s="41">
        <f t="shared" si="303"/>
        <v>6.5479817251733934E-4</v>
      </c>
      <c r="U677" s="42">
        <f t="shared" si="322"/>
        <v>0.23900666733003353</v>
      </c>
      <c r="V677" s="42">
        <f t="shared" si="323"/>
        <v>1.1845830915093818</v>
      </c>
      <c r="W677" s="42">
        <f t="shared" si="324"/>
        <v>1.1737604612634722</v>
      </c>
      <c r="X677" s="42">
        <f t="shared" si="325"/>
        <v>1.082263024590957E-2</v>
      </c>
      <c r="Y677" s="42">
        <f t="shared" si="329"/>
        <v>1.3919038594053313E-2</v>
      </c>
      <c r="Z677" s="10">
        <f t="shared" si="326"/>
        <v>21.256990593822604</v>
      </c>
      <c r="AA677">
        <f t="shared" si="304"/>
        <v>6756367.2719380753</v>
      </c>
      <c r="AB677" s="10">
        <f t="shared" si="305"/>
        <v>6.7563672719380756</v>
      </c>
      <c r="AC677" s="10">
        <f t="shared" si="306"/>
        <v>6.6553672719380756</v>
      </c>
      <c r="AD677" s="3">
        <f t="shared" si="307"/>
        <v>965.24543465381805</v>
      </c>
      <c r="AI677" s="94">
        <f t="shared" si="308"/>
        <v>1.1737604612634722</v>
      </c>
    </row>
    <row r="678" spans="2:35">
      <c r="B678" s="39">
        <f t="shared" si="309"/>
        <v>650</v>
      </c>
      <c r="C678" s="42">
        <f t="shared" si="310"/>
        <v>11.067146282974074</v>
      </c>
      <c r="D678" s="10">
        <f t="shared" si="311"/>
        <v>3.1328537170259274</v>
      </c>
      <c r="E678" s="40">
        <f t="shared" si="312"/>
        <v>40.134292565948144</v>
      </c>
      <c r="F678" s="40">
        <f t="shared" si="313"/>
        <v>46.4</v>
      </c>
      <c r="G678" s="3">
        <f t="shared" si="314"/>
        <v>314.32853717025466</v>
      </c>
      <c r="H678" s="3">
        <f t="shared" si="315"/>
        <v>155.31826837612553</v>
      </c>
      <c r="I678">
        <f t="shared" si="300"/>
        <v>1.5531826837612554E-4</v>
      </c>
      <c r="J678" s="4">
        <f t="shared" si="316"/>
        <v>1309.1027895428897</v>
      </c>
      <c r="K678" s="40">
        <f t="shared" si="317"/>
        <v>8.4285177991600388</v>
      </c>
      <c r="L678" s="40">
        <f t="shared" si="301"/>
        <v>0</v>
      </c>
      <c r="M678" s="10">
        <f t="shared" si="318"/>
        <v>6.7563672719380756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15.19352601885068</v>
      </c>
      <c r="Q678" s="42">
        <f t="shared" si="320"/>
        <v>0.74077199280048789</v>
      </c>
      <c r="R678" s="4">
        <f t="shared" si="321"/>
        <v>133854.2154128901</v>
      </c>
      <c r="S678">
        <f t="shared" si="302"/>
        <v>1.3385421541289009E-4</v>
      </c>
      <c r="T678" s="41">
        <f t="shared" si="303"/>
        <v>6.5554555162706813E-4</v>
      </c>
      <c r="U678" s="42">
        <f t="shared" si="322"/>
        <v>0.23767957614005245</v>
      </c>
      <c r="V678" s="42">
        <f t="shared" si="323"/>
        <v>1.184232692487295</v>
      </c>
      <c r="W678" s="42">
        <f t="shared" si="324"/>
        <v>1.1734428420316299</v>
      </c>
      <c r="X678" s="42">
        <f t="shared" si="325"/>
        <v>1.0789850455665162E-2</v>
      </c>
      <c r="Y678" s="42">
        <f t="shared" si="329"/>
        <v>1.3931130065241168E-2</v>
      </c>
      <c r="Z678" s="10">
        <f t="shared" si="326"/>
        <v>21.251200668914642</v>
      </c>
      <c r="AA678">
        <f t="shared" si="304"/>
        <v>6754554.4999669259</v>
      </c>
      <c r="AB678" s="10">
        <f t="shared" si="305"/>
        <v>6.7545544999669263</v>
      </c>
      <c r="AC678" s="10">
        <f t="shared" si="306"/>
        <v>6.6535544999669263</v>
      </c>
      <c r="AD678" s="3">
        <f t="shared" si="307"/>
        <v>964.98252356300588</v>
      </c>
      <c r="AI678" s="94">
        <f t="shared" si="308"/>
        <v>1.1734428420316299</v>
      </c>
    </row>
    <row r="679" spans="2:35">
      <c r="B679" s="39">
        <f t="shared" si="309"/>
        <v>651</v>
      </c>
      <c r="C679" s="42">
        <f t="shared" si="310"/>
        <v>11.084172661870957</v>
      </c>
      <c r="D679" s="10">
        <f t="shared" si="311"/>
        <v>3.1158273381290442</v>
      </c>
      <c r="E679" s="40">
        <f t="shared" si="312"/>
        <v>40.16834532374191</v>
      </c>
      <c r="F679" s="40">
        <f t="shared" si="313"/>
        <v>46.4</v>
      </c>
      <c r="G679" s="3">
        <f t="shared" si="314"/>
        <v>314.15827338128582</v>
      </c>
      <c r="H679" s="3">
        <f t="shared" si="315"/>
        <v>155.31826837612553</v>
      </c>
      <c r="I679">
        <f t="shared" ref="I679:I742" si="330">H679/1000^2</f>
        <v>1.5531826837612554E-4</v>
      </c>
      <c r="J679" s="4">
        <f t="shared" si="316"/>
        <v>1311.2504814595957</v>
      </c>
      <c r="K679" s="40">
        <f t="shared" si="317"/>
        <v>8.4423454830452656</v>
      </c>
      <c r="L679" s="40">
        <f t="shared" ref="L679:L742" si="331">IF((gstar-K679)&lt;0,0,gstar-K679)</f>
        <v>0</v>
      </c>
      <c r="M679" s="10">
        <f t="shared" si="318"/>
        <v>6.7545544999669263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15.192225493370252</v>
      </c>
      <c r="Q679" s="42">
        <f t="shared" si="320"/>
        <v>0.74189272253849192</v>
      </c>
      <c r="R679" s="4">
        <f t="shared" si="321"/>
        <v>133106.99479814744</v>
      </c>
      <c r="S679">
        <f t="shared" ref="S679:S742" si="332">R679/1000^3</f>
        <v>1.3310699479814745E-4</v>
      </c>
      <c r="T679" s="41">
        <f t="shared" ref="T679:T742" si="333">(vc/1000^3-S679)</f>
        <v>6.5629277224181081E-4</v>
      </c>
      <c r="U679" s="42">
        <f t="shared" si="322"/>
        <v>0.23635276638327848</v>
      </c>
      <c r="V679" s="42">
        <f t="shared" si="323"/>
        <v>1.183880209279488</v>
      </c>
      <c r="W679" s="42">
        <f t="shared" si="324"/>
        <v>1.1731232226617492</v>
      </c>
      <c r="X679" s="42">
        <f t="shared" si="325"/>
        <v>1.0756986617738828E-2</v>
      </c>
      <c r="Y679" s="42">
        <f t="shared" si="329"/>
        <v>1.394318574003498E-2</v>
      </c>
      <c r="Z679" s="10">
        <f t="shared" si="326"/>
        <v>21.245374518458995</v>
      </c>
      <c r="AA679">
        <f t="shared" ref="AA679:AA742" si="334">Z679*rat*to+patm*1000000</f>
        <v>6752730.3861116404</v>
      </c>
      <c r="AB679" s="10">
        <f t="shared" ref="AB679:AB742" si="335">AA679/1000000</f>
        <v>6.7527303861116401</v>
      </c>
      <c r="AC679" s="10">
        <f t="shared" ref="AC679:AC742" si="336">AB679-patm</f>
        <v>6.6517303861116401</v>
      </c>
      <c r="AD679" s="3">
        <f t="shared" ref="AD679:AD742" si="337">AC679*1000000/6895</f>
        <v>964.7179675288819</v>
      </c>
      <c r="AI679" s="94">
        <f t="shared" ref="AI679:AI742" si="338">($M679-patm)*1000000*$I679/SQRT(rat*to)*SQRT(k)*(2/(k+1))^((k+1)/2/(k-1))</f>
        <v>1.1731232226617492</v>
      </c>
    </row>
    <row r="680" spans="2:35">
      <c r="B680" s="39">
        <f t="shared" ref="B680:B743" si="339">1+B679</f>
        <v>652</v>
      </c>
      <c r="C680" s="42">
        <f t="shared" ref="C680:C743" si="340">xincp+C679</f>
        <v>11.10119904076784</v>
      </c>
      <c r="D680" s="10">
        <f t="shared" ref="D680:D743" si="341">(F680-E680)/2</f>
        <v>3.098800959232161</v>
      </c>
      <c r="E680" s="40">
        <f t="shared" ref="E680:E743" si="342">E679+ci*2*xincp</f>
        <v>40.202398081535677</v>
      </c>
      <c r="F680" s="40">
        <f t="shared" ref="F680:F743" si="343">F679-osi*2*xincp</f>
        <v>46.4</v>
      </c>
      <c r="G680" s="3">
        <f t="shared" ref="G680:G743" si="344">G679-ei*n*2*xincp</f>
        <v>313.98800959231698</v>
      </c>
      <c r="H680" s="3">
        <f t="shared" ref="H680:H743" si="345">PI()/4*(dto+erate*(two-D680)/two)^2</f>
        <v>155.31826837612553</v>
      </c>
      <c r="I680">
        <f t="shared" si="330"/>
        <v>1.5531826837612554E-4</v>
      </c>
      <c r="J680" s="4">
        <f t="shared" ref="J680:J743" si="346">PI()/4*dc^2-PI()/4*(F680^2-E680^2)</f>
        <v>1313.3999948565065</v>
      </c>
      <c r="K680" s="40">
        <f t="shared" ref="K680:K743" si="347">J680/H680</f>
        <v>8.4561848943352853</v>
      </c>
      <c r="L680" s="40">
        <f t="shared" si="331"/>
        <v>0</v>
      </c>
      <c r="M680" s="10">
        <f t="shared" ref="M680:M743" si="348">AB679</f>
        <v>6.7527303861116401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15.190916591005561</v>
      </c>
      <c r="Q680" s="42">
        <f t="shared" ref="Q680:Q743" si="350">xincp/P680+Q679</f>
        <v>0.74301354884247972</v>
      </c>
      <c r="R680" s="4">
        <f t="shared" ref="R680:R743" si="351">PI()/4*(F680^2-E680^2)*G680</f>
        <v>132359.93360878728</v>
      </c>
      <c r="S680">
        <f t="shared" si="332"/>
        <v>1.3235993360878728E-4</v>
      </c>
      <c r="T680" s="41">
        <f t="shared" si="333"/>
        <v>6.5703983343117097E-4</v>
      </c>
      <c r="U680" s="42">
        <f t="shared" ref="U680:U743" si="352">rhopgrain*R680/1000^2</f>
        <v>0.23502623971177922</v>
      </c>
      <c r="V680" s="42">
        <f t="shared" ref="V680:V743" si="353">(U679-U680)/(Q680-Q679)</f>
        <v>1.1835256424475455</v>
      </c>
      <c r="W680" s="42">
        <f t="shared" ref="W680:W743" si="354">IF(V680&lt;AI680,IF(AB679&gt;pbd,AI680,0),AI680)</f>
        <v>1.1728016035445654</v>
      </c>
      <c r="X680" s="42">
        <f t="shared" ref="X680:X743" si="355">V680-W680</f>
        <v>1.0724038902980126E-2</v>
      </c>
      <c r="Y680" s="42">
        <f t="shared" si="329"/>
        <v>1.3955205524922428E-2</v>
      </c>
      <c r="Z680" s="10">
        <f t="shared" ref="Z680:Z743" si="356">Y680/T680</f>
        <v>21.239512149584648</v>
      </c>
      <c r="AA680">
        <f t="shared" si="334"/>
        <v>6750894.9326042328</v>
      </c>
      <c r="AB680" s="10">
        <f t="shared" si="335"/>
        <v>6.7508949326042327</v>
      </c>
      <c r="AC680" s="10">
        <f t="shared" si="336"/>
        <v>6.6498949326042327</v>
      </c>
      <c r="AD680" s="3">
        <f t="shared" si="337"/>
        <v>964.45176687516062</v>
      </c>
      <c r="AI680" s="94">
        <f t="shared" si="338"/>
        <v>1.1728016035445654</v>
      </c>
    </row>
    <row r="681" spans="2:35">
      <c r="B681" s="39">
        <f t="shared" si="339"/>
        <v>653</v>
      </c>
      <c r="C681" s="42">
        <f t="shared" si="340"/>
        <v>11.118225419664723</v>
      </c>
      <c r="D681" s="10">
        <f t="shared" si="341"/>
        <v>3.0817745803352778</v>
      </c>
      <c r="E681" s="40">
        <f t="shared" si="342"/>
        <v>40.236450839329443</v>
      </c>
      <c r="F681" s="40">
        <f t="shared" si="343"/>
        <v>46.4</v>
      </c>
      <c r="G681" s="3">
        <f t="shared" si="344"/>
        <v>313.81774580334815</v>
      </c>
      <c r="H681" s="3">
        <f t="shared" si="345"/>
        <v>155.31826837612553</v>
      </c>
      <c r="I681">
        <f t="shared" si="330"/>
        <v>1.5531826837612554E-4</v>
      </c>
      <c r="J681" s="4">
        <f t="shared" si="346"/>
        <v>1315.5513297336222</v>
      </c>
      <c r="K681" s="40">
        <f t="shared" si="347"/>
        <v>8.4700360330300963</v>
      </c>
      <c r="L681" s="40">
        <f t="shared" si="331"/>
        <v>0</v>
      </c>
      <c r="M681" s="10">
        <f t="shared" si="348"/>
        <v>6.7508949326042327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15.189599308758542</v>
      </c>
      <c r="Q681" s="42">
        <f t="shared" si="350"/>
        <v>0.74413447234749053</v>
      </c>
      <c r="R681" s="4">
        <f t="shared" si="351"/>
        <v>131613.03277520605</v>
      </c>
      <c r="S681">
        <f t="shared" si="332"/>
        <v>1.3161303277520607E-4</v>
      </c>
      <c r="T681" s="41">
        <f t="shared" si="333"/>
        <v>6.5778673426475213E-4</v>
      </c>
      <c r="U681" s="42">
        <f t="shared" si="352"/>
        <v>0.2336999977776224</v>
      </c>
      <c r="V681" s="42">
        <f t="shared" si="353"/>
        <v>1.1831689925567463</v>
      </c>
      <c r="W681" s="42">
        <f t="shared" si="354"/>
        <v>1.1724779850736164</v>
      </c>
      <c r="X681" s="42">
        <f t="shared" si="355"/>
        <v>1.06910074831299E-2</v>
      </c>
      <c r="Y681" s="42">
        <f t="shared" si="329"/>
        <v>1.3967189326502516E-2</v>
      </c>
      <c r="Z681" s="10">
        <f t="shared" si="356"/>
        <v>21.2336135694717</v>
      </c>
      <c r="AA681">
        <f t="shared" si="334"/>
        <v>6749048.1416927278</v>
      </c>
      <c r="AB681" s="10">
        <f t="shared" si="335"/>
        <v>6.7490481416927279</v>
      </c>
      <c r="AC681" s="10">
        <f t="shared" si="336"/>
        <v>6.648048141692728</v>
      </c>
      <c r="AD681" s="3">
        <f t="shared" si="337"/>
        <v>964.18392192787928</v>
      </c>
      <c r="AI681" s="94">
        <f t="shared" si="338"/>
        <v>1.1724779850736164</v>
      </c>
    </row>
    <row r="682" spans="2:35">
      <c r="B682" s="39">
        <f t="shared" si="339"/>
        <v>654</v>
      </c>
      <c r="C682" s="42">
        <f t="shared" si="340"/>
        <v>11.135251798561606</v>
      </c>
      <c r="D682" s="10">
        <f t="shared" si="341"/>
        <v>3.0647482014383947</v>
      </c>
      <c r="E682" s="40">
        <f t="shared" si="342"/>
        <v>40.270503597123209</v>
      </c>
      <c r="F682" s="40">
        <f t="shared" si="343"/>
        <v>46.4</v>
      </c>
      <c r="G682" s="3">
        <f t="shared" si="344"/>
        <v>313.64748201437931</v>
      </c>
      <c r="H682" s="3">
        <f t="shared" si="345"/>
        <v>155.31826837612553</v>
      </c>
      <c r="I682">
        <f t="shared" si="330"/>
        <v>1.5531826837612554E-4</v>
      </c>
      <c r="J682" s="4">
        <f t="shared" si="346"/>
        <v>1317.7044860909427</v>
      </c>
      <c r="K682" s="40">
        <f t="shared" si="347"/>
        <v>8.4838988991297004</v>
      </c>
      <c r="L682" s="40">
        <f t="shared" si="331"/>
        <v>0</v>
      </c>
      <c r="M682" s="10">
        <f t="shared" si="348"/>
        <v>6.7490481416927279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15.188273643611698</v>
      </c>
      <c r="Q682" s="42">
        <f t="shared" si="350"/>
        <v>0.74525549368911248</v>
      </c>
      <c r="R682" s="4">
        <f t="shared" si="351"/>
        <v>130866.29322780001</v>
      </c>
      <c r="S682">
        <f t="shared" si="332"/>
        <v>1.308662932278E-4</v>
      </c>
      <c r="T682" s="41">
        <f t="shared" si="333"/>
        <v>6.5853347381215823E-4</v>
      </c>
      <c r="U682" s="42">
        <f t="shared" si="352"/>
        <v>0.23237404223287536</v>
      </c>
      <c r="V682" s="42">
        <f t="shared" si="353"/>
        <v>1.1828102601762964</v>
      </c>
      <c r="W682" s="42">
        <f t="shared" si="354"/>
        <v>1.1721523676452632</v>
      </c>
      <c r="X682" s="42">
        <f t="shared" si="355"/>
        <v>1.065789253103322E-2</v>
      </c>
      <c r="Y682" s="42">
        <f t="shared" si="329"/>
        <v>1.3979137051486517E-2</v>
      </c>
      <c r="Z682" s="10">
        <f t="shared" si="356"/>
        <v>21.227678785352015</v>
      </c>
      <c r="AA682">
        <f t="shared" si="334"/>
        <v>6747190.015641355</v>
      </c>
      <c r="AB682" s="10">
        <f t="shared" si="335"/>
        <v>6.7471900156413547</v>
      </c>
      <c r="AC682" s="10">
        <f t="shared" si="336"/>
        <v>6.6461900156413547</v>
      </c>
      <c r="AD682" s="3">
        <f t="shared" si="337"/>
        <v>963.91443301542495</v>
      </c>
      <c r="AI682" s="94">
        <f t="shared" si="338"/>
        <v>1.1721523676452632</v>
      </c>
    </row>
    <row r="683" spans="2:35">
      <c r="B683" s="39">
        <f t="shared" si="339"/>
        <v>655</v>
      </c>
      <c r="C683" s="42">
        <f t="shared" si="340"/>
        <v>11.15227817745849</v>
      </c>
      <c r="D683" s="10">
        <f t="shared" si="341"/>
        <v>3.0477218225415115</v>
      </c>
      <c r="E683" s="40">
        <f t="shared" si="342"/>
        <v>40.304556354916976</v>
      </c>
      <c r="F683" s="40">
        <f t="shared" si="343"/>
        <v>46.4</v>
      </c>
      <c r="G683" s="3">
        <f t="shared" si="344"/>
        <v>313.47721822541047</v>
      </c>
      <c r="H683" s="3">
        <f t="shared" si="345"/>
        <v>155.31826837612553</v>
      </c>
      <c r="I683">
        <f t="shared" si="330"/>
        <v>1.5531826837612554E-4</v>
      </c>
      <c r="J683" s="4">
        <f t="shared" si="346"/>
        <v>1319.8594639284679</v>
      </c>
      <c r="K683" s="40">
        <f t="shared" si="347"/>
        <v>8.497773492634094</v>
      </c>
      <c r="L683" s="40">
        <f t="shared" si="331"/>
        <v>0</v>
      </c>
      <c r="M683" s="10">
        <f t="shared" si="348"/>
        <v>6.7471900156413547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15.186939592528212</v>
      </c>
      <c r="Q683" s="42">
        <f t="shared" si="350"/>
        <v>0.74637661350348639</v>
      </c>
      <c r="R683" s="4">
        <f t="shared" si="351"/>
        <v>130119.71589696567</v>
      </c>
      <c r="S683">
        <f t="shared" si="332"/>
        <v>1.3011971589696567E-4</v>
      </c>
      <c r="T683" s="41">
        <f t="shared" si="333"/>
        <v>6.5928005114299255E-4</v>
      </c>
      <c r="U683" s="42">
        <f t="shared" si="352"/>
        <v>0.23104837472960607</v>
      </c>
      <c r="V683" s="42">
        <f t="shared" si="353"/>
        <v>1.1824494458780173</v>
      </c>
      <c r="W683" s="42">
        <f t="shared" si="354"/>
        <v>1.1718247516587241</v>
      </c>
      <c r="X683" s="42">
        <f t="shared" si="355"/>
        <v>1.0624694219293129E-2</v>
      </c>
      <c r="Y683" s="42">
        <f t="shared" si="329"/>
        <v>1.3991048606697431E-2</v>
      </c>
      <c r="Z683" s="10">
        <f t="shared" si="356"/>
        <v>21.221707804507624</v>
      </c>
      <c r="AA683">
        <f t="shared" si="334"/>
        <v>6745320.5567300497</v>
      </c>
      <c r="AB683" s="10">
        <f t="shared" si="335"/>
        <v>6.74532055673005</v>
      </c>
      <c r="AC683" s="10">
        <f t="shared" si="336"/>
        <v>6.6443205567300501</v>
      </c>
      <c r="AD683" s="3">
        <f t="shared" si="337"/>
        <v>963.6433004684626</v>
      </c>
      <c r="AI683" s="94">
        <f t="shared" si="338"/>
        <v>1.1718247516587241</v>
      </c>
    </row>
    <row r="684" spans="2:35">
      <c r="B684" s="39">
        <f t="shared" si="339"/>
        <v>656</v>
      </c>
      <c r="C684" s="42">
        <f t="shared" si="340"/>
        <v>11.169304556355373</v>
      </c>
      <c r="D684" s="10">
        <f t="shared" si="341"/>
        <v>3.0306954436446283</v>
      </c>
      <c r="E684" s="40">
        <f t="shared" si="342"/>
        <v>40.338609112710742</v>
      </c>
      <c r="F684" s="40">
        <f t="shared" si="343"/>
        <v>46.4</v>
      </c>
      <c r="G684" s="3">
        <f t="shared" si="344"/>
        <v>313.30695443644163</v>
      </c>
      <c r="H684" s="3">
        <f t="shared" si="345"/>
        <v>155.31826837612553</v>
      </c>
      <c r="I684">
        <f t="shared" si="330"/>
        <v>1.5531826837612554E-4</v>
      </c>
      <c r="J684" s="4">
        <f t="shared" si="346"/>
        <v>1322.0162632461979</v>
      </c>
      <c r="K684" s="40">
        <f t="shared" si="347"/>
        <v>8.5116598135432806</v>
      </c>
      <c r="L684" s="40">
        <f t="shared" si="331"/>
        <v>0</v>
      </c>
      <c r="M684" s="10">
        <f t="shared" si="348"/>
        <v>6.74532055673005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15.185597152451544</v>
      </c>
      <c r="Q684" s="42">
        <f t="shared" si="350"/>
        <v>0.74749783242730949</v>
      </c>
      <c r="R684" s="4">
        <f t="shared" si="351"/>
        <v>129373.30171309931</v>
      </c>
      <c r="S684">
        <f t="shared" si="332"/>
        <v>1.2937330171309931E-4</v>
      </c>
      <c r="T684" s="41">
        <f t="shared" si="333"/>
        <v>6.6002646532685894E-4</v>
      </c>
      <c r="U684" s="42">
        <f t="shared" si="352"/>
        <v>0.22972299691988193</v>
      </c>
      <c r="V684" s="42">
        <f t="shared" si="353"/>
        <v>1.1820865502384605</v>
      </c>
      <c r="W684" s="42">
        <f t="shared" si="354"/>
        <v>1.1714951375159866</v>
      </c>
      <c r="X684" s="42">
        <f t="shared" si="355"/>
        <v>1.0591412722473992E-2</v>
      </c>
      <c r="Y684" s="42">
        <f t="shared" si="329"/>
        <v>1.400292389907189E-2</v>
      </c>
      <c r="Z684" s="10">
        <f t="shared" si="356"/>
        <v>21.215700634272821</v>
      </c>
      <c r="AA684">
        <f t="shared" si="334"/>
        <v>6743439.7672551153</v>
      </c>
      <c r="AB684" s="10">
        <f t="shared" si="335"/>
        <v>6.743439767255115</v>
      </c>
      <c r="AC684" s="10">
        <f t="shared" si="336"/>
        <v>6.642439767255115</v>
      </c>
      <c r="AD684" s="3">
        <f t="shared" si="337"/>
        <v>963.37052462003123</v>
      </c>
      <c r="AI684" s="94">
        <f t="shared" si="338"/>
        <v>1.1714951375159866</v>
      </c>
    </row>
    <row r="685" spans="2:35">
      <c r="B685" s="39">
        <f t="shared" si="339"/>
        <v>657</v>
      </c>
      <c r="C685" s="42">
        <f t="shared" si="340"/>
        <v>11.186330935252256</v>
      </c>
      <c r="D685" s="10">
        <f t="shared" si="341"/>
        <v>3.0136690647477451</v>
      </c>
      <c r="E685" s="40">
        <f t="shared" si="342"/>
        <v>40.372661870504508</v>
      </c>
      <c r="F685" s="40">
        <f t="shared" si="343"/>
        <v>46.4</v>
      </c>
      <c r="G685" s="3">
        <f t="shared" si="344"/>
        <v>313.13669064747279</v>
      </c>
      <c r="H685" s="3">
        <f t="shared" si="345"/>
        <v>155.31826837612553</v>
      </c>
      <c r="I685">
        <f t="shared" si="330"/>
        <v>1.5531826837612554E-4</v>
      </c>
      <c r="J685" s="4">
        <f t="shared" si="346"/>
        <v>1324.1748840441328</v>
      </c>
      <c r="K685" s="40">
        <f t="shared" si="347"/>
        <v>8.5255578618572603</v>
      </c>
      <c r="L685" s="40">
        <f t="shared" si="331"/>
        <v>0</v>
      </c>
      <c r="M685" s="10">
        <f t="shared" si="348"/>
        <v>6.743439767255115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15.184246320305865</v>
      </c>
      <c r="Q685" s="42">
        <f t="shared" si="350"/>
        <v>0.74861915109783939</v>
      </c>
      <c r="R685" s="4">
        <f t="shared" si="351"/>
        <v>128627.05160659728</v>
      </c>
      <c r="S685">
        <f t="shared" si="332"/>
        <v>1.2862705160659728E-4</v>
      </c>
      <c r="T685" s="41">
        <f t="shared" si="333"/>
        <v>6.60772715433361E-4</v>
      </c>
      <c r="U685" s="42">
        <f t="shared" si="352"/>
        <v>0.22839791045577054</v>
      </c>
      <c r="V685" s="42">
        <f t="shared" si="353"/>
        <v>1.1817215738369957</v>
      </c>
      <c r="W685" s="42">
        <f t="shared" si="354"/>
        <v>1.1711635256219237</v>
      </c>
      <c r="X685" s="42">
        <f t="shared" si="355"/>
        <v>1.0558048215072002E-2</v>
      </c>
      <c r="Y685" s="42">
        <f t="shared" si="329"/>
        <v>1.4014762835659805E-2</v>
      </c>
      <c r="Z685" s="10">
        <f t="shared" si="356"/>
        <v>21.20965728203285</v>
      </c>
      <c r="AA685">
        <f t="shared" si="334"/>
        <v>6741547.6495287996</v>
      </c>
      <c r="AB685" s="10">
        <f t="shared" si="335"/>
        <v>6.7415476495287994</v>
      </c>
      <c r="AC685" s="10">
        <f t="shared" si="336"/>
        <v>6.6405476495287994</v>
      </c>
      <c r="AD685" s="3">
        <f t="shared" si="337"/>
        <v>963.09610580548213</v>
      </c>
      <c r="AI685" s="94">
        <f t="shared" si="338"/>
        <v>1.1711635256219237</v>
      </c>
    </row>
    <row r="686" spans="2:35">
      <c r="B686" s="39">
        <f t="shared" si="339"/>
        <v>658</v>
      </c>
      <c r="C686" s="42">
        <f t="shared" si="340"/>
        <v>11.203357314149139</v>
      </c>
      <c r="D686" s="10">
        <f t="shared" si="341"/>
        <v>2.9966426858508619</v>
      </c>
      <c r="E686" s="40">
        <f t="shared" si="342"/>
        <v>40.406714628298275</v>
      </c>
      <c r="F686" s="40">
        <f t="shared" si="343"/>
        <v>46.4</v>
      </c>
      <c r="G686" s="3">
        <f t="shared" si="344"/>
        <v>312.96642685850395</v>
      </c>
      <c r="H686" s="3">
        <f t="shared" si="345"/>
        <v>155.31826837612553</v>
      </c>
      <c r="I686">
        <f t="shared" si="330"/>
        <v>1.5531826837612554E-4</v>
      </c>
      <c r="J686" s="4">
        <f t="shared" si="346"/>
        <v>1326.3353263222727</v>
      </c>
      <c r="K686" s="40">
        <f t="shared" si="347"/>
        <v>8.5394676375760312</v>
      </c>
      <c r="L686" s="40">
        <f t="shared" si="331"/>
        <v>0</v>
      </c>
      <c r="M686" s="10">
        <f t="shared" si="348"/>
        <v>6.7415476495287994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15.182887092995724</v>
      </c>
      <c r="Q686" s="42">
        <f t="shared" si="350"/>
        <v>0.74974057015289763</v>
      </c>
      <c r="R686" s="4">
        <f t="shared" si="351"/>
        <v>127880.96650785592</v>
      </c>
      <c r="S686">
        <f t="shared" si="332"/>
        <v>1.2788096650785593E-4</v>
      </c>
      <c r="T686" s="41">
        <f t="shared" si="333"/>
        <v>6.6151880053210224E-4</v>
      </c>
      <c r="U686" s="42">
        <f t="shared" si="352"/>
        <v>0.22707311698933944</v>
      </c>
      <c r="V686" s="42">
        <f t="shared" si="353"/>
        <v>1.1813545172569724</v>
      </c>
      <c r="W686" s="42">
        <f t="shared" si="354"/>
        <v>1.1708299163842206</v>
      </c>
      <c r="X686" s="42">
        <f t="shared" si="355"/>
        <v>1.0524600872751755E-2</v>
      </c>
      <c r="Y686" s="42">
        <f t="shared" si="329"/>
        <v>1.4026565323625392E-2</v>
      </c>
      <c r="Z686" s="10">
        <f t="shared" si="356"/>
        <v>21.203577755224675</v>
      </c>
      <c r="AA686">
        <f t="shared" si="334"/>
        <v>6739644.2058795486</v>
      </c>
      <c r="AB686" s="10">
        <f t="shared" si="335"/>
        <v>6.7396442058795483</v>
      </c>
      <c r="AC686" s="10">
        <f t="shared" si="336"/>
        <v>6.6386442058795483</v>
      </c>
      <c r="AD686" s="3">
        <f t="shared" si="337"/>
        <v>962.82004436251611</v>
      </c>
      <c r="AI686" s="94">
        <f t="shared" si="338"/>
        <v>1.1708299163842206</v>
      </c>
    </row>
    <row r="687" spans="2:35">
      <c r="B687" s="39">
        <f t="shared" si="339"/>
        <v>659</v>
      </c>
      <c r="C687" s="42">
        <f t="shared" si="340"/>
        <v>11.220383693046022</v>
      </c>
      <c r="D687" s="10">
        <f t="shared" si="341"/>
        <v>2.9796163069539787</v>
      </c>
      <c r="E687" s="40">
        <f t="shared" si="342"/>
        <v>40.440767386092041</v>
      </c>
      <c r="F687" s="40">
        <f t="shared" si="343"/>
        <v>46.4</v>
      </c>
      <c r="G687" s="3">
        <f t="shared" si="344"/>
        <v>312.79616306953511</v>
      </c>
      <c r="H687" s="3">
        <f t="shared" si="345"/>
        <v>155.31826837612553</v>
      </c>
      <c r="I687">
        <f t="shared" si="330"/>
        <v>1.5531826837612554E-4</v>
      </c>
      <c r="J687" s="4">
        <f t="shared" si="346"/>
        <v>1328.4975900806171</v>
      </c>
      <c r="K687" s="40">
        <f t="shared" si="347"/>
        <v>8.5533891406995934</v>
      </c>
      <c r="L687" s="40">
        <f t="shared" si="331"/>
        <v>0</v>
      </c>
      <c r="M687" s="10">
        <f t="shared" si="348"/>
        <v>6.7396442058795483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15.181519467406179</v>
      </c>
      <c r="Q687" s="42">
        <f t="shared" si="350"/>
        <v>0.75086209023087391</v>
      </c>
      <c r="R687" s="4">
        <f t="shared" si="351"/>
        <v>127135.04734727168</v>
      </c>
      <c r="S687">
        <f t="shared" si="332"/>
        <v>1.2713504734727167E-4</v>
      </c>
      <c r="T687" s="41">
        <f t="shared" si="333"/>
        <v>6.622647196926866E-4</v>
      </c>
      <c r="U687" s="42">
        <f t="shared" si="352"/>
        <v>0.22574861817265646</v>
      </c>
      <c r="V687" s="42">
        <f t="shared" si="353"/>
        <v>1.180985381084718</v>
      </c>
      <c r="W687" s="42">
        <f t="shared" si="354"/>
        <v>1.1704943102134175</v>
      </c>
      <c r="X687" s="42">
        <f t="shared" si="355"/>
        <v>1.0491070871300412E-2</v>
      </c>
      <c r="Y687" s="42">
        <f t="shared" si="329"/>
        <v>1.4038331270247027E-2</v>
      </c>
      <c r="Z687" s="10">
        <f t="shared" si="356"/>
        <v>21.197462061335973</v>
      </c>
      <c r="AA687">
        <f t="shared" si="334"/>
        <v>6737729.4386516847</v>
      </c>
      <c r="AB687" s="10">
        <f t="shared" si="335"/>
        <v>6.7377294386516846</v>
      </c>
      <c r="AC687" s="10">
        <f t="shared" si="336"/>
        <v>6.6367294386516846</v>
      </c>
      <c r="AD687" s="3">
        <f t="shared" si="337"/>
        <v>962.54234063113631</v>
      </c>
      <c r="AI687" s="94">
        <f t="shared" si="338"/>
        <v>1.1704943102134175</v>
      </c>
    </row>
    <row r="688" spans="2:35">
      <c r="B688" s="39">
        <f t="shared" si="339"/>
        <v>660</v>
      </c>
      <c r="C688" s="42">
        <f t="shared" si="340"/>
        <v>11.237410071942906</v>
      </c>
      <c r="D688" s="10">
        <f t="shared" si="341"/>
        <v>2.9625899280570955</v>
      </c>
      <c r="E688" s="40">
        <f t="shared" si="342"/>
        <v>40.474820143885808</v>
      </c>
      <c r="F688" s="40">
        <f t="shared" si="343"/>
        <v>46.4</v>
      </c>
      <c r="G688" s="3">
        <f t="shared" si="344"/>
        <v>312.62589928056627</v>
      </c>
      <c r="H688" s="3">
        <f t="shared" si="345"/>
        <v>155.31826837612553</v>
      </c>
      <c r="I688">
        <f t="shared" si="330"/>
        <v>1.5531826837612554E-4</v>
      </c>
      <c r="J688" s="4">
        <f t="shared" si="346"/>
        <v>1330.6616753191665</v>
      </c>
      <c r="K688" s="40">
        <f t="shared" si="347"/>
        <v>8.5673223712279469</v>
      </c>
      <c r="L688" s="40">
        <f t="shared" si="331"/>
        <v>0</v>
      </c>
      <c r="M688" s="10">
        <f t="shared" si="348"/>
        <v>6.7377294386516846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15.180143440402531</v>
      </c>
      <c r="Q688" s="42">
        <f t="shared" si="350"/>
        <v>0.75198371197072955</v>
      </c>
      <c r="R688" s="4">
        <f t="shared" si="351"/>
        <v>126389.29505524089</v>
      </c>
      <c r="S688">
        <f t="shared" si="332"/>
        <v>1.263892950552409E-4</v>
      </c>
      <c r="T688" s="41">
        <f t="shared" si="333"/>
        <v>6.6301047198471727E-4</v>
      </c>
      <c r="U688" s="42">
        <f t="shared" si="352"/>
        <v>0.22442441565778903</v>
      </c>
      <c r="V688" s="42">
        <f t="shared" si="353"/>
        <v>1.1806141659111016</v>
      </c>
      <c r="W688" s="42">
        <f t="shared" si="354"/>
        <v>1.1701567075228541</v>
      </c>
      <c r="X688" s="42">
        <f t="shared" si="355"/>
        <v>1.045745838824752E-2</v>
      </c>
      <c r="Y688" s="42">
        <f t="shared" si="329"/>
        <v>1.4050060582918921E-2</v>
      </c>
      <c r="Z688" s="10">
        <f t="shared" si="356"/>
        <v>21.191310207906916</v>
      </c>
      <c r="AA688">
        <f t="shared" si="334"/>
        <v>6735803.3502059663</v>
      </c>
      <c r="AB688" s="10">
        <f t="shared" si="335"/>
        <v>6.7358033502059662</v>
      </c>
      <c r="AC688" s="10">
        <f t="shared" si="336"/>
        <v>6.6348033502059662</v>
      </c>
      <c r="AD688" s="3">
        <f t="shared" si="337"/>
        <v>962.26299495372973</v>
      </c>
      <c r="AI688" s="94">
        <f t="shared" si="338"/>
        <v>1.1701567075228541</v>
      </c>
    </row>
    <row r="689" spans="2:35">
      <c r="B689" s="39">
        <f t="shared" si="339"/>
        <v>661</v>
      </c>
      <c r="C689" s="42">
        <f t="shared" si="340"/>
        <v>11.254436450839789</v>
      </c>
      <c r="D689" s="10">
        <f t="shared" si="341"/>
        <v>2.9455635491602123</v>
      </c>
      <c r="E689" s="40">
        <f t="shared" si="342"/>
        <v>40.508872901679574</v>
      </c>
      <c r="F689" s="40">
        <f t="shared" si="343"/>
        <v>46.4</v>
      </c>
      <c r="G689" s="3">
        <f t="shared" si="344"/>
        <v>312.45563549159743</v>
      </c>
      <c r="H689" s="3">
        <f t="shared" si="345"/>
        <v>155.31826837612553</v>
      </c>
      <c r="I689">
        <f t="shared" si="330"/>
        <v>1.5531826837612554E-4</v>
      </c>
      <c r="J689" s="4">
        <f t="shared" si="346"/>
        <v>1332.8275820379206</v>
      </c>
      <c r="K689" s="40">
        <f t="shared" si="347"/>
        <v>8.5812673291610935</v>
      </c>
      <c r="L689" s="40">
        <f t="shared" si="331"/>
        <v>0</v>
      </c>
      <c r="M689" s="10">
        <f t="shared" si="348"/>
        <v>6.7358033502059662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15.178759008830685</v>
      </c>
      <c r="Q689" s="42">
        <f t="shared" si="350"/>
        <v>0.75310543601200186</v>
      </c>
      <c r="R689" s="4">
        <f t="shared" si="351"/>
        <v>125643.71056215989</v>
      </c>
      <c r="S689">
        <f t="shared" si="332"/>
        <v>1.2564371056215988E-4</v>
      </c>
      <c r="T689" s="41">
        <f t="shared" si="333"/>
        <v>6.6375605647779829E-4</v>
      </c>
      <c r="U689" s="42">
        <f t="shared" si="352"/>
        <v>0.22310051109680484</v>
      </c>
      <c r="V689" s="42">
        <f t="shared" si="353"/>
        <v>1.180240872329489</v>
      </c>
      <c r="W689" s="42">
        <f t="shared" si="354"/>
        <v>1.1698171087287681</v>
      </c>
      <c r="X689" s="42">
        <f t="shared" si="355"/>
        <v>1.0423763600720948E-2</v>
      </c>
      <c r="Y689" s="42">
        <f t="shared" si="329"/>
        <v>1.406175316915039E-2</v>
      </c>
      <c r="Z689" s="10">
        <f t="shared" si="356"/>
        <v>21.185122202528234</v>
      </c>
      <c r="AA689">
        <f t="shared" si="334"/>
        <v>6733865.9429189805</v>
      </c>
      <c r="AB689" s="10">
        <f t="shared" si="335"/>
        <v>6.7338659429189809</v>
      </c>
      <c r="AC689" s="10">
        <f t="shared" si="336"/>
        <v>6.6328659429189809</v>
      </c>
      <c r="AD689" s="3">
        <f t="shared" si="337"/>
        <v>961.98200767497906</v>
      </c>
      <c r="AI689" s="94">
        <f t="shared" si="338"/>
        <v>1.1698171087287681</v>
      </c>
    </row>
    <row r="690" spans="2:35">
      <c r="B690" s="39">
        <f t="shared" si="339"/>
        <v>662</v>
      </c>
      <c r="C690" s="42">
        <f t="shared" si="340"/>
        <v>11.271462829736672</v>
      </c>
      <c r="D690" s="10">
        <f t="shared" si="341"/>
        <v>2.9285371702633292</v>
      </c>
      <c r="E690" s="40">
        <f t="shared" si="342"/>
        <v>40.54292565947334</v>
      </c>
      <c r="F690" s="40">
        <f t="shared" si="343"/>
        <v>46.4</v>
      </c>
      <c r="G690" s="3">
        <f t="shared" si="344"/>
        <v>312.28537170262859</v>
      </c>
      <c r="H690" s="3">
        <f t="shared" si="345"/>
        <v>155.31826837612553</v>
      </c>
      <c r="I690">
        <f t="shared" si="330"/>
        <v>1.5531826837612554E-4</v>
      </c>
      <c r="J690" s="4">
        <f t="shared" si="346"/>
        <v>1334.9953102368795</v>
      </c>
      <c r="K690" s="40">
        <f t="shared" si="347"/>
        <v>8.5952240144990313</v>
      </c>
      <c r="L690" s="40">
        <f t="shared" si="331"/>
        <v>0</v>
      </c>
      <c r="M690" s="10">
        <f t="shared" si="348"/>
        <v>6.7338659429189809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15.177366169516677</v>
      </c>
      <c r="Q690" s="42">
        <f t="shared" si="350"/>
        <v>0.75422726299480736</v>
      </c>
      <c r="R690" s="4">
        <f t="shared" si="351"/>
        <v>124898.29479842506</v>
      </c>
      <c r="S690">
        <f t="shared" si="332"/>
        <v>1.2489829479842506E-4</v>
      </c>
      <c r="T690" s="41">
        <f t="shared" si="333"/>
        <v>6.6450147224153316E-4</v>
      </c>
      <c r="U690" s="42">
        <f t="shared" si="352"/>
        <v>0.22177690614177145</v>
      </c>
      <c r="V690" s="42">
        <f t="shared" si="353"/>
        <v>1.1798655009378396</v>
      </c>
      <c r="W690" s="42">
        <f t="shared" si="354"/>
        <v>1.1694755142501887</v>
      </c>
      <c r="X690" s="42">
        <f t="shared" si="355"/>
        <v>1.0389986687650898E-2</v>
      </c>
      <c r="Y690" s="42">
        <f t="shared" si="329"/>
        <v>1.4073408936567586E-2</v>
      </c>
      <c r="Z690" s="10">
        <f t="shared" si="356"/>
        <v>21.17889805284311</v>
      </c>
      <c r="AA690">
        <f t="shared" si="334"/>
        <v>6731917.2191837383</v>
      </c>
      <c r="AB690" s="10">
        <f t="shared" si="335"/>
        <v>6.731917219183738</v>
      </c>
      <c r="AC690" s="10">
        <f t="shared" si="336"/>
        <v>6.630917219183738</v>
      </c>
      <c r="AD690" s="3">
        <f t="shared" si="337"/>
        <v>961.69937914194895</v>
      </c>
      <c r="AI690" s="94">
        <f t="shared" si="338"/>
        <v>1.1694755142501887</v>
      </c>
    </row>
    <row r="691" spans="2:35">
      <c r="B691" s="39">
        <f t="shared" si="339"/>
        <v>663</v>
      </c>
      <c r="C691" s="42">
        <f t="shared" si="340"/>
        <v>11.288489208633555</v>
      </c>
      <c r="D691" s="10">
        <f t="shared" si="341"/>
        <v>2.911510791366446</v>
      </c>
      <c r="E691" s="40">
        <f t="shared" si="342"/>
        <v>40.576978417267107</v>
      </c>
      <c r="F691" s="40">
        <f t="shared" si="343"/>
        <v>46.4</v>
      </c>
      <c r="G691" s="3">
        <f t="shared" si="344"/>
        <v>312.11510791365976</v>
      </c>
      <c r="H691" s="3">
        <f t="shared" si="345"/>
        <v>155.31826837612553</v>
      </c>
      <c r="I691">
        <f t="shared" si="330"/>
        <v>1.5531826837612554E-4</v>
      </c>
      <c r="J691" s="4">
        <f t="shared" si="346"/>
        <v>1337.1648599160433</v>
      </c>
      <c r="K691" s="40">
        <f t="shared" si="347"/>
        <v>8.6091924272417604</v>
      </c>
      <c r="L691" s="40">
        <f t="shared" si="331"/>
        <v>0</v>
      </c>
      <c r="M691" s="10">
        <f t="shared" si="348"/>
        <v>6.731917219183738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15.175964919267056</v>
      </c>
      <c r="Q691" s="42">
        <f t="shared" si="350"/>
        <v>0.7553491935598462</v>
      </c>
      <c r="R691" s="4">
        <f t="shared" si="351"/>
        <v>124153.04869443277</v>
      </c>
      <c r="S691">
        <f t="shared" si="332"/>
        <v>1.2415304869443277E-4</v>
      </c>
      <c r="T691" s="41">
        <f t="shared" si="333"/>
        <v>6.652467183455254E-4</v>
      </c>
      <c r="U691" s="42">
        <f t="shared" si="352"/>
        <v>0.22045360244475648</v>
      </c>
      <c r="V691" s="42">
        <f t="shared" si="353"/>
        <v>1.1794880523369622</v>
      </c>
      <c r="W691" s="42">
        <f t="shared" si="354"/>
        <v>1.1691319245090395</v>
      </c>
      <c r="X691" s="42">
        <f t="shared" si="355"/>
        <v>1.0356127827922723E-2</v>
      </c>
      <c r="Y691" s="42">
        <f t="shared" si="329"/>
        <v>1.4085027792913183E-2</v>
      </c>
      <c r="Z691" s="10">
        <f t="shared" si="356"/>
        <v>21.172637766545883</v>
      </c>
      <c r="AA691">
        <f t="shared" si="334"/>
        <v>6729957.181409264</v>
      </c>
      <c r="AB691" s="10">
        <f t="shared" si="335"/>
        <v>6.7299571814092642</v>
      </c>
      <c r="AC691" s="10">
        <f t="shared" si="336"/>
        <v>6.6289571814092643</v>
      </c>
      <c r="AD691" s="3">
        <f t="shared" si="337"/>
        <v>961.41510970402669</v>
      </c>
      <c r="AI691" s="94">
        <f t="shared" si="338"/>
        <v>1.1691319245090395</v>
      </c>
    </row>
    <row r="692" spans="2:35">
      <c r="B692" s="39">
        <f t="shared" si="339"/>
        <v>664</v>
      </c>
      <c r="C692" s="42">
        <f t="shared" si="340"/>
        <v>11.305515587530438</v>
      </c>
      <c r="D692" s="10">
        <f t="shared" si="341"/>
        <v>2.8944844124695628</v>
      </c>
      <c r="E692" s="40">
        <f t="shared" si="342"/>
        <v>40.611031175060873</v>
      </c>
      <c r="F692" s="40">
        <f t="shared" si="343"/>
        <v>46.4</v>
      </c>
      <c r="G692" s="3">
        <f t="shared" si="344"/>
        <v>311.94484412469092</v>
      </c>
      <c r="H692" s="3">
        <f t="shared" si="345"/>
        <v>155.31826837612553</v>
      </c>
      <c r="I692">
        <f t="shared" si="330"/>
        <v>1.5531826837612554E-4</v>
      </c>
      <c r="J692" s="4">
        <f t="shared" si="346"/>
        <v>1339.3362310754119</v>
      </c>
      <c r="K692" s="40">
        <f t="shared" si="347"/>
        <v>8.6231725673892825</v>
      </c>
      <c r="L692" s="40">
        <f t="shared" si="331"/>
        <v>0</v>
      </c>
      <c r="M692" s="10">
        <f t="shared" si="348"/>
        <v>6.7299571814092642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15.174555254868553</v>
      </c>
      <c r="Q692" s="42">
        <f t="shared" si="350"/>
        <v>0.75647122834840586</v>
      </c>
      <c r="R692" s="4">
        <f t="shared" si="351"/>
        <v>123407.97318057931</v>
      </c>
      <c r="S692">
        <f t="shared" si="332"/>
        <v>1.234079731805793E-4</v>
      </c>
      <c r="T692" s="41">
        <f t="shared" si="333"/>
        <v>6.6599179385937895E-4</v>
      </c>
      <c r="U692" s="42">
        <f t="shared" si="352"/>
        <v>0.21913060165782747</v>
      </c>
      <c r="V692" s="42">
        <f t="shared" si="353"/>
        <v>1.1791085271316184</v>
      </c>
      <c r="W692" s="42">
        <f t="shared" si="354"/>
        <v>1.1687863399300686</v>
      </c>
      <c r="X692" s="42">
        <f t="shared" si="355"/>
        <v>1.032218720154976E-2</v>
      </c>
      <c r="Y692" s="42">
        <f t="shared" si="329"/>
        <v>1.4096609646047347E-2</v>
      </c>
      <c r="Z692" s="10">
        <f t="shared" si="356"/>
        <v>21.166341351382748</v>
      </c>
      <c r="AA692">
        <f t="shared" si="334"/>
        <v>6727985.832020821</v>
      </c>
      <c r="AB692" s="10">
        <f t="shared" si="335"/>
        <v>6.7279858320208215</v>
      </c>
      <c r="AC692" s="10">
        <f t="shared" si="336"/>
        <v>6.6269858320208215</v>
      </c>
      <c r="AD692" s="3">
        <f t="shared" si="337"/>
        <v>961.12919971295446</v>
      </c>
      <c r="AI692" s="94">
        <f t="shared" si="338"/>
        <v>1.1687863399300686</v>
      </c>
    </row>
    <row r="693" spans="2:35">
      <c r="B693" s="39">
        <f t="shared" si="339"/>
        <v>665</v>
      </c>
      <c r="C693" s="42">
        <f t="shared" si="340"/>
        <v>11.322541966427321</v>
      </c>
      <c r="D693" s="10">
        <f t="shared" si="341"/>
        <v>2.8774580335726796</v>
      </c>
      <c r="E693" s="40">
        <f t="shared" si="342"/>
        <v>40.645083932854639</v>
      </c>
      <c r="F693" s="40">
        <f t="shared" si="343"/>
        <v>46.4</v>
      </c>
      <c r="G693" s="3">
        <f t="shared" si="344"/>
        <v>311.77458033572208</v>
      </c>
      <c r="H693" s="3">
        <f t="shared" si="345"/>
        <v>155.31826837612553</v>
      </c>
      <c r="I693">
        <f t="shared" si="330"/>
        <v>1.5531826837612554E-4</v>
      </c>
      <c r="J693" s="4">
        <f t="shared" si="346"/>
        <v>1341.5094237149854</v>
      </c>
      <c r="K693" s="40">
        <f t="shared" si="347"/>
        <v>8.6371644349415959</v>
      </c>
      <c r="L693" s="40">
        <f t="shared" si="331"/>
        <v>0</v>
      </c>
      <c r="M693" s="10">
        <f t="shared" si="348"/>
        <v>6.7279858320208215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15.173137173088197</v>
      </c>
      <c r="Q693" s="42">
        <f t="shared" si="350"/>
        <v>0.75759336800236499</v>
      </c>
      <c r="R693" s="4">
        <f t="shared" si="351"/>
        <v>122663.06918726115</v>
      </c>
      <c r="S693">
        <f t="shared" si="332"/>
        <v>1.2266306918726116E-4</v>
      </c>
      <c r="T693" s="41">
        <f t="shared" si="333"/>
        <v>6.6673669785269709E-4</v>
      </c>
      <c r="U693" s="42">
        <f t="shared" si="352"/>
        <v>0.21780790543305215</v>
      </c>
      <c r="V693" s="42">
        <f t="shared" si="353"/>
        <v>1.1787269259299296</v>
      </c>
      <c r="W693" s="42">
        <f t="shared" si="354"/>
        <v>1.1684387609408875</v>
      </c>
      <c r="X693" s="42">
        <f t="shared" si="355"/>
        <v>1.0288164989042059E-2</v>
      </c>
      <c r="Y693" s="42">
        <f t="shared" si="329"/>
        <v>1.4108154403948026E-2</v>
      </c>
      <c r="Z693" s="10">
        <f t="shared" si="356"/>
        <v>21.160008815151429</v>
      </c>
      <c r="AA693">
        <f t="shared" si="334"/>
        <v>6726003.1734598046</v>
      </c>
      <c r="AB693" s="10">
        <f t="shared" si="335"/>
        <v>6.7260031734598043</v>
      </c>
      <c r="AC693" s="10">
        <f t="shared" si="336"/>
        <v>6.6250031734598043</v>
      </c>
      <c r="AD693" s="3">
        <f t="shared" si="337"/>
        <v>960.84164952281435</v>
      </c>
      <c r="AI693" s="94">
        <f t="shared" si="338"/>
        <v>1.1684387609408875</v>
      </c>
    </row>
    <row r="694" spans="2:35">
      <c r="B694" s="39">
        <f t="shared" si="339"/>
        <v>666</v>
      </c>
      <c r="C694" s="42">
        <f t="shared" si="340"/>
        <v>11.339568345324205</v>
      </c>
      <c r="D694" s="10">
        <f t="shared" si="341"/>
        <v>2.8604316546757964</v>
      </c>
      <c r="E694" s="40">
        <f t="shared" si="342"/>
        <v>40.679136690648406</v>
      </c>
      <c r="F694" s="40">
        <f t="shared" si="343"/>
        <v>46.4</v>
      </c>
      <c r="G694" s="3">
        <f t="shared" si="344"/>
        <v>311.60431654675324</v>
      </c>
      <c r="H694" s="3">
        <f t="shared" si="345"/>
        <v>155.31826837612553</v>
      </c>
      <c r="I694">
        <f t="shared" si="330"/>
        <v>1.5531826837612554E-4</v>
      </c>
      <c r="J694" s="4">
        <f t="shared" si="346"/>
        <v>1343.6844378347637</v>
      </c>
      <c r="K694" s="40">
        <f t="shared" si="347"/>
        <v>8.6511680298987006</v>
      </c>
      <c r="L694" s="40">
        <f t="shared" si="331"/>
        <v>0</v>
      </c>
      <c r="M694" s="10">
        <f t="shared" si="348"/>
        <v>6.7260031734598043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15.171710670673198</v>
      </c>
      <c r="Q694" s="42">
        <f t="shared" si="350"/>
        <v>0.75871561316419733</v>
      </c>
      <c r="R694" s="4">
        <f t="shared" si="351"/>
        <v>121918.33764487463</v>
      </c>
      <c r="S694">
        <f t="shared" si="332"/>
        <v>1.2191833764487463E-4</v>
      </c>
      <c r="T694" s="41">
        <f t="shared" si="333"/>
        <v>6.6748142939508355E-4</v>
      </c>
      <c r="U694" s="42">
        <f t="shared" si="352"/>
        <v>0.21648551542249808</v>
      </c>
      <c r="V694" s="42">
        <f t="shared" si="353"/>
        <v>1.1783432493439585</v>
      </c>
      <c r="W694" s="42">
        <f t="shared" si="354"/>
        <v>1.1680891879719502</v>
      </c>
      <c r="X694" s="42">
        <f t="shared" si="355"/>
        <v>1.025406137200835E-2</v>
      </c>
      <c r="Y694" s="42">
        <f t="shared" si="329"/>
        <v>1.4119661974711893E-2</v>
      </c>
      <c r="Z694" s="10">
        <f t="shared" si="356"/>
        <v>21.153640165701805</v>
      </c>
      <c r="AA694">
        <f t="shared" si="334"/>
        <v>6724009.2081839396</v>
      </c>
      <c r="AB694" s="10">
        <f t="shared" si="335"/>
        <v>6.72400920818394</v>
      </c>
      <c r="AC694" s="10">
        <f t="shared" si="336"/>
        <v>6.62300920818394</v>
      </c>
      <c r="AD694" s="3">
        <f t="shared" si="337"/>
        <v>960.55245949005655</v>
      </c>
      <c r="AI694" s="94">
        <f t="shared" si="338"/>
        <v>1.1680891879719502</v>
      </c>
    </row>
    <row r="695" spans="2:35">
      <c r="B695" s="39">
        <f t="shared" si="339"/>
        <v>667</v>
      </c>
      <c r="C695" s="42">
        <f t="shared" si="340"/>
        <v>11.356594724221088</v>
      </c>
      <c r="D695" s="10">
        <f t="shared" si="341"/>
        <v>2.8434052757789132</v>
      </c>
      <c r="E695" s="40">
        <f t="shared" si="342"/>
        <v>40.713189448442172</v>
      </c>
      <c r="F695" s="40">
        <f t="shared" si="343"/>
        <v>46.4</v>
      </c>
      <c r="G695" s="3">
        <f t="shared" si="344"/>
        <v>311.4340527577844</v>
      </c>
      <c r="H695" s="3">
        <f t="shared" si="345"/>
        <v>155.31826837612553</v>
      </c>
      <c r="I695">
        <f t="shared" si="330"/>
        <v>1.5531826837612554E-4</v>
      </c>
      <c r="J695" s="4">
        <f t="shared" si="346"/>
        <v>1345.8612734347466</v>
      </c>
      <c r="K695" s="40">
        <f t="shared" si="347"/>
        <v>8.6651833522605983</v>
      </c>
      <c r="L695" s="40">
        <f t="shared" si="331"/>
        <v>0</v>
      </c>
      <c r="M695" s="10">
        <f t="shared" si="348"/>
        <v>6.72400920818394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15.170275744351049</v>
      </c>
      <c r="Q695" s="42">
        <f t="shared" si="350"/>
        <v>0.75983796447697571</v>
      </c>
      <c r="R695" s="4">
        <f t="shared" si="351"/>
        <v>121173.77948381608</v>
      </c>
      <c r="S695">
        <f t="shared" si="332"/>
        <v>1.2117377948381608E-4</v>
      </c>
      <c r="T695" s="41">
        <f t="shared" si="333"/>
        <v>6.6822598755614216E-4</v>
      </c>
      <c r="U695" s="42">
        <f t="shared" si="352"/>
        <v>0.21516343327823287</v>
      </c>
      <c r="V695" s="42">
        <f t="shared" si="353"/>
        <v>1.1779574979891094</v>
      </c>
      <c r="W695" s="42">
        <f t="shared" si="354"/>
        <v>1.1677376214565922</v>
      </c>
      <c r="X695" s="42">
        <f t="shared" si="355"/>
        <v>1.0219876532517214E-2</v>
      </c>
      <c r="Y695" s="42">
        <f t="shared" si="329"/>
        <v>1.4131132266554597E-2</v>
      </c>
      <c r="Z695" s="10">
        <f t="shared" si="356"/>
        <v>21.147235410935505</v>
      </c>
      <c r="AA695">
        <f t="shared" si="334"/>
        <v>6722003.9386671521</v>
      </c>
      <c r="AB695" s="10">
        <f t="shared" si="335"/>
        <v>6.722003938667152</v>
      </c>
      <c r="AC695" s="10">
        <f t="shared" si="336"/>
        <v>6.621003938667152</v>
      </c>
      <c r="AD695" s="3">
        <f t="shared" si="337"/>
        <v>960.26162997348104</v>
      </c>
      <c r="AI695" s="94">
        <f t="shared" si="338"/>
        <v>1.1677376214565922</v>
      </c>
    </row>
    <row r="696" spans="2:35">
      <c r="B696" s="39">
        <f t="shared" si="339"/>
        <v>668</v>
      </c>
      <c r="C696" s="42">
        <f t="shared" si="340"/>
        <v>11.373621103117971</v>
      </c>
      <c r="D696" s="10">
        <f t="shared" si="341"/>
        <v>2.82637889688203</v>
      </c>
      <c r="E696" s="40">
        <f t="shared" si="342"/>
        <v>40.747242206235939</v>
      </c>
      <c r="F696" s="40">
        <f t="shared" si="343"/>
        <v>46.4</v>
      </c>
      <c r="G696" s="3">
        <f t="shared" si="344"/>
        <v>311.26378896881556</v>
      </c>
      <c r="H696" s="3">
        <f t="shared" si="345"/>
        <v>155.31826837612553</v>
      </c>
      <c r="I696">
        <f t="shared" si="330"/>
        <v>1.5531826837612554E-4</v>
      </c>
      <c r="J696" s="4">
        <f t="shared" si="346"/>
        <v>1348.0399305149344</v>
      </c>
      <c r="K696" s="40">
        <f t="shared" si="347"/>
        <v>8.6792104020272873</v>
      </c>
      <c r="L696" s="40">
        <f t="shared" si="331"/>
        <v>0</v>
      </c>
      <c r="M696" s="10">
        <f t="shared" si="348"/>
        <v>6.722003938667152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15.168832390829396</v>
      </c>
      <c r="Q696" s="42">
        <f t="shared" si="350"/>
        <v>0.76096042258437602</v>
      </c>
      <c r="R696" s="4">
        <f t="shared" si="351"/>
        <v>120429.39563448187</v>
      </c>
      <c r="S696">
        <f t="shared" si="332"/>
        <v>1.2042939563448188E-4</v>
      </c>
      <c r="T696" s="41">
        <f t="shared" si="333"/>
        <v>6.6897037140547632E-4</v>
      </c>
      <c r="U696" s="42">
        <f t="shared" si="352"/>
        <v>0.2138416606523241</v>
      </c>
      <c r="V696" s="42">
        <f t="shared" si="353"/>
        <v>1.1775696724843403</v>
      </c>
      <c r="W696" s="42">
        <f t="shared" si="354"/>
        <v>1.1673840618310041</v>
      </c>
      <c r="X696" s="42">
        <f t="shared" si="355"/>
        <v>1.018561065333623E-2</v>
      </c>
      <c r="Y696" s="42">
        <f t="shared" si="329"/>
        <v>1.4142565187811257E-2</v>
      </c>
      <c r="Z696" s="10">
        <f t="shared" si="356"/>
        <v>21.140794558805901</v>
      </c>
      <c r="AA696">
        <f t="shared" si="334"/>
        <v>6719987.3673995705</v>
      </c>
      <c r="AB696" s="10">
        <f t="shared" si="335"/>
        <v>6.7199873673995709</v>
      </c>
      <c r="AC696" s="10">
        <f t="shared" si="336"/>
        <v>6.6189873673995709</v>
      </c>
      <c r="AD696" s="3">
        <f t="shared" si="337"/>
        <v>959.96916133423792</v>
      </c>
      <c r="AI696" s="94">
        <f t="shared" si="338"/>
        <v>1.1673840618310041</v>
      </c>
    </row>
    <row r="697" spans="2:35">
      <c r="B697" s="39">
        <f t="shared" si="339"/>
        <v>669</v>
      </c>
      <c r="C697" s="42">
        <f t="shared" si="340"/>
        <v>11.390647482014854</v>
      </c>
      <c r="D697" s="10">
        <f t="shared" si="341"/>
        <v>2.8093525179851468</v>
      </c>
      <c r="E697" s="40">
        <f t="shared" si="342"/>
        <v>40.781294964029705</v>
      </c>
      <c r="F697" s="40">
        <f t="shared" si="343"/>
        <v>46.4</v>
      </c>
      <c r="G697" s="3">
        <f t="shared" si="344"/>
        <v>311.09352517984672</v>
      </c>
      <c r="H697" s="3">
        <f t="shared" si="345"/>
        <v>155.31826837612553</v>
      </c>
      <c r="I697">
        <f t="shared" si="330"/>
        <v>1.5531826837612554E-4</v>
      </c>
      <c r="J697" s="4">
        <f t="shared" si="346"/>
        <v>1350.2204090753271</v>
      </c>
      <c r="K697" s="40">
        <f t="shared" si="347"/>
        <v>8.6932491791987676</v>
      </c>
      <c r="L697" s="40">
        <f t="shared" si="331"/>
        <v>0</v>
      </c>
      <c r="M697" s="10">
        <f t="shared" si="348"/>
        <v>6.7199873673995709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15.16738060679598</v>
      </c>
      <c r="Q697" s="42">
        <f t="shared" si="350"/>
        <v>0.76208298813068098</v>
      </c>
      <c r="R697" s="4">
        <f t="shared" si="351"/>
        <v>119685.18702726839</v>
      </c>
      <c r="S697">
        <f t="shared" si="332"/>
        <v>1.1968518702726839E-4</v>
      </c>
      <c r="T697" s="41">
        <f t="shared" si="333"/>
        <v>6.6971458001268986E-4</v>
      </c>
      <c r="U697" s="42">
        <f t="shared" si="352"/>
        <v>0.21252019919683937</v>
      </c>
      <c r="V697" s="42">
        <f t="shared" si="353"/>
        <v>1.1771797734523826</v>
      </c>
      <c r="W697" s="42">
        <f t="shared" si="354"/>
        <v>1.1670285095342334</v>
      </c>
      <c r="X697" s="42">
        <f t="shared" si="355"/>
        <v>1.0151263918149134E-2</v>
      </c>
      <c r="Y697" s="42">
        <f t="shared" si="329"/>
        <v>1.4153960646937221E-2</v>
      </c>
      <c r="Z697" s="10">
        <f t="shared" si="356"/>
        <v>21.134317617318455</v>
      </c>
      <c r="AA697">
        <f t="shared" si="334"/>
        <v>6717959.4968876308</v>
      </c>
      <c r="AB697" s="10">
        <f t="shared" si="335"/>
        <v>6.7179594968876311</v>
      </c>
      <c r="AC697" s="10">
        <f t="shared" si="336"/>
        <v>6.6169594968876311</v>
      </c>
      <c r="AD697" s="3">
        <f t="shared" si="337"/>
        <v>959.67505393584202</v>
      </c>
      <c r="AI697" s="94">
        <f t="shared" si="338"/>
        <v>1.1670285095342334</v>
      </c>
    </row>
    <row r="698" spans="2:35">
      <c r="B698" s="39">
        <f t="shared" si="339"/>
        <v>670</v>
      </c>
      <c r="C698" s="42">
        <f t="shared" si="340"/>
        <v>11.407673860911737</v>
      </c>
      <c r="D698" s="10">
        <f t="shared" si="341"/>
        <v>2.7923261390882637</v>
      </c>
      <c r="E698" s="40">
        <f t="shared" si="342"/>
        <v>40.815347721823471</v>
      </c>
      <c r="F698" s="40">
        <f t="shared" si="343"/>
        <v>46.4</v>
      </c>
      <c r="G698" s="3">
        <f t="shared" si="344"/>
        <v>310.92326139087788</v>
      </c>
      <c r="H698" s="3">
        <f t="shared" si="345"/>
        <v>155.31826837612553</v>
      </c>
      <c r="I698">
        <f t="shared" si="330"/>
        <v>1.5531826837612554E-4</v>
      </c>
      <c r="J698" s="4">
        <f t="shared" si="346"/>
        <v>1352.4027091159246</v>
      </c>
      <c r="K698" s="40">
        <f t="shared" si="347"/>
        <v>8.7072996837750392</v>
      </c>
      <c r="L698" s="40">
        <f t="shared" si="331"/>
        <v>0</v>
      </c>
      <c r="M698" s="10">
        <f t="shared" si="348"/>
        <v>6.7179594968876311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15.165920388918693</v>
      </c>
      <c r="Q698" s="42">
        <f t="shared" si="350"/>
        <v>0.76320566176078419</v>
      </c>
      <c r="R698" s="4">
        <f t="shared" si="351"/>
        <v>118941.15459257197</v>
      </c>
      <c r="S698">
        <f t="shared" si="332"/>
        <v>1.1894115459257196E-4</v>
      </c>
      <c r="T698" s="41">
        <f t="shared" si="333"/>
        <v>6.7045861244738629E-4</v>
      </c>
      <c r="U698" s="42">
        <f t="shared" si="352"/>
        <v>0.21119905056384633</v>
      </c>
      <c r="V698" s="42">
        <f t="shared" si="353"/>
        <v>1.1767878015194715</v>
      </c>
      <c r="W698" s="42">
        <f t="shared" si="354"/>
        <v>1.166670965008203</v>
      </c>
      <c r="X698" s="42">
        <f t="shared" si="355"/>
        <v>1.011683651126849E-2</v>
      </c>
      <c r="Y698" s="42">
        <f t="shared" si="329"/>
        <v>1.4165318552508488E-2</v>
      </c>
      <c r="Z698" s="10">
        <f t="shared" si="356"/>
        <v>21.127804594530584</v>
      </c>
      <c r="AA698">
        <f t="shared" si="334"/>
        <v>6715920.3296540342</v>
      </c>
      <c r="AB698" s="10">
        <f t="shared" si="335"/>
        <v>6.7159203296540344</v>
      </c>
      <c r="AC698" s="10">
        <f t="shared" si="336"/>
        <v>6.6149203296540344</v>
      </c>
      <c r="AD698" s="3">
        <f t="shared" si="337"/>
        <v>959.37930814416745</v>
      </c>
      <c r="AI698" s="94">
        <f t="shared" si="338"/>
        <v>1.166670965008203</v>
      </c>
    </row>
    <row r="699" spans="2:35">
      <c r="B699" s="39">
        <f t="shared" si="339"/>
        <v>671</v>
      </c>
      <c r="C699" s="42">
        <f t="shared" si="340"/>
        <v>11.424700239808621</v>
      </c>
      <c r="D699" s="10">
        <f t="shared" si="341"/>
        <v>2.7752997601913805</v>
      </c>
      <c r="E699" s="40">
        <f t="shared" si="342"/>
        <v>40.849400479617238</v>
      </c>
      <c r="F699" s="40">
        <f t="shared" si="343"/>
        <v>46.4</v>
      </c>
      <c r="G699" s="3">
        <f t="shared" si="344"/>
        <v>310.75299760190904</v>
      </c>
      <c r="H699" s="3">
        <f t="shared" si="345"/>
        <v>155.31826837612553</v>
      </c>
      <c r="I699">
        <f t="shared" si="330"/>
        <v>1.5531826837612554E-4</v>
      </c>
      <c r="J699" s="4">
        <f t="shared" si="346"/>
        <v>1354.5868306367267</v>
      </c>
      <c r="K699" s="40">
        <f t="shared" si="347"/>
        <v>8.7213619157561038</v>
      </c>
      <c r="L699" s="40">
        <f t="shared" si="331"/>
        <v>0</v>
      </c>
      <c r="M699" s="10">
        <f t="shared" si="348"/>
        <v>6.7159203296540344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15.164451733845489</v>
      </c>
      <c r="Q699" s="42">
        <f t="shared" si="350"/>
        <v>0.76432844412019396</v>
      </c>
      <c r="R699" s="4">
        <f t="shared" si="351"/>
        <v>118197.29926078905</v>
      </c>
      <c r="S699">
        <f t="shared" si="332"/>
        <v>1.1819729926078905E-4</v>
      </c>
      <c r="T699" s="41">
        <f t="shared" si="333"/>
        <v>6.7120246777916922E-4</v>
      </c>
      <c r="U699" s="42">
        <f t="shared" si="352"/>
        <v>0.20987821640541268</v>
      </c>
      <c r="V699" s="42">
        <f t="shared" si="353"/>
        <v>1.1763937573155252</v>
      </c>
      <c r="W699" s="42">
        <f t="shared" si="354"/>
        <v>1.1663114286977039</v>
      </c>
      <c r="X699" s="42">
        <f t="shared" si="355"/>
        <v>1.0082328617821323E-2</v>
      </c>
      <c r="Y699" s="42">
        <f t="shared" si="329"/>
        <v>1.4176638813222351E-2</v>
      </c>
      <c r="Z699" s="10">
        <f t="shared" si="356"/>
        <v>21.121255498551854</v>
      </c>
      <c r="AA699">
        <f t="shared" si="334"/>
        <v>6713869.868237813</v>
      </c>
      <c r="AB699" s="10">
        <f t="shared" si="335"/>
        <v>6.7138698682378131</v>
      </c>
      <c r="AC699" s="10">
        <f t="shared" si="336"/>
        <v>6.6128698682378131</v>
      </c>
      <c r="AD699" s="3">
        <f t="shared" si="337"/>
        <v>959.08192432745659</v>
      </c>
      <c r="AI699" s="94">
        <f t="shared" si="338"/>
        <v>1.1663114286977039</v>
      </c>
    </row>
    <row r="700" spans="2:35">
      <c r="B700" s="39">
        <f t="shared" si="339"/>
        <v>672</v>
      </c>
      <c r="C700" s="42">
        <f t="shared" si="340"/>
        <v>11.441726618705504</v>
      </c>
      <c r="D700" s="10">
        <f t="shared" si="341"/>
        <v>2.7582733812944973</v>
      </c>
      <c r="E700" s="40">
        <f t="shared" si="342"/>
        <v>40.883453237411004</v>
      </c>
      <c r="F700" s="40">
        <f t="shared" si="343"/>
        <v>46.4</v>
      </c>
      <c r="G700" s="3">
        <f t="shared" si="344"/>
        <v>310.58273381294021</v>
      </c>
      <c r="H700" s="3">
        <f t="shared" si="345"/>
        <v>155.31826837612553</v>
      </c>
      <c r="I700">
        <f t="shared" si="330"/>
        <v>1.5531826837612554E-4</v>
      </c>
      <c r="J700" s="4">
        <f t="shared" si="346"/>
        <v>1356.772773637734</v>
      </c>
      <c r="K700" s="40">
        <f t="shared" si="347"/>
        <v>8.7354358751419596</v>
      </c>
      <c r="L700" s="40">
        <f t="shared" si="331"/>
        <v>0</v>
      </c>
      <c r="M700" s="10">
        <f t="shared" si="348"/>
        <v>6.7138698682378131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15.162974638204391</v>
      </c>
      <c r="Q700" s="42">
        <f t="shared" si="350"/>
        <v>0.76545133585503755</v>
      </c>
      <c r="R700" s="4">
        <f t="shared" si="351"/>
        <v>117453.62196231588</v>
      </c>
      <c r="S700">
        <f t="shared" si="332"/>
        <v>1.1745362196231588E-4</v>
      </c>
      <c r="T700" s="41">
        <f t="shared" si="333"/>
        <v>6.7194614507764237E-4</v>
      </c>
      <c r="U700" s="42">
        <f t="shared" si="352"/>
        <v>0.20855769837360583</v>
      </c>
      <c r="V700" s="42">
        <f t="shared" si="353"/>
        <v>1.17599764147413</v>
      </c>
      <c r="W700" s="42">
        <f t="shared" si="354"/>
        <v>1.1659499010504062</v>
      </c>
      <c r="X700" s="42">
        <f t="shared" si="355"/>
        <v>1.0047740423723805E-2</v>
      </c>
      <c r="Y700" s="42">
        <f t="shared" si="329"/>
        <v>1.4187921337898004E-2</v>
      </c>
      <c r="Z700" s="10">
        <f t="shared" si="356"/>
        <v>21.114670337544105</v>
      </c>
      <c r="AA700">
        <f t="shared" si="334"/>
        <v>6711808.1151943626</v>
      </c>
      <c r="AB700" s="10">
        <f t="shared" si="335"/>
        <v>6.7118081151943629</v>
      </c>
      <c r="AC700" s="10">
        <f t="shared" si="336"/>
        <v>6.610808115194363</v>
      </c>
      <c r="AD700" s="3">
        <f t="shared" si="337"/>
        <v>958.78290285632522</v>
      </c>
      <c r="AI700" s="94">
        <f t="shared" si="338"/>
        <v>1.1659499010504062</v>
      </c>
    </row>
    <row r="701" spans="2:35">
      <c r="B701" s="39">
        <f t="shared" si="339"/>
        <v>673</v>
      </c>
      <c r="C701" s="42">
        <f t="shared" si="340"/>
        <v>11.458752997602387</v>
      </c>
      <c r="D701" s="10">
        <f t="shared" si="341"/>
        <v>2.7412470023976141</v>
      </c>
      <c r="E701" s="40">
        <f t="shared" si="342"/>
        <v>40.91750599520477</v>
      </c>
      <c r="F701" s="40">
        <f t="shared" si="343"/>
        <v>46.4</v>
      </c>
      <c r="G701" s="3">
        <f t="shared" si="344"/>
        <v>310.41247002397137</v>
      </c>
      <c r="H701" s="3">
        <f t="shared" si="345"/>
        <v>155.31826837612553</v>
      </c>
      <c r="I701">
        <f t="shared" si="330"/>
        <v>1.5531826837612554E-4</v>
      </c>
      <c r="J701" s="4">
        <f t="shared" si="346"/>
        <v>1358.9605381189458</v>
      </c>
      <c r="K701" s="40">
        <f t="shared" si="347"/>
        <v>8.7495215619326085</v>
      </c>
      <c r="L701" s="40">
        <f t="shared" si="331"/>
        <v>0</v>
      </c>
      <c r="M701" s="10">
        <f t="shared" si="348"/>
        <v>6.7118081151943629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15.161489098603477</v>
      </c>
      <c r="Q701" s="42">
        <f t="shared" si="350"/>
        <v>0.76657433761206495</v>
      </c>
      <c r="R701" s="4">
        <f t="shared" si="351"/>
        <v>116710.12362754886</v>
      </c>
      <c r="S701">
        <f t="shared" si="332"/>
        <v>1.1671012362754886E-4</v>
      </c>
      <c r="T701" s="41">
        <f t="shared" si="333"/>
        <v>6.7268964341240937E-4</v>
      </c>
      <c r="U701" s="42">
        <f t="shared" si="352"/>
        <v>0.20723749812049341</v>
      </c>
      <c r="V701" s="42">
        <f t="shared" si="353"/>
        <v>1.1755994546322022</v>
      </c>
      <c r="W701" s="42">
        <f t="shared" si="354"/>
        <v>1.1655863825168646</v>
      </c>
      <c r="X701" s="42">
        <f t="shared" si="355"/>
        <v>1.0013072115337529E-2</v>
      </c>
      <c r="Y701" s="42">
        <f t="shared" si="329"/>
        <v>1.419916603547677E-2</v>
      </c>
      <c r="Z701" s="10">
        <f t="shared" si="356"/>
        <v>21.108049119721045</v>
      </c>
      <c r="AA701">
        <f t="shared" si="334"/>
        <v>6709735.0730953179</v>
      </c>
      <c r="AB701" s="10">
        <f t="shared" si="335"/>
        <v>6.7097350730953176</v>
      </c>
      <c r="AC701" s="10">
        <f t="shared" si="336"/>
        <v>6.6087350730953176</v>
      </c>
      <c r="AD701" s="3">
        <f t="shared" si="337"/>
        <v>958.48224410374439</v>
      </c>
      <c r="AI701" s="94">
        <f t="shared" si="338"/>
        <v>1.1655863825168646</v>
      </c>
    </row>
    <row r="702" spans="2:35">
      <c r="B702" s="39">
        <f t="shared" si="339"/>
        <v>674</v>
      </c>
      <c r="C702" s="42">
        <f t="shared" si="340"/>
        <v>11.47577937649927</v>
      </c>
      <c r="D702" s="10">
        <f t="shared" si="341"/>
        <v>2.7242206235007309</v>
      </c>
      <c r="E702" s="40">
        <f t="shared" si="342"/>
        <v>40.951558752998537</v>
      </c>
      <c r="F702" s="40">
        <f t="shared" si="343"/>
        <v>46.4</v>
      </c>
      <c r="G702" s="3">
        <f t="shared" si="344"/>
        <v>310.24220623500253</v>
      </c>
      <c r="H702" s="3">
        <f t="shared" si="345"/>
        <v>155.31826837612553</v>
      </c>
      <c r="I702">
        <f t="shared" si="330"/>
        <v>1.5531826837612554E-4</v>
      </c>
      <c r="J702" s="4">
        <f t="shared" si="346"/>
        <v>1361.1501240803627</v>
      </c>
      <c r="K702" s="40">
        <f t="shared" si="347"/>
        <v>8.7636189761280487</v>
      </c>
      <c r="L702" s="40">
        <f t="shared" si="331"/>
        <v>0</v>
      </c>
      <c r="M702" s="10">
        <f t="shared" si="348"/>
        <v>6.7097350730953176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15.159995111630732</v>
      </c>
      <c r="Q702" s="42">
        <f t="shared" si="350"/>
        <v>0.76769745003865275</v>
      </c>
      <c r="R702" s="4">
        <f t="shared" si="351"/>
        <v>115966.80518688438</v>
      </c>
      <c r="S702">
        <f t="shared" si="332"/>
        <v>1.1596680518688438E-4</v>
      </c>
      <c r="T702" s="41">
        <f t="shared" si="333"/>
        <v>6.7343296185307382E-4</v>
      </c>
      <c r="U702" s="42">
        <f t="shared" si="352"/>
        <v>0.20591761729814309</v>
      </c>
      <c r="V702" s="42">
        <f t="shared" si="353"/>
        <v>1.1751991974306029</v>
      </c>
      <c r="W702" s="42">
        <f t="shared" si="354"/>
        <v>1.1652208735504987</v>
      </c>
      <c r="X702" s="42">
        <f t="shared" si="355"/>
        <v>9.9783238801041119E-3</v>
      </c>
      <c r="Y702" s="42">
        <f t="shared" si="329"/>
        <v>1.4210372815023032E-2</v>
      </c>
      <c r="Z702" s="10">
        <f t="shared" si="356"/>
        <v>21.10139185334884</v>
      </c>
      <c r="AA702">
        <f t="shared" si="334"/>
        <v>6707650.7445287425</v>
      </c>
      <c r="AB702" s="10">
        <f t="shared" si="335"/>
        <v>6.7076507445287428</v>
      </c>
      <c r="AC702" s="10">
        <f t="shared" si="336"/>
        <v>6.6066507445287428</v>
      </c>
      <c r="AD702" s="3">
        <f t="shared" si="337"/>
        <v>958.17994844506779</v>
      </c>
      <c r="AI702" s="94">
        <f t="shared" si="338"/>
        <v>1.1652208735504987</v>
      </c>
    </row>
    <row r="703" spans="2:35">
      <c r="B703" s="39">
        <f t="shared" si="339"/>
        <v>675</v>
      </c>
      <c r="C703" s="42">
        <f t="shared" si="340"/>
        <v>11.492805755396153</v>
      </c>
      <c r="D703" s="10">
        <f t="shared" si="341"/>
        <v>2.7071942446038477</v>
      </c>
      <c r="E703" s="40">
        <f t="shared" si="342"/>
        <v>40.985611510792303</v>
      </c>
      <c r="F703" s="40">
        <f t="shared" si="343"/>
        <v>46.4</v>
      </c>
      <c r="G703" s="3">
        <f t="shared" si="344"/>
        <v>310.07194244603369</v>
      </c>
      <c r="H703" s="3">
        <f t="shared" si="345"/>
        <v>155.31826837612553</v>
      </c>
      <c r="I703">
        <f t="shared" si="330"/>
        <v>1.5531826837612554E-4</v>
      </c>
      <c r="J703" s="4">
        <f t="shared" si="346"/>
        <v>1363.3415315219843</v>
      </c>
      <c r="K703" s="40">
        <f t="shared" si="347"/>
        <v>8.7777281177282802</v>
      </c>
      <c r="L703" s="40">
        <f t="shared" si="331"/>
        <v>0</v>
      </c>
      <c r="M703" s="10">
        <f t="shared" si="348"/>
        <v>6.7076507445287428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15.158492673854164</v>
      </c>
      <c r="Q703" s="42">
        <f t="shared" si="350"/>
        <v>0.76882067378280849</v>
      </c>
      <c r="R703" s="4">
        <f t="shared" si="351"/>
        <v>115223.66757071878</v>
      </c>
      <c r="S703">
        <f t="shared" si="332"/>
        <v>1.1522366757071879E-4</v>
      </c>
      <c r="T703" s="41">
        <f t="shared" si="333"/>
        <v>6.7417609946923945E-4</v>
      </c>
      <c r="U703" s="42">
        <f t="shared" si="352"/>
        <v>0.20459805755862251</v>
      </c>
      <c r="V703" s="42">
        <f t="shared" si="353"/>
        <v>1.1747968705134626</v>
      </c>
      <c r="W703" s="42">
        <f t="shared" si="354"/>
        <v>1.1648533746076224</v>
      </c>
      <c r="X703" s="42">
        <f t="shared" si="355"/>
        <v>9.943495905840205E-3</v>
      </c>
      <c r="Y703" s="42">
        <f t="shared" si="329"/>
        <v>1.4221541585724388E-2</v>
      </c>
      <c r="Z703" s="10">
        <f t="shared" si="356"/>
        <v>21.094698546745608</v>
      </c>
      <c r="AA703">
        <f t="shared" si="334"/>
        <v>6705555.1320989588</v>
      </c>
      <c r="AB703" s="10">
        <f t="shared" si="335"/>
        <v>6.7055551320989588</v>
      </c>
      <c r="AC703" s="10">
        <f t="shared" si="336"/>
        <v>6.6045551320989588</v>
      </c>
      <c r="AD703" s="3">
        <f t="shared" si="337"/>
        <v>957.8760162580071</v>
      </c>
      <c r="AI703" s="94">
        <f t="shared" si="338"/>
        <v>1.1648533746076224</v>
      </c>
    </row>
    <row r="704" spans="2:35">
      <c r="B704" s="39">
        <f t="shared" si="339"/>
        <v>676</v>
      </c>
      <c r="C704" s="42">
        <f t="shared" si="340"/>
        <v>11.509832134293037</v>
      </c>
      <c r="D704" s="10">
        <f t="shared" si="341"/>
        <v>2.6901678657069645</v>
      </c>
      <c r="E704" s="40">
        <f t="shared" si="342"/>
        <v>41.01966426858607</v>
      </c>
      <c r="F704" s="40">
        <f t="shared" si="343"/>
        <v>46.4</v>
      </c>
      <c r="G704" s="3">
        <f t="shared" si="344"/>
        <v>309.90167865706485</v>
      </c>
      <c r="H704" s="3">
        <f t="shared" si="345"/>
        <v>155.31826837612553</v>
      </c>
      <c r="I704">
        <f t="shared" si="330"/>
        <v>1.5531826837612554E-4</v>
      </c>
      <c r="J704" s="4">
        <f t="shared" si="346"/>
        <v>1365.5347604438107</v>
      </c>
      <c r="K704" s="40">
        <f t="shared" si="347"/>
        <v>8.7918489867333047</v>
      </c>
      <c r="L704" s="40">
        <f t="shared" si="331"/>
        <v>0</v>
      </c>
      <c r="M704" s="10">
        <f t="shared" si="348"/>
        <v>6.7055551320989588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15.156981781821612</v>
      </c>
      <c r="Q704" s="42">
        <f t="shared" si="350"/>
        <v>0.76994400949317421</v>
      </c>
      <c r="R704" s="4">
        <f t="shared" si="351"/>
        <v>114480.71170944846</v>
      </c>
      <c r="S704">
        <f t="shared" si="332"/>
        <v>1.1448071170944846E-4</v>
      </c>
      <c r="T704" s="41">
        <f t="shared" si="333"/>
        <v>6.7491905533050977E-4</v>
      </c>
      <c r="U704" s="42">
        <f t="shared" si="352"/>
        <v>0.20327882055399926</v>
      </c>
      <c r="V704" s="42">
        <f t="shared" si="353"/>
        <v>1.1743924745290575</v>
      </c>
      <c r="W704" s="42">
        <f t="shared" si="354"/>
        <v>1.164483886147418</v>
      </c>
      <c r="X704" s="42">
        <f t="shared" si="355"/>
        <v>9.9085883816394382E-3</v>
      </c>
      <c r="Y704" s="42">
        <f t="shared" si="329"/>
        <v>1.4232672256892799E-2</v>
      </c>
      <c r="Z704" s="10">
        <f t="shared" si="356"/>
        <v>21.087969208282345</v>
      </c>
      <c r="AA704">
        <f t="shared" si="334"/>
        <v>6703448.2384268511</v>
      </c>
      <c r="AB704" s="10">
        <f t="shared" si="335"/>
        <v>6.7034482384268514</v>
      </c>
      <c r="AC704" s="10">
        <f t="shared" si="336"/>
        <v>6.6024482384268515</v>
      </c>
      <c r="AD704" s="3">
        <f t="shared" si="337"/>
        <v>957.57044792267607</v>
      </c>
      <c r="AI704" s="94">
        <f t="shared" si="338"/>
        <v>1.164483886147418</v>
      </c>
    </row>
    <row r="705" spans="2:35">
      <c r="B705" s="39">
        <f t="shared" si="339"/>
        <v>677</v>
      </c>
      <c r="C705" s="42">
        <f t="shared" si="340"/>
        <v>11.52685851318992</v>
      </c>
      <c r="D705" s="10">
        <f t="shared" si="341"/>
        <v>2.6731414868100813</v>
      </c>
      <c r="E705" s="40">
        <f t="shared" si="342"/>
        <v>41.053717026379836</v>
      </c>
      <c r="F705" s="40">
        <f t="shared" si="343"/>
        <v>46.4</v>
      </c>
      <c r="G705" s="3">
        <f t="shared" si="344"/>
        <v>309.73141486809601</v>
      </c>
      <c r="H705" s="3">
        <f t="shared" si="345"/>
        <v>155.31826837612553</v>
      </c>
      <c r="I705">
        <f t="shared" si="330"/>
        <v>1.5531826837612554E-4</v>
      </c>
      <c r="J705" s="4">
        <f t="shared" si="346"/>
        <v>1367.7298108458417</v>
      </c>
      <c r="K705" s="40">
        <f t="shared" si="347"/>
        <v>8.8059815831431187</v>
      </c>
      <c r="L705" s="40">
        <f t="shared" si="331"/>
        <v>0</v>
      </c>
      <c r="M705" s="10">
        <f t="shared" si="348"/>
        <v>6.7034482384268514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15.155462432060943</v>
      </c>
      <c r="Q705" s="42">
        <f t="shared" si="350"/>
        <v>0.77106745781903097</v>
      </c>
      <c r="R705" s="4">
        <f t="shared" si="351"/>
        <v>113737.9385334698</v>
      </c>
      <c r="S705">
        <f t="shared" si="332"/>
        <v>1.137379385334698E-4</v>
      </c>
      <c r="T705" s="41">
        <f t="shared" si="333"/>
        <v>6.7566182850648838E-4</v>
      </c>
      <c r="U705" s="42">
        <f t="shared" si="352"/>
        <v>0.20195990793634097</v>
      </c>
      <c r="V705" s="42">
        <f t="shared" si="353"/>
        <v>1.1739860101286546</v>
      </c>
      <c r="W705" s="42">
        <f t="shared" si="354"/>
        <v>1.1641124086319874</v>
      </c>
      <c r="X705" s="42">
        <f t="shared" si="355"/>
        <v>9.8736014966671615E-3</v>
      </c>
      <c r="Y705" s="42">
        <f t="shared" si="329"/>
        <v>1.4243764737964406E-2</v>
      </c>
      <c r="Z705" s="10">
        <f t="shared" si="356"/>
        <v>21.081203846381893</v>
      </c>
      <c r="AA705">
        <f t="shared" si="334"/>
        <v>6701330.0661495309</v>
      </c>
      <c r="AB705" s="10">
        <f t="shared" si="335"/>
        <v>6.7013300661495308</v>
      </c>
      <c r="AC705" s="10">
        <f t="shared" si="336"/>
        <v>6.6003300661495308</v>
      </c>
      <c r="AD705" s="3">
        <f t="shared" si="337"/>
        <v>957.26324382154178</v>
      </c>
      <c r="AI705" s="94">
        <f t="shared" si="338"/>
        <v>1.1641124086319874</v>
      </c>
    </row>
    <row r="706" spans="2:35">
      <c r="B706" s="39">
        <f t="shared" si="339"/>
        <v>678</v>
      </c>
      <c r="C706" s="42">
        <f t="shared" si="340"/>
        <v>11.543884892086803</v>
      </c>
      <c r="D706" s="10">
        <f t="shared" si="341"/>
        <v>2.6561151079131982</v>
      </c>
      <c r="E706" s="40">
        <f t="shared" si="342"/>
        <v>41.087769784173602</v>
      </c>
      <c r="F706" s="40">
        <f t="shared" si="343"/>
        <v>46.4</v>
      </c>
      <c r="G706" s="3">
        <f t="shared" si="344"/>
        <v>309.56115107912717</v>
      </c>
      <c r="H706" s="3">
        <f t="shared" si="345"/>
        <v>155.31826837612553</v>
      </c>
      <c r="I706">
        <f t="shared" si="330"/>
        <v>1.5531826837612554E-4</v>
      </c>
      <c r="J706" s="4">
        <f t="shared" si="346"/>
        <v>1369.9266827280776</v>
      </c>
      <c r="K706" s="40">
        <f t="shared" si="347"/>
        <v>8.8201259069577258</v>
      </c>
      <c r="L706" s="40">
        <f t="shared" si="331"/>
        <v>0</v>
      </c>
      <c r="M706" s="10">
        <f t="shared" si="348"/>
        <v>6.7013300661495308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15.153934621079751</v>
      </c>
      <c r="Q706" s="42">
        <f t="shared" si="350"/>
        <v>0.77219101941030233</v>
      </c>
      <c r="R706" s="4">
        <f t="shared" si="351"/>
        <v>112995.34897317906</v>
      </c>
      <c r="S706">
        <f t="shared" si="332"/>
        <v>1.1299534897317906E-4</v>
      </c>
      <c r="T706" s="41">
        <f t="shared" si="333"/>
        <v>6.7640441806677914E-4</v>
      </c>
      <c r="U706" s="42">
        <f t="shared" si="352"/>
        <v>0.20064132135771515</v>
      </c>
      <c r="V706" s="42">
        <f t="shared" si="353"/>
        <v>1.1735774779678829</v>
      </c>
      <c r="W706" s="42">
        <f t="shared" si="354"/>
        <v>1.1637389425262941</v>
      </c>
      <c r="X706" s="42">
        <f t="shared" si="355"/>
        <v>9.8385354415888582E-3</v>
      </c>
      <c r="Y706" s="42">
        <f t="shared" si="329"/>
        <v>1.4254818938500937E-2</v>
      </c>
      <c r="Z706" s="10">
        <f t="shared" si="356"/>
        <v>21.074402469520248</v>
      </c>
      <c r="AA706">
        <f t="shared" si="334"/>
        <v>6699200.6179207554</v>
      </c>
      <c r="AB706" s="10">
        <f t="shared" si="335"/>
        <v>6.6992006179207557</v>
      </c>
      <c r="AC706" s="10">
        <f t="shared" si="336"/>
        <v>6.5982006179207557</v>
      </c>
      <c r="AD706" s="3">
        <f t="shared" si="337"/>
        <v>956.9544043394859</v>
      </c>
      <c r="AI706" s="94">
        <f t="shared" si="338"/>
        <v>1.1637389425262941</v>
      </c>
    </row>
    <row r="707" spans="2:35">
      <c r="B707" s="39">
        <f t="shared" si="339"/>
        <v>679</v>
      </c>
      <c r="C707" s="42">
        <f t="shared" si="340"/>
        <v>11.560911270983686</v>
      </c>
      <c r="D707" s="10">
        <f t="shared" si="341"/>
        <v>2.639088729016315</v>
      </c>
      <c r="E707" s="40">
        <f t="shared" si="342"/>
        <v>41.121822541967369</v>
      </c>
      <c r="F707" s="40">
        <f t="shared" si="343"/>
        <v>46.4</v>
      </c>
      <c r="G707" s="3">
        <f t="shared" si="344"/>
        <v>309.39088729015833</v>
      </c>
      <c r="H707" s="3">
        <f t="shared" si="345"/>
        <v>155.31826837612553</v>
      </c>
      <c r="I707">
        <f t="shared" si="330"/>
        <v>1.5531826837612554E-4</v>
      </c>
      <c r="J707" s="4">
        <f t="shared" si="346"/>
        <v>1372.1253760905186</v>
      </c>
      <c r="K707" s="40">
        <f t="shared" si="347"/>
        <v>8.8342819581771259</v>
      </c>
      <c r="L707" s="40">
        <f t="shared" si="331"/>
        <v>0</v>
      </c>
      <c r="M707" s="10">
        <f t="shared" si="348"/>
        <v>6.6992006179207557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15.152398345365608</v>
      </c>
      <c r="Q707" s="42">
        <f t="shared" si="350"/>
        <v>0.773314694917559</v>
      </c>
      <c r="R707" s="4">
        <f t="shared" si="351"/>
        <v>112252.94395897268</v>
      </c>
      <c r="S707">
        <f t="shared" si="332"/>
        <v>1.1225294395897268E-4</v>
      </c>
      <c r="T707" s="41">
        <f t="shared" si="333"/>
        <v>6.7714682308098553E-4</v>
      </c>
      <c r="U707" s="42">
        <f t="shared" si="352"/>
        <v>0.19932306247018944</v>
      </c>
      <c r="V707" s="42">
        <f t="shared" si="353"/>
        <v>1.1731668787051257</v>
      </c>
      <c r="W707" s="42">
        <f t="shared" si="354"/>
        <v>1.1633634882982351</v>
      </c>
      <c r="X707" s="42">
        <f t="shared" si="355"/>
        <v>9.8033904068905997E-3</v>
      </c>
      <c r="Y707" s="42">
        <f t="shared" si="329"/>
        <v>1.4265834768189236E-2</v>
      </c>
      <c r="Z707" s="10">
        <f t="shared" si="356"/>
        <v>21.06756508622513</v>
      </c>
      <c r="AA707">
        <f t="shared" si="334"/>
        <v>6697059.8964104755</v>
      </c>
      <c r="AB707" s="10">
        <f t="shared" si="335"/>
        <v>6.6970598964104751</v>
      </c>
      <c r="AC707" s="10">
        <f t="shared" si="336"/>
        <v>6.5960598964104751</v>
      </c>
      <c r="AD707" s="3">
        <f t="shared" si="337"/>
        <v>956.64392986373832</v>
      </c>
      <c r="AI707" s="94">
        <f t="shared" si="338"/>
        <v>1.1633634882982351</v>
      </c>
    </row>
    <row r="708" spans="2:35">
      <c r="B708" s="39">
        <f t="shared" si="339"/>
        <v>680</v>
      </c>
      <c r="C708" s="42">
        <f t="shared" si="340"/>
        <v>11.577937649880569</v>
      </c>
      <c r="D708" s="10">
        <f t="shared" si="341"/>
        <v>2.6220623501194318</v>
      </c>
      <c r="E708" s="40">
        <f t="shared" si="342"/>
        <v>41.155875299761135</v>
      </c>
      <c r="F708" s="40">
        <f t="shared" si="343"/>
        <v>46.4</v>
      </c>
      <c r="G708" s="3">
        <f t="shared" si="344"/>
        <v>309.22062350118949</v>
      </c>
      <c r="H708" s="3">
        <f t="shared" si="345"/>
        <v>155.31826837612553</v>
      </c>
      <c r="I708">
        <f t="shared" si="330"/>
        <v>1.5531826837612554E-4</v>
      </c>
      <c r="J708" s="4">
        <f t="shared" si="346"/>
        <v>1374.3258909331639</v>
      </c>
      <c r="K708" s="40">
        <f t="shared" si="347"/>
        <v>8.8484497368013155</v>
      </c>
      <c r="L708" s="40">
        <f t="shared" si="331"/>
        <v>0</v>
      </c>
      <c r="M708" s="10">
        <f t="shared" si="348"/>
        <v>6.6970598964104751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15.150853601385716</v>
      </c>
      <c r="Q708" s="42">
        <f t="shared" si="350"/>
        <v>0.77443848499202228</v>
      </c>
      <c r="R708" s="4">
        <f t="shared" si="351"/>
        <v>111510.72442124707</v>
      </c>
      <c r="S708">
        <f t="shared" si="332"/>
        <v>1.1151072442124706E-4</v>
      </c>
      <c r="T708" s="41">
        <f t="shared" si="333"/>
        <v>6.7788904261871117E-4</v>
      </c>
      <c r="U708" s="42">
        <f t="shared" si="352"/>
        <v>0.19800513292583158</v>
      </c>
      <c r="V708" s="42">
        <f t="shared" si="353"/>
        <v>1.1727542130030806</v>
      </c>
      <c r="W708" s="42">
        <f t="shared" si="354"/>
        <v>1.162986046418564</v>
      </c>
      <c r="X708" s="42">
        <f t="shared" si="355"/>
        <v>9.7681665845166243E-3</v>
      </c>
      <c r="Y708" s="42">
        <f t="shared" si="329"/>
        <v>1.427681213684262E-2</v>
      </c>
      <c r="Z708" s="10">
        <f t="shared" si="356"/>
        <v>21.060691705077208</v>
      </c>
      <c r="AA708">
        <f t="shared" si="334"/>
        <v>6694907.9043052169</v>
      </c>
      <c r="AB708" s="10">
        <f t="shared" si="335"/>
        <v>6.6949079043052171</v>
      </c>
      <c r="AC708" s="10">
        <f t="shared" si="336"/>
        <v>6.5939079043052171</v>
      </c>
      <c r="AD708" s="3">
        <f t="shared" si="337"/>
        <v>956.33182078393281</v>
      </c>
      <c r="AI708" s="94">
        <f t="shared" si="338"/>
        <v>1.162986046418564</v>
      </c>
    </row>
    <row r="709" spans="2:35">
      <c r="B709" s="39">
        <f t="shared" si="339"/>
        <v>681</v>
      </c>
      <c r="C709" s="42">
        <f t="shared" si="340"/>
        <v>11.594964028777452</v>
      </c>
      <c r="D709" s="10">
        <f t="shared" si="341"/>
        <v>2.6050359712225486</v>
      </c>
      <c r="E709" s="40">
        <f t="shared" si="342"/>
        <v>41.189928057554901</v>
      </c>
      <c r="F709" s="40">
        <f t="shared" si="343"/>
        <v>46.4</v>
      </c>
      <c r="G709" s="3">
        <f t="shared" si="344"/>
        <v>309.05035971222065</v>
      </c>
      <c r="H709" s="3">
        <f t="shared" si="345"/>
        <v>155.31826837612553</v>
      </c>
      <c r="I709">
        <f t="shared" si="330"/>
        <v>1.5531826837612554E-4</v>
      </c>
      <c r="J709" s="4">
        <f t="shared" si="346"/>
        <v>1376.5282272560146</v>
      </c>
      <c r="K709" s="40">
        <f t="shared" si="347"/>
        <v>8.8626292428302982</v>
      </c>
      <c r="L709" s="40">
        <f t="shared" si="331"/>
        <v>0</v>
      </c>
      <c r="M709" s="10">
        <f t="shared" si="348"/>
        <v>6.6949079043052171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15.149300385587116</v>
      </c>
      <c r="Q709" s="42">
        <f t="shared" si="350"/>
        <v>0.7755623902855685</v>
      </c>
      <c r="R709" s="4">
        <f t="shared" si="351"/>
        <v>110768.69129039848</v>
      </c>
      <c r="S709">
        <f t="shared" si="332"/>
        <v>1.1076869129039848E-4</v>
      </c>
      <c r="T709" s="41">
        <f t="shared" si="333"/>
        <v>6.7863107574955969E-4</v>
      </c>
      <c r="U709" s="42">
        <f t="shared" si="352"/>
        <v>0.19668753437670897</v>
      </c>
      <c r="V709" s="42">
        <f t="shared" si="353"/>
        <v>1.172339481528051</v>
      </c>
      <c r="W709" s="42">
        <f t="shared" si="354"/>
        <v>1.1626066173609566</v>
      </c>
      <c r="X709" s="42">
        <f t="shared" si="355"/>
        <v>9.7328641670944016E-3</v>
      </c>
      <c r="Y709" s="42">
        <f t="shared" si="329"/>
        <v>1.4287750954401384E-2</v>
      </c>
      <c r="Z709" s="10">
        <f t="shared" si="356"/>
        <v>21.053782334710089</v>
      </c>
      <c r="AA709">
        <f t="shared" si="334"/>
        <v>6692744.6443080865</v>
      </c>
      <c r="AB709" s="10">
        <f t="shared" si="335"/>
        <v>6.6927446443080862</v>
      </c>
      <c r="AC709" s="10">
        <f t="shared" si="336"/>
        <v>6.5917446443080863</v>
      </c>
      <c r="AD709" s="3">
        <f t="shared" si="337"/>
        <v>956.01807749210832</v>
      </c>
      <c r="AI709" s="94">
        <f t="shared" si="338"/>
        <v>1.1626066173609566</v>
      </c>
    </row>
    <row r="710" spans="2:35">
      <c r="B710" s="39">
        <f t="shared" si="339"/>
        <v>682</v>
      </c>
      <c r="C710" s="42">
        <f t="shared" si="340"/>
        <v>11.611990407674336</v>
      </c>
      <c r="D710" s="10">
        <f t="shared" si="341"/>
        <v>2.5880095923256654</v>
      </c>
      <c r="E710" s="40">
        <f t="shared" si="342"/>
        <v>41.223980815348668</v>
      </c>
      <c r="F710" s="40">
        <f t="shared" si="343"/>
        <v>46.4</v>
      </c>
      <c r="G710" s="3">
        <f t="shared" si="344"/>
        <v>308.88009592325182</v>
      </c>
      <c r="H710" s="3">
        <f t="shared" si="345"/>
        <v>155.31826837612553</v>
      </c>
      <c r="I710">
        <f t="shared" si="330"/>
        <v>1.5531826837612554E-4</v>
      </c>
      <c r="J710" s="4">
        <f t="shared" si="346"/>
        <v>1378.7323850590699</v>
      </c>
      <c r="K710" s="40">
        <f t="shared" si="347"/>
        <v>8.8768204762640739</v>
      </c>
      <c r="L710" s="40">
        <f t="shared" si="331"/>
        <v>0</v>
      </c>
      <c r="M710" s="10">
        <f t="shared" si="348"/>
        <v>6.6927446443080862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15.147738694396647</v>
      </c>
      <c r="Q710" s="42">
        <f t="shared" si="350"/>
        <v>0.77668641145073303</v>
      </c>
      <c r="R710" s="4">
        <f t="shared" si="351"/>
        <v>110026.84549682331</v>
      </c>
      <c r="S710">
        <f t="shared" si="332"/>
        <v>1.1002684549682332E-4</v>
      </c>
      <c r="T710" s="41">
        <f t="shared" si="333"/>
        <v>6.7937292154313491E-4</v>
      </c>
      <c r="U710" s="42">
        <f t="shared" si="352"/>
        <v>0.19537026847488928</v>
      </c>
      <c r="V710" s="42">
        <f t="shared" si="353"/>
        <v>1.171922684949511</v>
      </c>
      <c r="W710" s="42">
        <f t="shared" si="354"/>
        <v>1.1622252016020111</v>
      </c>
      <c r="X710" s="42">
        <f t="shared" si="355"/>
        <v>9.697483347499869E-3</v>
      </c>
      <c r="Y710" s="42">
        <f t="shared" si="329"/>
        <v>1.4298651130932805E-2</v>
      </c>
      <c r="Z710" s="10">
        <f t="shared" si="356"/>
        <v>21.046836983809566</v>
      </c>
      <c r="AA710">
        <f t="shared" si="334"/>
        <v>6690570.1191385211</v>
      </c>
      <c r="AB710" s="10">
        <f t="shared" si="335"/>
        <v>6.6905701191385214</v>
      </c>
      <c r="AC710" s="10">
        <f t="shared" si="336"/>
        <v>6.5895701191385214</v>
      </c>
      <c r="AD710" s="3">
        <f t="shared" si="337"/>
        <v>955.70270038267165</v>
      </c>
      <c r="AI710" s="94">
        <f t="shared" si="338"/>
        <v>1.1622252016020111</v>
      </c>
    </row>
    <row r="711" spans="2:35">
      <c r="B711" s="39">
        <f t="shared" si="339"/>
        <v>683</v>
      </c>
      <c r="C711" s="42">
        <f t="shared" si="340"/>
        <v>11.629016786571219</v>
      </c>
      <c r="D711" s="10">
        <f t="shared" si="341"/>
        <v>2.5709832134287822</v>
      </c>
      <c r="E711" s="40">
        <f t="shared" si="342"/>
        <v>41.258033573142434</v>
      </c>
      <c r="F711" s="40">
        <f t="shared" si="343"/>
        <v>46.4</v>
      </c>
      <c r="G711" s="3">
        <f t="shared" si="344"/>
        <v>308.70983213428298</v>
      </c>
      <c r="H711" s="3">
        <f t="shared" si="345"/>
        <v>155.31826837612553</v>
      </c>
      <c r="I711">
        <f t="shared" si="330"/>
        <v>1.5531826837612554E-4</v>
      </c>
      <c r="J711" s="4">
        <f t="shared" si="346"/>
        <v>1380.9383643423298</v>
      </c>
      <c r="K711" s="40">
        <f t="shared" si="347"/>
        <v>8.8910234371026391</v>
      </c>
      <c r="L711" s="40">
        <f t="shared" si="331"/>
        <v>0</v>
      </c>
      <c r="M711" s="10">
        <f t="shared" si="348"/>
        <v>6.6905701191385214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15.146168524220736</v>
      </c>
      <c r="Q711" s="42">
        <f t="shared" si="350"/>
        <v>0.77781054914071424</v>
      </c>
      <c r="R711" s="4">
        <f t="shared" si="351"/>
        <v>109285.18797091801</v>
      </c>
      <c r="S711">
        <f t="shared" si="332"/>
        <v>1.09285187970918E-4</v>
      </c>
      <c r="T711" s="41">
        <f t="shared" si="333"/>
        <v>6.8011457906904022E-4</v>
      </c>
      <c r="U711" s="42">
        <f t="shared" si="352"/>
        <v>0.19405333687244028</v>
      </c>
      <c r="V711" s="42">
        <f t="shared" si="353"/>
        <v>1.1715038239408335</v>
      </c>
      <c r="W711" s="42">
        <f t="shared" si="354"/>
        <v>1.1618417996212065</v>
      </c>
      <c r="X711" s="42">
        <f t="shared" si="355"/>
        <v>9.6620243196270383E-3</v>
      </c>
      <c r="Y711" s="42">
        <f t="shared" si="329"/>
        <v>1.4309512576632013E-2</v>
      </c>
      <c r="Z711" s="10">
        <f t="shared" si="356"/>
        <v>21.039855661114149</v>
      </c>
      <c r="AA711">
        <f t="shared" si="334"/>
        <v>6688384.3315324709</v>
      </c>
      <c r="AB711" s="10">
        <f t="shared" si="335"/>
        <v>6.6883843315324709</v>
      </c>
      <c r="AC711" s="10">
        <f t="shared" si="336"/>
        <v>6.5873843315324709</v>
      </c>
      <c r="AD711" s="3">
        <f t="shared" si="337"/>
        <v>955.38568985242512</v>
      </c>
      <c r="AI711" s="94">
        <f t="shared" si="338"/>
        <v>1.1618417996212065</v>
      </c>
    </row>
    <row r="712" spans="2:35">
      <c r="B712" s="39">
        <f t="shared" si="339"/>
        <v>684</v>
      </c>
      <c r="C712" s="42">
        <f t="shared" si="340"/>
        <v>11.646043165468102</v>
      </c>
      <c r="D712" s="10">
        <f t="shared" si="341"/>
        <v>2.553956834531899</v>
      </c>
      <c r="E712" s="40">
        <f t="shared" si="342"/>
        <v>41.292086330936201</v>
      </c>
      <c r="F712" s="40">
        <f t="shared" si="343"/>
        <v>46.4</v>
      </c>
      <c r="G712" s="3">
        <f t="shared" si="344"/>
        <v>308.53956834531414</v>
      </c>
      <c r="H712" s="3">
        <f t="shared" si="345"/>
        <v>155.31826837612553</v>
      </c>
      <c r="I712">
        <f t="shared" si="330"/>
        <v>1.5531826837612554E-4</v>
      </c>
      <c r="J712" s="4">
        <f t="shared" si="346"/>
        <v>1383.1461651057948</v>
      </c>
      <c r="K712" s="40">
        <f t="shared" si="347"/>
        <v>8.9052381253459991</v>
      </c>
      <c r="L712" s="40">
        <f t="shared" si="331"/>
        <v>0</v>
      </c>
      <c r="M712" s="10">
        <f t="shared" si="348"/>
        <v>6.6883843315324709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15.144589871445463</v>
      </c>
      <c r="Q712" s="42">
        <f t="shared" si="350"/>
        <v>0.77893480400937765</v>
      </c>
      <c r="R712" s="4">
        <f t="shared" si="351"/>
        <v>108543.7196430788</v>
      </c>
      <c r="S712">
        <f t="shared" si="332"/>
        <v>1.0854371964307881E-4</v>
      </c>
      <c r="T712" s="41">
        <f t="shared" si="333"/>
        <v>6.8085604739687947E-4</v>
      </c>
      <c r="U712" s="42">
        <f t="shared" si="352"/>
        <v>0.19273674122142931</v>
      </c>
      <c r="V712" s="42">
        <f t="shared" si="353"/>
        <v>1.1710828991794615</v>
      </c>
      <c r="W712" s="42">
        <f t="shared" si="354"/>
        <v>1.1614564119009321</v>
      </c>
      <c r="X712" s="42">
        <f t="shared" si="355"/>
        <v>9.6264872785294386E-3</v>
      </c>
      <c r="Y712" s="42">
        <f t="shared" si="329"/>
        <v>1.4320335201823025E-2</v>
      </c>
      <c r="Z712" s="10">
        <f t="shared" si="356"/>
        <v>21.032838375415828</v>
      </c>
      <c r="AA712">
        <f t="shared" si="334"/>
        <v>6686187.2842426244</v>
      </c>
      <c r="AB712" s="10">
        <f t="shared" si="335"/>
        <v>6.6861872842426244</v>
      </c>
      <c r="AC712" s="10">
        <f t="shared" si="336"/>
        <v>6.5851872842426245</v>
      </c>
      <c r="AD712" s="3">
        <f t="shared" si="337"/>
        <v>955.06704630059812</v>
      </c>
      <c r="AI712" s="94">
        <f t="shared" si="338"/>
        <v>1.1614564119009321</v>
      </c>
    </row>
    <row r="713" spans="2:35">
      <c r="B713" s="39">
        <f t="shared" si="339"/>
        <v>685</v>
      </c>
      <c r="C713" s="42">
        <f t="shared" si="340"/>
        <v>11.663069544364985</v>
      </c>
      <c r="D713" s="10">
        <f t="shared" si="341"/>
        <v>2.5369304556350158</v>
      </c>
      <c r="E713" s="40">
        <f t="shared" si="342"/>
        <v>41.326139088729967</v>
      </c>
      <c r="F713" s="40">
        <f t="shared" si="343"/>
        <v>46.4</v>
      </c>
      <c r="G713" s="3">
        <f t="shared" si="344"/>
        <v>308.3693045563453</v>
      </c>
      <c r="H713" s="3">
        <f t="shared" si="345"/>
        <v>155.31826837612553</v>
      </c>
      <c r="I713">
        <f t="shared" si="330"/>
        <v>1.5531826837612554E-4</v>
      </c>
      <c r="J713" s="4">
        <f t="shared" si="346"/>
        <v>1385.3557873494642</v>
      </c>
      <c r="K713" s="40">
        <f t="shared" si="347"/>
        <v>8.9194645409941469</v>
      </c>
      <c r="L713" s="40">
        <f t="shared" si="331"/>
        <v>0</v>
      </c>
      <c r="M713" s="10">
        <f t="shared" si="348"/>
        <v>6.6861872842426244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15.143002732436685</v>
      </c>
      <c r="Q713" s="42">
        <f t="shared" si="350"/>
        <v>0.78005917671126013</v>
      </c>
      <c r="R713" s="4">
        <f t="shared" si="351"/>
        <v>107802.44144370221</v>
      </c>
      <c r="S713">
        <f t="shared" si="332"/>
        <v>1.0780244144370221E-4</v>
      </c>
      <c r="T713" s="41">
        <f t="shared" si="333"/>
        <v>6.8159732559625605E-4</v>
      </c>
      <c r="U713" s="42">
        <f t="shared" si="352"/>
        <v>0.19142048317392427</v>
      </c>
      <c r="V713" s="42">
        <f t="shared" si="353"/>
        <v>1.170659911345497</v>
      </c>
      <c r="W713" s="42">
        <f t="shared" si="354"/>
        <v>1.161069038926529</v>
      </c>
      <c r="X713" s="42">
        <f t="shared" si="355"/>
        <v>9.590872418967944E-3</v>
      </c>
      <c r="Y713" s="42">
        <f t="shared" si="329"/>
        <v>1.433111891695815E-2</v>
      </c>
      <c r="Z713" s="10">
        <f t="shared" si="356"/>
        <v>21.025785135558447</v>
      </c>
      <c r="AA713">
        <f t="shared" si="334"/>
        <v>6683978.980037909</v>
      </c>
      <c r="AB713" s="10">
        <f t="shared" si="335"/>
        <v>6.6839789800379092</v>
      </c>
      <c r="AC713" s="10">
        <f t="shared" si="336"/>
        <v>6.5829789800379093</v>
      </c>
      <c r="AD713" s="3">
        <f t="shared" si="337"/>
        <v>954.74677012877578</v>
      </c>
      <c r="AI713" s="94">
        <f t="shared" si="338"/>
        <v>1.161069038926529</v>
      </c>
    </row>
    <row r="714" spans="2:35">
      <c r="B714" s="39">
        <f t="shared" si="339"/>
        <v>686</v>
      </c>
      <c r="C714" s="42">
        <f t="shared" si="340"/>
        <v>11.680095923261868</v>
      </c>
      <c r="D714" s="10">
        <f t="shared" si="341"/>
        <v>2.5199040767381327</v>
      </c>
      <c r="E714" s="40">
        <f t="shared" si="342"/>
        <v>41.360191846523733</v>
      </c>
      <c r="F714" s="40">
        <f t="shared" si="343"/>
        <v>46.4</v>
      </c>
      <c r="G714" s="3">
        <f t="shared" si="344"/>
        <v>308.19904076737646</v>
      </c>
      <c r="H714" s="3">
        <f t="shared" si="345"/>
        <v>155.31826837612553</v>
      </c>
      <c r="I714">
        <f t="shared" si="330"/>
        <v>1.5531826837612554E-4</v>
      </c>
      <c r="J714" s="4">
        <f t="shared" si="346"/>
        <v>1387.5672310733389</v>
      </c>
      <c r="K714" s="40">
        <f t="shared" si="347"/>
        <v>8.9337026840470894</v>
      </c>
      <c r="L714" s="40">
        <f t="shared" si="331"/>
        <v>0</v>
      </c>
      <c r="M714" s="10">
        <f t="shared" si="348"/>
        <v>6.6839789800379092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15.141407103539633</v>
      </c>
      <c r="Q714" s="42">
        <f t="shared" si="350"/>
        <v>0.78118366790157379</v>
      </c>
      <c r="R714" s="4">
        <f t="shared" si="351"/>
        <v>107061.35430318443</v>
      </c>
      <c r="S714">
        <f t="shared" si="332"/>
        <v>1.0706135430318443E-4</v>
      </c>
      <c r="T714" s="41">
        <f t="shared" si="333"/>
        <v>6.8233841273677379E-4</v>
      </c>
      <c r="U714" s="42">
        <f t="shared" si="352"/>
        <v>0.19010456438199247</v>
      </c>
      <c r="V714" s="42">
        <f t="shared" si="353"/>
        <v>1.1702348611239386</v>
      </c>
      <c r="W714" s="42">
        <f t="shared" si="354"/>
        <v>1.1606796811862015</v>
      </c>
      <c r="X714" s="42">
        <f t="shared" si="355"/>
        <v>9.5551799377371349E-3</v>
      </c>
      <c r="Y714" s="42">
        <f t="shared" si="329"/>
        <v>1.4341863632619998E-2</v>
      </c>
      <c r="Z714" s="10">
        <f t="shared" si="356"/>
        <v>21.018695950439874</v>
      </c>
      <c r="AA714">
        <f t="shared" si="334"/>
        <v>6681759.4217041638</v>
      </c>
      <c r="AB714" s="10">
        <f t="shared" si="335"/>
        <v>6.6817594217041636</v>
      </c>
      <c r="AC714" s="10">
        <f t="shared" si="336"/>
        <v>6.5807594217041636</v>
      </c>
      <c r="AD714" s="3">
        <f t="shared" si="337"/>
        <v>954.42486174099542</v>
      </c>
      <c r="AI714" s="94">
        <f t="shared" si="338"/>
        <v>1.1606796811862015</v>
      </c>
    </row>
    <row r="715" spans="2:35">
      <c r="B715" s="39">
        <f t="shared" si="339"/>
        <v>687</v>
      </c>
      <c r="C715" s="42">
        <f t="shared" si="340"/>
        <v>11.697122302158752</v>
      </c>
      <c r="D715" s="10">
        <f t="shared" si="341"/>
        <v>2.5028776978412495</v>
      </c>
      <c r="E715" s="40">
        <f t="shared" si="342"/>
        <v>41.3942446043175</v>
      </c>
      <c r="F715" s="40">
        <f t="shared" si="343"/>
        <v>46.4</v>
      </c>
      <c r="G715" s="3">
        <f t="shared" si="344"/>
        <v>308.02877697840762</v>
      </c>
      <c r="H715" s="3">
        <f t="shared" si="345"/>
        <v>155.31826837612553</v>
      </c>
      <c r="I715">
        <f t="shared" si="330"/>
        <v>1.5531826837612554E-4</v>
      </c>
      <c r="J715" s="4">
        <f t="shared" si="346"/>
        <v>1389.7804962774183</v>
      </c>
      <c r="K715" s="40">
        <f t="shared" si="347"/>
        <v>8.9479525545048233</v>
      </c>
      <c r="L715" s="40">
        <f t="shared" si="331"/>
        <v>0</v>
      </c>
      <c r="M715" s="10">
        <f t="shared" si="348"/>
        <v>6.6817594217041636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15.139802981079344</v>
      </c>
      <c r="Q715" s="42">
        <f t="shared" si="350"/>
        <v>0.7823082782362103</v>
      </c>
      <c r="R715" s="4">
        <f t="shared" si="351"/>
        <v>106320.45915192195</v>
      </c>
      <c r="S715">
        <f t="shared" si="332"/>
        <v>1.0632045915192195E-4</v>
      </c>
      <c r="T715" s="41">
        <f t="shared" si="333"/>
        <v>6.8307930788803631E-4</v>
      </c>
      <c r="U715" s="42">
        <f t="shared" si="352"/>
        <v>0.18878898649770173</v>
      </c>
      <c r="V715" s="42">
        <f t="shared" si="353"/>
        <v>1.1698077492022589</v>
      </c>
      <c r="W715" s="42">
        <f t="shared" si="354"/>
        <v>1.1602883391711354</v>
      </c>
      <c r="X715" s="42">
        <f t="shared" si="355"/>
        <v>9.5194100311235541E-3</v>
      </c>
      <c r="Y715" s="42">
        <f t="shared" si="329"/>
        <v>1.4352569259520642E-2</v>
      </c>
      <c r="Z715" s="10">
        <f t="shared" si="356"/>
        <v>21.011570829010054</v>
      </c>
      <c r="AA715">
        <f t="shared" si="334"/>
        <v>6679528.6120435344</v>
      </c>
      <c r="AB715" s="10">
        <f t="shared" si="335"/>
        <v>6.6795286120435344</v>
      </c>
      <c r="AC715" s="10">
        <f t="shared" si="336"/>
        <v>6.5785286120435345</v>
      </c>
      <c r="AD715" s="3">
        <f t="shared" si="337"/>
        <v>954.10132154365976</v>
      </c>
      <c r="AI715" s="94">
        <f t="shared" si="338"/>
        <v>1.1602883391711354</v>
      </c>
    </row>
    <row r="716" spans="2:35">
      <c r="B716" s="39">
        <f t="shared" si="339"/>
        <v>688</v>
      </c>
      <c r="C716" s="42">
        <f t="shared" si="340"/>
        <v>11.714148681055635</v>
      </c>
      <c r="D716" s="10">
        <f t="shared" si="341"/>
        <v>2.4858513189443663</v>
      </c>
      <c r="E716" s="40">
        <f t="shared" si="342"/>
        <v>41.428297362111266</v>
      </c>
      <c r="F716" s="40">
        <f t="shared" si="343"/>
        <v>46.4</v>
      </c>
      <c r="G716" s="3">
        <f t="shared" si="344"/>
        <v>307.85851318943878</v>
      </c>
      <c r="H716" s="3">
        <f t="shared" si="345"/>
        <v>155.31826837612553</v>
      </c>
      <c r="I716">
        <f t="shared" si="330"/>
        <v>1.5531826837612554E-4</v>
      </c>
      <c r="J716" s="4">
        <f t="shared" si="346"/>
        <v>1391.9955829617024</v>
      </c>
      <c r="K716" s="40">
        <f t="shared" si="347"/>
        <v>8.9622141523673502</v>
      </c>
      <c r="L716" s="40">
        <f t="shared" si="331"/>
        <v>0</v>
      </c>
      <c r="M716" s="10">
        <f t="shared" si="348"/>
        <v>6.6795286120435344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15.138190361360177</v>
      </c>
      <c r="Q716" s="42">
        <f t="shared" si="350"/>
        <v>0.78343300837174501</v>
      </c>
      <c r="R716" s="4">
        <f t="shared" si="351"/>
        <v>105579.75692031106</v>
      </c>
      <c r="S716">
        <f t="shared" si="332"/>
        <v>1.0557975692031106E-4</v>
      </c>
      <c r="T716" s="41">
        <f t="shared" si="333"/>
        <v>6.8382001011964722E-4</v>
      </c>
      <c r="U716" s="42">
        <f t="shared" si="352"/>
        <v>0.18747375117311957</v>
      </c>
      <c r="V716" s="42">
        <f t="shared" si="353"/>
        <v>1.1693785762723277</v>
      </c>
      <c r="W716" s="42">
        <f t="shared" si="354"/>
        <v>1.1598950133753918</v>
      </c>
      <c r="X716" s="42">
        <f t="shared" si="355"/>
        <v>9.4835628969358599E-3</v>
      </c>
      <c r="Y716" s="42">
        <f t="shared" si="329"/>
        <v>1.4363235708503064E-2</v>
      </c>
      <c r="Z716" s="10">
        <f t="shared" si="356"/>
        <v>21.004409780272361</v>
      </c>
      <c r="AA716">
        <f t="shared" si="334"/>
        <v>6677286.553874894</v>
      </c>
      <c r="AB716" s="10">
        <f t="shared" si="335"/>
        <v>6.677286553874894</v>
      </c>
      <c r="AC716" s="10">
        <f t="shared" si="336"/>
        <v>6.576286553874894</v>
      </c>
      <c r="AD716" s="3">
        <f t="shared" si="337"/>
        <v>953.77614994559735</v>
      </c>
      <c r="AI716" s="94">
        <f t="shared" si="338"/>
        <v>1.1598950133753918</v>
      </c>
    </row>
    <row r="717" spans="2:35">
      <c r="B717" s="39">
        <f t="shared" si="339"/>
        <v>689</v>
      </c>
      <c r="C717" s="42">
        <f t="shared" si="340"/>
        <v>11.731175059952518</v>
      </c>
      <c r="D717" s="10">
        <f t="shared" si="341"/>
        <v>2.4688249400474831</v>
      </c>
      <c r="E717" s="40">
        <f t="shared" si="342"/>
        <v>41.462350119905032</v>
      </c>
      <c r="F717" s="40">
        <f t="shared" si="343"/>
        <v>46.4</v>
      </c>
      <c r="G717" s="3">
        <f t="shared" si="344"/>
        <v>307.68824940046994</v>
      </c>
      <c r="H717" s="3">
        <f t="shared" si="345"/>
        <v>155.31826837612553</v>
      </c>
      <c r="I717">
        <f t="shared" si="330"/>
        <v>1.5531826837612554E-4</v>
      </c>
      <c r="J717" s="4">
        <f t="shared" si="346"/>
        <v>1394.2124911261913</v>
      </c>
      <c r="K717" s="40">
        <f t="shared" si="347"/>
        <v>8.9764874776346666</v>
      </c>
      <c r="L717" s="40">
        <f t="shared" si="331"/>
        <v>0</v>
      </c>
      <c r="M717" s="10">
        <f t="shared" si="348"/>
        <v>6.677286553874894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15.136569240666073</v>
      </c>
      <c r="Q717" s="42">
        <f t="shared" si="350"/>
        <v>0.78455785896544095</v>
      </c>
      <c r="R717" s="4">
        <f t="shared" si="351"/>
        <v>104839.2485387482</v>
      </c>
      <c r="S717">
        <f t="shared" si="332"/>
        <v>1.0483924853874821E-4</v>
      </c>
      <c r="T717" s="41">
        <f t="shared" si="333"/>
        <v>6.8456051850121003E-4</v>
      </c>
      <c r="U717" s="42">
        <f t="shared" si="352"/>
        <v>0.18615886006031362</v>
      </c>
      <c r="V717" s="42">
        <f t="shared" si="353"/>
        <v>1.1689473430294319</v>
      </c>
      <c r="W717" s="42">
        <f t="shared" si="354"/>
        <v>1.1594997042959811</v>
      </c>
      <c r="X717" s="42">
        <f t="shared" si="355"/>
        <v>9.4476387334507805E-3</v>
      </c>
      <c r="Y717" s="42">
        <f t="shared" si="329"/>
        <v>1.4373862890541411E-2</v>
      </c>
      <c r="Z717" s="10">
        <f t="shared" si="356"/>
        <v>20.99721281328322</v>
      </c>
      <c r="AA717">
        <f t="shared" si="334"/>
        <v>6675033.2500337251</v>
      </c>
      <c r="AB717" s="10">
        <f t="shared" si="335"/>
        <v>6.6750332500337253</v>
      </c>
      <c r="AC717" s="10">
        <f t="shared" si="336"/>
        <v>6.5740332500337253</v>
      </c>
      <c r="AD717" s="3">
        <f t="shared" si="337"/>
        <v>953.44934735804566</v>
      </c>
      <c r="AI717" s="94">
        <f t="shared" si="338"/>
        <v>1.1594997042959811</v>
      </c>
    </row>
    <row r="718" spans="2:35">
      <c r="B718" s="39">
        <f t="shared" si="339"/>
        <v>690</v>
      </c>
      <c r="C718" s="42">
        <f t="shared" si="340"/>
        <v>11.748201438849401</v>
      </c>
      <c r="D718" s="10">
        <f t="shared" si="341"/>
        <v>2.4517985611505999</v>
      </c>
      <c r="E718" s="40">
        <f t="shared" si="342"/>
        <v>41.496402877698799</v>
      </c>
      <c r="F718" s="40">
        <f t="shared" si="343"/>
        <v>46.4</v>
      </c>
      <c r="G718" s="3">
        <f t="shared" si="344"/>
        <v>307.5179856115011</v>
      </c>
      <c r="H718" s="3">
        <f t="shared" si="345"/>
        <v>155.31826837612553</v>
      </c>
      <c r="I718">
        <f t="shared" si="330"/>
        <v>1.5531826837612554E-4</v>
      </c>
      <c r="J718" s="4">
        <f t="shared" si="346"/>
        <v>1396.4312207708851</v>
      </c>
      <c r="K718" s="40">
        <f t="shared" si="347"/>
        <v>8.990772530306776</v>
      </c>
      <c r="L718" s="40">
        <f t="shared" si="331"/>
        <v>0</v>
      </c>
      <c r="M718" s="10">
        <f t="shared" si="348"/>
        <v>6.6750332500337253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15.134939615260414</v>
      </c>
      <c r="Q718" s="42">
        <f t="shared" si="350"/>
        <v>0.78568283067525313</v>
      </c>
      <c r="R718" s="4">
        <f t="shared" si="351"/>
        <v>104098.93493762962</v>
      </c>
      <c r="S718">
        <f t="shared" si="332"/>
        <v>1.0409893493762961E-4</v>
      </c>
      <c r="T718" s="41">
        <f t="shared" si="333"/>
        <v>6.8530083210232857E-4</v>
      </c>
      <c r="U718" s="42">
        <f t="shared" si="352"/>
        <v>0.18484431481135141</v>
      </c>
      <c r="V718" s="42">
        <f t="shared" si="353"/>
        <v>1.1685140501725846</v>
      </c>
      <c r="W718" s="42">
        <f t="shared" si="354"/>
        <v>1.1591024124328422</v>
      </c>
      <c r="X718" s="42">
        <f t="shared" si="355"/>
        <v>9.4116377397424067E-3</v>
      </c>
      <c r="Y718" s="42">
        <f t="shared" si="329"/>
        <v>1.4384450716741621E-2</v>
      </c>
      <c r="Z718" s="10">
        <f t="shared" si="356"/>
        <v>20.989979937152253</v>
      </c>
      <c r="AA718">
        <f t="shared" si="334"/>
        <v>6672768.7033721656</v>
      </c>
      <c r="AB718" s="10">
        <f t="shared" si="335"/>
        <v>6.6727687033721654</v>
      </c>
      <c r="AC718" s="10">
        <f t="shared" si="336"/>
        <v>6.5717687033721655</v>
      </c>
      <c r="AD718" s="3">
        <f t="shared" si="337"/>
        <v>953.12091419465776</v>
      </c>
      <c r="AI718" s="94">
        <f t="shared" si="338"/>
        <v>1.1591024124328422</v>
      </c>
    </row>
    <row r="719" spans="2:35">
      <c r="B719" s="39">
        <f t="shared" si="339"/>
        <v>691</v>
      </c>
      <c r="C719" s="42">
        <f t="shared" si="340"/>
        <v>11.765227817746284</v>
      </c>
      <c r="D719" s="10">
        <f t="shared" si="341"/>
        <v>2.4347721822537167</v>
      </c>
      <c r="E719" s="40">
        <f t="shared" si="342"/>
        <v>41.530455635492565</v>
      </c>
      <c r="F719" s="40">
        <f t="shared" si="343"/>
        <v>46.4</v>
      </c>
      <c r="G719" s="3">
        <f t="shared" si="344"/>
        <v>307.34772182253226</v>
      </c>
      <c r="H719" s="3">
        <f t="shared" si="345"/>
        <v>155.31826837612553</v>
      </c>
      <c r="I719">
        <f t="shared" si="330"/>
        <v>1.5531826837612554E-4</v>
      </c>
      <c r="J719" s="4">
        <f t="shared" si="346"/>
        <v>1398.6517718957837</v>
      </c>
      <c r="K719" s="40">
        <f t="shared" si="347"/>
        <v>9.0050693103836768</v>
      </c>
      <c r="L719" s="40">
        <f t="shared" si="331"/>
        <v>0</v>
      </c>
      <c r="M719" s="10">
        <f t="shared" si="348"/>
        <v>6.6727687033721654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15.133301481386015</v>
      </c>
      <c r="Q719" s="42">
        <f t="shared" si="350"/>
        <v>0.78680792415983258</v>
      </c>
      <c r="R719" s="4">
        <f t="shared" si="351"/>
        <v>103358.81704735183</v>
      </c>
      <c r="S719">
        <f t="shared" si="332"/>
        <v>1.0335881704735182E-4</v>
      </c>
      <c r="T719" s="41">
        <f t="shared" si="333"/>
        <v>6.8604094999260646E-4</v>
      </c>
      <c r="U719" s="42">
        <f t="shared" si="352"/>
        <v>0.18353011707830075</v>
      </c>
      <c r="V719" s="42">
        <f t="shared" si="353"/>
        <v>1.1680786984042453</v>
      </c>
      <c r="W719" s="42">
        <f t="shared" si="354"/>
        <v>1.1587031382888506</v>
      </c>
      <c r="X719" s="42">
        <f t="shared" si="355"/>
        <v>9.3755601153946433E-3</v>
      </c>
      <c r="Y719" s="42">
        <f t="shared" si="329"/>
        <v>1.4394999098341734E-2</v>
      </c>
      <c r="Z719" s="10">
        <f t="shared" si="356"/>
        <v>20.982711161042022</v>
      </c>
      <c r="AA719">
        <f t="shared" si="334"/>
        <v>6670492.9167589322</v>
      </c>
      <c r="AB719" s="10">
        <f t="shared" si="335"/>
        <v>6.6704929167589322</v>
      </c>
      <c r="AC719" s="10">
        <f t="shared" si="336"/>
        <v>6.5694929167589322</v>
      </c>
      <c r="AD719" s="3">
        <f t="shared" si="337"/>
        <v>952.79085087149122</v>
      </c>
      <c r="AI719" s="94">
        <f t="shared" si="338"/>
        <v>1.1587031382888506</v>
      </c>
    </row>
    <row r="720" spans="2:35">
      <c r="B720" s="39">
        <f t="shared" si="339"/>
        <v>692</v>
      </c>
      <c r="C720" s="42">
        <f t="shared" si="340"/>
        <v>11.782254196643168</v>
      </c>
      <c r="D720" s="10">
        <f t="shared" si="341"/>
        <v>2.4177458033568335</v>
      </c>
      <c r="E720" s="40">
        <f t="shared" si="342"/>
        <v>41.564508393286332</v>
      </c>
      <c r="F720" s="40">
        <f t="shared" si="343"/>
        <v>46.4</v>
      </c>
      <c r="G720" s="3">
        <f t="shared" si="344"/>
        <v>307.17745803356343</v>
      </c>
      <c r="H720" s="3">
        <f t="shared" si="345"/>
        <v>155.31826837612553</v>
      </c>
      <c r="I720">
        <f t="shared" si="330"/>
        <v>1.5531826837612554E-4</v>
      </c>
      <c r="J720" s="4">
        <f t="shared" si="346"/>
        <v>1400.874144500887</v>
      </c>
      <c r="K720" s="40">
        <f t="shared" si="347"/>
        <v>9.0193778178653705</v>
      </c>
      <c r="L720" s="40">
        <f t="shared" si="331"/>
        <v>0</v>
      </c>
      <c r="M720" s="10">
        <f t="shared" si="348"/>
        <v>6.6704929167589322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15.131654835265012</v>
      </c>
      <c r="Q720" s="42">
        <f t="shared" si="350"/>
        <v>0.78793314007853055</v>
      </c>
      <c r="R720" s="4">
        <f t="shared" si="351"/>
        <v>102618.89579831109</v>
      </c>
      <c r="S720">
        <f t="shared" si="332"/>
        <v>1.0261889579831108E-4</v>
      </c>
      <c r="T720" s="41">
        <f t="shared" si="333"/>
        <v>6.8678087124164709E-4</v>
      </c>
      <c r="U720" s="42">
        <f t="shared" si="352"/>
        <v>0.18221626851322906</v>
      </c>
      <c r="V720" s="42">
        <f t="shared" si="353"/>
        <v>1.1676412884311143</v>
      </c>
      <c r="W720" s="42">
        <f t="shared" si="354"/>
        <v>1.1583018823698046</v>
      </c>
      <c r="X720" s="42">
        <f t="shared" si="355"/>
        <v>9.3394060613096741E-3</v>
      </c>
      <c r="Y720" s="42">
        <f t="shared" si="329"/>
        <v>1.4405507946713103E-2</v>
      </c>
      <c r="Z720" s="10">
        <f t="shared" si="356"/>
        <v>20.975406494169022</v>
      </c>
      <c r="AA720">
        <f t="shared" si="334"/>
        <v>6668205.8930796199</v>
      </c>
      <c r="AB720" s="10">
        <f t="shared" si="335"/>
        <v>6.6682058930796195</v>
      </c>
      <c r="AC720" s="10">
        <f t="shared" si="336"/>
        <v>6.5672058930796195</v>
      </c>
      <c r="AD720" s="3">
        <f t="shared" si="337"/>
        <v>952.4591578070515</v>
      </c>
      <c r="AI720" s="94">
        <f t="shared" si="338"/>
        <v>1.1583018823698046</v>
      </c>
    </row>
    <row r="721" spans="2:35">
      <c r="B721" s="39">
        <f t="shared" si="339"/>
        <v>693</v>
      </c>
      <c r="C721" s="42">
        <f t="shared" si="340"/>
        <v>11.799280575540051</v>
      </c>
      <c r="D721" s="10">
        <f t="shared" si="341"/>
        <v>2.4007194244599503</v>
      </c>
      <c r="E721" s="40">
        <f t="shared" si="342"/>
        <v>41.598561151080098</v>
      </c>
      <c r="F721" s="40">
        <f t="shared" si="343"/>
        <v>46.4</v>
      </c>
      <c r="G721" s="3">
        <f t="shared" si="344"/>
        <v>307.00719424459459</v>
      </c>
      <c r="H721" s="3">
        <f t="shared" si="345"/>
        <v>155.31826837612553</v>
      </c>
      <c r="I721">
        <f t="shared" si="330"/>
        <v>1.5531826837612554E-4</v>
      </c>
      <c r="J721" s="4">
        <f t="shared" si="346"/>
        <v>1403.0983385861953</v>
      </c>
      <c r="K721" s="40">
        <f t="shared" si="347"/>
        <v>9.0336980527518556</v>
      </c>
      <c r="L721" s="40">
        <f t="shared" si="331"/>
        <v>0</v>
      </c>
      <c r="M721" s="10">
        <f t="shared" si="348"/>
        <v>6.6682058930796195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15.129999673099038</v>
      </c>
      <c r="Q721" s="42">
        <f t="shared" si="350"/>
        <v>0.78905847909140281</v>
      </c>
      <c r="R721" s="4">
        <f t="shared" si="351"/>
        <v>101879.17212090375</v>
      </c>
      <c r="S721">
        <f t="shared" si="332"/>
        <v>1.0187917212090374E-4</v>
      </c>
      <c r="T721" s="41">
        <f t="shared" si="333"/>
        <v>6.8752059491905451E-4</v>
      </c>
      <c r="U721" s="42">
        <f t="shared" si="352"/>
        <v>0.18090277076820394</v>
      </c>
      <c r="V721" s="42">
        <f t="shared" si="353"/>
        <v>1.1672018209629227</v>
      </c>
      <c r="W721" s="42">
        <f t="shared" si="354"/>
        <v>1.1578986451844786</v>
      </c>
      <c r="X721" s="42">
        <f t="shared" si="355"/>
        <v>9.3031757784440838E-3</v>
      </c>
      <c r="Y721" s="42">
        <f t="shared" si="329"/>
        <v>1.4415977173360194E-2</v>
      </c>
      <c r="Z721" s="10">
        <f t="shared" si="356"/>
        <v>20.968065945802635</v>
      </c>
      <c r="AA721">
        <f t="shared" si="334"/>
        <v>6665907.6352363899</v>
      </c>
      <c r="AB721" s="10">
        <f t="shared" si="335"/>
        <v>6.6659076352363895</v>
      </c>
      <c r="AC721" s="10">
        <f t="shared" si="336"/>
        <v>6.5649076352363895</v>
      </c>
      <c r="AD721" s="3">
        <f t="shared" si="337"/>
        <v>952.1258354222465</v>
      </c>
      <c r="AI721" s="94">
        <f t="shared" si="338"/>
        <v>1.1578986451844786</v>
      </c>
    </row>
    <row r="722" spans="2:35">
      <c r="B722" s="39">
        <f t="shared" si="339"/>
        <v>694</v>
      </c>
      <c r="C722" s="42">
        <f t="shared" si="340"/>
        <v>11.816306954436934</v>
      </c>
      <c r="D722" s="10">
        <f t="shared" si="341"/>
        <v>2.3836930455630672</v>
      </c>
      <c r="E722" s="40">
        <f t="shared" si="342"/>
        <v>41.632613908873864</v>
      </c>
      <c r="F722" s="40">
        <f t="shared" si="343"/>
        <v>46.4</v>
      </c>
      <c r="G722" s="3">
        <f t="shared" si="344"/>
        <v>306.83693045562575</v>
      </c>
      <c r="H722" s="3">
        <f t="shared" si="345"/>
        <v>155.31826837612553</v>
      </c>
      <c r="I722">
        <f t="shared" si="330"/>
        <v>1.5531826837612554E-4</v>
      </c>
      <c r="J722" s="4">
        <f t="shared" si="346"/>
        <v>1405.3243541517081</v>
      </c>
      <c r="K722" s="40">
        <f t="shared" si="347"/>
        <v>9.0480300150431301</v>
      </c>
      <c r="L722" s="40">
        <f t="shared" si="331"/>
        <v>0</v>
      </c>
      <c r="M722" s="10">
        <f t="shared" si="348"/>
        <v>6.6659076352363895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15.128335991068944</v>
      </c>
      <c r="Q722" s="42">
        <f t="shared" si="350"/>
        <v>0.79018394185921381</v>
      </c>
      <c r="R722" s="4">
        <f t="shared" si="351"/>
        <v>101139.64694552626</v>
      </c>
      <c r="S722">
        <f t="shared" si="332"/>
        <v>1.0113964694552625E-4</v>
      </c>
      <c r="T722" s="41">
        <f t="shared" si="333"/>
        <v>6.8826012009443201E-4</v>
      </c>
      <c r="U722" s="42">
        <f t="shared" si="352"/>
        <v>0.17958962549529314</v>
      </c>
      <c r="V722" s="42">
        <f t="shared" si="353"/>
        <v>1.1667602967131714</v>
      </c>
      <c r="W722" s="42">
        <f t="shared" si="354"/>
        <v>1.1574934272445685</v>
      </c>
      <c r="X722" s="42">
        <f t="shared" si="355"/>
        <v>9.2668694686028896E-3</v>
      </c>
      <c r="Y722" s="42">
        <f t="shared" si="329"/>
        <v>1.4426406689921272E-2</v>
      </c>
      <c r="Z722" s="10">
        <f t="shared" si="356"/>
        <v>20.960689525265408</v>
      </c>
      <c r="AA722">
        <f t="shared" si="334"/>
        <v>6663598.1461480437</v>
      </c>
      <c r="AB722" s="10">
        <f t="shared" si="335"/>
        <v>6.6635981461480434</v>
      </c>
      <c r="AC722" s="10">
        <f t="shared" si="336"/>
        <v>6.5625981461480434</v>
      </c>
      <c r="AD722" s="3">
        <f t="shared" si="337"/>
        <v>951.79088414039791</v>
      </c>
      <c r="AI722" s="94">
        <f t="shared" si="338"/>
        <v>1.1574934272445685</v>
      </c>
    </row>
    <row r="723" spans="2:35">
      <c r="B723" s="39">
        <f t="shared" si="339"/>
        <v>695</v>
      </c>
      <c r="C723" s="42">
        <f t="shared" si="340"/>
        <v>11.833333333333817</v>
      </c>
      <c r="D723" s="10">
        <f t="shared" si="341"/>
        <v>2.366666666666184</v>
      </c>
      <c r="E723" s="40">
        <f t="shared" si="342"/>
        <v>41.666666666667631</v>
      </c>
      <c r="F723" s="40">
        <f t="shared" si="343"/>
        <v>46.4</v>
      </c>
      <c r="G723" s="3">
        <f t="shared" si="344"/>
        <v>306.66666666665691</v>
      </c>
      <c r="H723" s="3">
        <f t="shared" si="345"/>
        <v>155.31826837612553</v>
      </c>
      <c r="I723">
        <f t="shared" si="330"/>
        <v>1.5531826837612554E-4</v>
      </c>
      <c r="J723" s="4">
        <f t="shared" si="346"/>
        <v>1407.5521911974261</v>
      </c>
      <c r="K723" s="40">
        <f t="shared" si="347"/>
        <v>9.0623737047391995</v>
      </c>
      <c r="L723" s="40">
        <f t="shared" si="331"/>
        <v>0</v>
      </c>
      <c r="M723" s="10">
        <f t="shared" si="348"/>
        <v>6.6635981461480434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15.126663785334799</v>
      </c>
      <c r="Q723" s="42">
        <f t="shared" si="350"/>
        <v>0.79130952904344076</v>
      </c>
      <c r="R723" s="4">
        <f t="shared" si="351"/>
        <v>100400.32120257491</v>
      </c>
      <c r="S723">
        <f t="shared" si="332"/>
        <v>1.0040032120257491E-4</v>
      </c>
      <c r="T723" s="41">
        <f t="shared" si="333"/>
        <v>6.8899944583738332E-4</v>
      </c>
      <c r="U723" s="42">
        <f t="shared" si="352"/>
        <v>0.17827683434656416</v>
      </c>
      <c r="V723" s="42">
        <f t="shared" si="353"/>
        <v>1.1663167163995403</v>
      </c>
      <c r="W723" s="42">
        <f t="shared" si="354"/>
        <v>1.1570862290647028</v>
      </c>
      <c r="X723" s="42">
        <f t="shared" si="355"/>
        <v>9.230487334837445E-3</v>
      </c>
      <c r="Y723" s="42">
        <f t="shared" si="329"/>
        <v>1.4436796408169535E-2</v>
      </c>
      <c r="Z723" s="10">
        <f t="shared" si="356"/>
        <v>20.953277241933932</v>
      </c>
      <c r="AA723">
        <f t="shared" si="334"/>
        <v>6661277.4287503045</v>
      </c>
      <c r="AB723" s="10">
        <f t="shared" si="335"/>
        <v>6.6612774287503047</v>
      </c>
      <c r="AC723" s="10">
        <f t="shared" si="336"/>
        <v>6.5602774287503047</v>
      </c>
      <c r="AD723" s="3">
        <f t="shared" si="337"/>
        <v>951.45430438728124</v>
      </c>
      <c r="AI723" s="94">
        <f t="shared" si="338"/>
        <v>1.1570862290647028</v>
      </c>
    </row>
    <row r="724" spans="2:35">
      <c r="B724" s="39">
        <f t="shared" si="339"/>
        <v>696</v>
      </c>
      <c r="C724" s="42">
        <f t="shared" si="340"/>
        <v>11.8503597122307</v>
      </c>
      <c r="D724" s="10">
        <f t="shared" si="341"/>
        <v>2.3496402877693008</v>
      </c>
      <c r="E724" s="40">
        <f t="shared" si="342"/>
        <v>41.700719424461397</v>
      </c>
      <c r="F724" s="40">
        <f t="shared" si="343"/>
        <v>46.4</v>
      </c>
      <c r="G724" s="3">
        <f t="shared" si="344"/>
        <v>306.49640287768807</v>
      </c>
      <c r="H724" s="3">
        <f t="shared" si="345"/>
        <v>155.31826837612553</v>
      </c>
      <c r="I724">
        <f t="shared" si="330"/>
        <v>1.5531826837612554E-4</v>
      </c>
      <c r="J724" s="4">
        <f t="shared" si="346"/>
        <v>1409.7818497233488</v>
      </c>
      <c r="K724" s="40">
        <f t="shared" si="347"/>
        <v>9.0767291218400619</v>
      </c>
      <c r="L724" s="40">
        <f t="shared" si="331"/>
        <v>0</v>
      </c>
      <c r="M724" s="10">
        <f t="shared" si="348"/>
        <v>6.6612774287503047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15.124983052036042</v>
      </c>
      <c r="Q724" s="42">
        <f t="shared" si="350"/>
        <v>0.79243524130627807</v>
      </c>
      <c r="R724" s="4">
        <f t="shared" si="351"/>
        <v>99661.195822446069</v>
      </c>
      <c r="S724">
        <f t="shared" si="332"/>
        <v>9.9661195822446075E-5</v>
      </c>
      <c r="T724" s="41">
        <f t="shared" si="333"/>
        <v>6.8973857121751216E-4</v>
      </c>
      <c r="U724" s="42">
        <f t="shared" si="352"/>
        <v>0.17696439897408459</v>
      </c>
      <c r="V724" s="42">
        <f t="shared" si="353"/>
        <v>1.1658710807428176</v>
      </c>
      <c r="W724" s="42">
        <f t="shared" si="354"/>
        <v>1.1566770511624949</v>
      </c>
      <c r="X724" s="42">
        <f t="shared" si="355"/>
        <v>9.1940295803227823E-3</v>
      </c>
      <c r="Y724" s="42">
        <f t="shared" si="329"/>
        <v>1.4447146240012993E-2</v>
      </c>
      <c r="Z724" s="10">
        <f t="shared" si="356"/>
        <v>20.945829105237934</v>
      </c>
      <c r="AA724">
        <f t="shared" si="334"/>
        <v>6658945.4859955357</v>
      </c>
      <c r="AB724" s="10">
        <f t="shared" si="335"/>
        <v>6.6589454859955355</v>
      </c>
      <c r="AC724" s="10">
        <f t="shared" si="336"/>
        <v>6.5579454859955355</v>
      </c>
      <c r="AD724" s="3">
        <f t="shared" si="337"/>
        <v>951.11609659108569</v>
      </c>
      <c r="AI724" s="94">
        <f t="shared" si="338"/>
        <v>1.1566770511624949</v>
      </c>
    </row>
    <row r="725" spans="2:35">
      <c r="B725" s="39">
        <f t="shared" si="339"/>
        <v>697</v>
      </c>
      <c r="C725" s="42">
        <f t="shared" si="340"/>
        <v>11.867386091127583</v>
      </c>
      <c r="D725" s="10">
        <f t="shared" si="341"/>
        <v>2.3326139088724176</v>
      </c>
      <c r="E725" s="40">
        <f t="shared" si="342"/>
        <v>41.734772182255163</v>
      </c>
      <c r="F725" s="40">
        <f t="shared" si="343"/>
        <v>46.4</v>
      </c>
      <c r="G725" s="3">
        <f t="shared" si="344"/>
        <v>306.32613908871923</v>
      </c>
      <c r="H725" s="3">
        <f t="shared" si="345"/>
        <v>155.31826837612553</v>
      </c>
      <c r="I725">
        <f t="shared" si="330"/>
        <v>1.5531826837612554E-4</v>
      </c>
      <c r="J725" s="4">
        <f t="shared" si="346"/>
        <v>1412.0133297294763</v>
      </c>
      <c r="K725" s="40">
        <f t="shared" si="347"/>
        <v>9.0910962663457138</v>
      </c>
      <c r="L725" s="40">
        <f t="shared" si="331"/>
        <v>0</v>
      </c>
      <c r="M725" s="10">
        <f t="shared" si="348"/>
        <v>6.6589454859955355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15.123293787291241</v>
      </c>
      <c r="Q725" s="42">
        <f t="shared" si="350"/>
        <v>0.79356107931064135</v>
      </c>
      <c r="R725" s="4">
        <f t="shared" si="351"/>
        <v>98922.271735536153</v>
      </c>
      <c r="S725">
        <f t="shared" si="332"/>
        <v>9.8922271735536158E-5</v>
      </c>
      <c r="T725" s="41">
        <f t="shared" si="333"/>
        <v>6.9047749530442204E-4</v>
      </c>
      <c r="U725" s="42">
        <f t="shared" si="352"/>
        <v>0.17565232102992215</v>
      </c>
      <c r="V725" s="42">
        <f t="shared" si="353"/>
        <v>1.1654233904676976</v>
      </c>
      <c r="W725" s="42">
        <f t="shared" si="354"/>
        <v>1.1562658940584911</v>
      </c>
      <c r="X725" s="42">
        <f t="shared" si="355"/>
        <v>9.1574964092064892E-3</v>
      </c>
      <c r="Y725" s="42">
        <f t="shared" si="329"/>
        <v>1.4457456097495299E-2</v>
      </c>
      <c r="Z725" s="10">
        <f t="shared" si="356"/>
        <v>20.938345124660731</v>
      </c>
      <c r="AA725">
        <f t="shared" si="334"/>
        <v>6656602.3208528738</v>
      </c>
      <c r="AB725" s="10">
        <f t="shared" si="335"/>
        <v>6.6566023208528735</v>
      </c>
      <c r="AC725" s="10">
        <f t="shared" si="336"/>
        <v>6.5556023208528735</v>
      </c>
      <c r="AD725" s="3">
        <f t="shared" si="337"/>
        <v>950.77626118243279</v>
      </c>
      <c r="AI725" s="94">
        <f t="shared" si="338"/>
        <v>1.1562658940584911</v>
      </c>
    </row>
    <row r="726" spans="2:35">
      <c r="B726" s="39">
        <f t="shared" si="339"/>
        <v>698</v>
      </c>
      <c r="C726" s="42">
        <f t="shared" si="340"/>
        <v>11.884412470024467</v>
      </c>
      <c r="D726" s="10">
        <f t="shared" si="341"/>
        <v>2.3155875299755344</v>
      </c>
      <c r="E726" s="40">
        <f t="shared" si="342"/>
        <v>41.76882494004893</v>
      </c>
      <c r="F726" s="40">
        <f t="shared" si="343"/>
        <v>46.4</v>
      </c>
      <c r="G726" s="3">
        <f t="shared" si="344"/>
        <v>306.15587529975039</v>
      </c>
      <c r="H726" s="3">
        <f t="shared" si="345"/>
        <v>155.31826837612553</v>
      </c>
      <c r="I726">
        <f t="shared" si="330"/>
        <v>1.5531826837612554E-4</v>
      </c>
      <c r="J726" s="4">
        <f t="shared" si="346"/>
        <v>1414.2466312158085</v>
      </c>
      <c r="K726" s="40">
        <f t="shared" si="347"/>
        <v>9.105475138256157</v>
      </c>
      <c r="L726" s="40">
        <f t="shared" si="331"/>
        <v>0</v>
      </c>
      <c r="M726" s="10">
        <f t="shared" si="348"/>
        <v>6.6566023208528735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15.121595987198123</v>
      </c>
      <c r="Q726" s="42">
        <f t="shared" si="350"/>
        <v>0.79468704372017174</v>
      </c>
      <c r="R726" s="4">
        <f t="shared" si="351"/>
        <v>98183.549872241507</v>
      </c>
      <c r="S726">
        <f t="shared" si="332"/>
        <v>9.8183549872241508E-5</v>
      </c>
      <c r="T726" s="41">
        <f t="shared" si="333"/>
        <v>6.9121621716771667E-4</v>
      </c>
      <c r="U726" s="42">
        <f t="shared" si="352"/>
        <v>0.17434060216614436</v>
      </c>
      <c r="V726" s="42">
        <f t="shared" si="353"/>
        <v>1.1649736463027933</v>
      </c>
      <c r="W726" s="42">
        <f t="shared" si="354"/>
        <v>1.1558527582761959</v>
      </c>
      <c r="X726" s="42">
        <f t="shared" si="355"/>
        <v>9.1208880265973846E-3</v>
      </c>
      <c r="Y726" s="42">
        <f t="shared" si="329"/>
        <v>1.446772589279656E-2</v>
      </c>
      <c r="Z726" s="10">
        <f t="shared" si="356"/>
        <v>20.930825309739674</v>
      </c>
      <c r="AA726">
        <f t="shared" si="334"/>
        <v>6654247.9363083756</v>
      </c>
      <c r="AB726" s="10">
        <f t="shared" si="335"/>
        <v>6.6542479363083755</v>
      </c>
      <c r="AC726" s="10">
        <f t="shared" si="336"/>
        <v>6.5532479363083755</v>
      </c>
      <c r="AD726" s="3">
        <f t="shared" si="337"/>
        <v>950.43479859439822</v>
      </c>
      <c r="AI726" s="94">
        <f t="shared" si="338"/>
        <v>1.1558527582761959</v>
      </c>
    </row>
    <row r="727" spans="2:35">
      <c r="B727" s="39">
        <f t="shared" si="339"/>
        <v>699</v>
      </c>
      <c r="C727" s="42">
        <f t="shared" si="340"/>
        <v>11.90143884892135</v>
      </c>
      <c r="D727" s="10">
        <f t="shared" si="341"/>
        <v>2.2985611510786512</v>
      </c>
      <c r="E727" s="40">
        <f t="shared" si="342"/>
        <v>41.802877697842696</v>
      </c>
      <c r="F727" s="40">
        <f t="shared" si="343"/>
        <v>46.4</v>
      </c>
      <c r="G727" s="3">
        <f t="shared" si="344"/>
        <v>305.98561151078155</v>
      </c>
      <c r="H727" s="3">
        <f t="shared" si="345"/>
        <v>155.31826837612553</v>
      </c>
      <c r="I727">
        <f t="shared" si="330"/>
        <v>1.5531826837612554E-4</v>
      </c>
      <c r="J727" s="4">
        <f t="shared" si="346"/>
        <v>1416.4817541823454</v>
      </c>
      <c r="K727" s="40">
        <f t="shared" si="347"/>
        <v>9.1198657375713914</v>
      </c>
      <c r="L727" s="40">
        <f t="shared" si="331"/>
        <v>0</v>
      </c>
      <c r="M727" s="10">
        <f t="shared" si="348"/>
        <v>6.6542479363083755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15.11988964783364</v>
      </c>
      <c r="Q727" s="42">
        <f t="shared" si="350"/>
        <v>0.79581313519924035</v>
      </c>
      <c r="R727" s="4">
        <f t="shared" si="351"/>
        <v>97445.031162958476</v>
      </c>
      <c r="S727">
        <f t="shared" si="332"/>
        <v>9.7445031162958471E-5</v>
      </c>
      <c r="T727" s="41">
        <f t="shared" si="333"/>
        <v>6.9195473587699979E-4</v>
      </c>
      <c r="U727" s="42">
        <f t="shared" si="352"/>
        <v>0.17302924403481884</v>
      </c>
      <c r="V727" s="42">
        <f t="shared" si="353"/>
        <v>1.1645218489799229</v>
      </c>
      <c r="W727" s="42">
        <f t="shared" si="354"/>
        <v>1.1554376443420964</v>
      </c>
      <c r="X727" s="42">
        <f t="shared" si="355"/>
        <v>9.084204637826554E-3</v>
      </c>
      <c r="Y727" s="42">
        <f t="shared" si="329"/>
        <v>1.4477955538233332E-2</v>
      </c>
      <c r="Z727" s="10">
        <f t="shared" si="356"/>
        <v>20.92326967006538</v>
      </c>
      <c r="AA727">
        <f t="shared" si="334"/>
        <v>6651882.3353647757</v>
      </c>
      <c r="AB727" s="10">
        <f t="shared" si="335"/>
        <v>6.6518823353647756</v>
      </c>
      <c r="AC727" s="10">
        <f t="shared" si="336"/>
        <v>6.5508823353647756</v>
      </c>
      <c r="AD727" s="3">
        <f t="shared" si="337"/>
        <v>950.09170926247657</v>
      </c>
      <c r="AI727" s="94">
        <f t="shared" si="338"/>
        <v>1.1554376443420964</v>
      </c>
    </row>
    <row r="728" spans="2:35">
      <c r="B728" s="39">
        <f t="shared" si="339"/>
        <v>700</v>
      </c>
      <c r="C728" s="42">
        <f t="shared" si="340"/>
        <v>11.918465227818233</v>
      </c>
      <c r="D728" s="10">
        <f t="shared" si="341"/>
        <v>2.281534772181768</v>
      </c>
      <c r="E728" s="40">
        <f t="shared" si="342"/>
        <v>41.836930455636463</v>
      </c>
      <c r="F728" s="40">
        <f t="shared" si="343"/>
        <v>46.4</v>
      </c>
      <c r="G728" s="3">
        <f t="shared" si="344"/>
        <v>305.81534772181271</v>
      </c>
      <c r="H728" s="3">
        <f t="shared" si="345"/>
        <v>155.31826837612553</v>
      </c>
      <c r="I728">
        <f t="shared" si="330"/>
        <v>1.5531826837612554E-4</v>
      </c>
      <c r="J728" s="4">
        <f t="shared" si="346"/>
        <v>1418.7186986290874</v>
      </c>
      <c r="K728" s="40">
        <f t="shared" si="347"/>
        <v>9.1342680642914189</v>
      </c>
      <c r="L728" s="40">
        <f t="shared" si="331"/>
        <v>0</v>
      </c>
      <c r="M728" s="10">
        <f t="shared" si="348"/>
        <v>6.6518823353647756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15.118174765253732</v>
      </c>
      <c r="Q728" s="42">
        <f t="shared" si="350"/>
        <v>0.79693935441295227</v>
      </c>
      <c r="R728" s="4">
        <f t="shared" si="351"/>
        <v>96706.716538083419</v>
      </c>
      <c r="S728">
        <f t="shared" si="332"/>
        <v>9.6706716538083417E-5</v>
      </c>
      <c r="T728" s="41">
        <f t="shared" si="333"/>
        <v>6.9269305050187479E-4</v>
      </c>
      <c r="U728" s="42">
        <f t="shared" si="352"/>
        <v>0.17171824828801321</v>
      </c>
      <c r="V728" s="42">
        <f t="shared" si="353"/>
        <v>1.1640679992349787</v>
      </c>
      <c r="W728" s="42">
        <f t="shared" si="354"/>
        <v>1.1550205527856205</v>
      </c>
      <c r="X728" s="42">
        <f t="shared" si="355"/>
        <v>9.0474464493581763E-3</v>
      </c>
      <c r="Y728" s="42">
        <f t="shared" si="329"/>
        <v>1.4488144946259629E-2</v>
      </c>
      <c r="Z728" s="10">
        <f t="shared" si="356"/>
        <v>20.91567821528248</v>
      </c>
      <c r="AA728">
        <f t="shared" si="334"/>
        <v>6649505.5210417174</v>
      </c>
      <c r="AB728" s="10">
        <f t="shared" si="335"/>
        <v>6.6495055210417178</v>
      </c>
      <c r="AC728" s="10">
        <f t="shared" si="336"/>
        <v>6.5485055210417178</v>
      </c>
      <c r="AD728" s="3">
        <f t="shared" si="337"/>
        <v>949.74699362461456</v>
      </c>
      <c r="AI728" s="94">
        <f t="shared" si="338"/>
        <v>1.1550205527856205</v>
      </c>
    </row>
    <row r="729" spans="2:35">
      <c r="B729" s="39">
        <f t="shared" si="339"/>
        <v>701</v>
      </c>
      <c r="C729" s="42">
        <f t="shared" si="340"/>
        <v>11.935491606715116</v>
      </c>
      <c r="D729" s="10">
        <f t="shared" si="341"/>
        <v>2.2645083932848848</v>
      </c>
      <c r="E729" s="40">
        <f t="shared" si="342"/>
        <v>41.870983213430229</v>
      </c>
      <c r="F729" s="40">
        <f t="shared" si="343"/>
        <v>46.4</v>
      </c>
      <c r="G729" s="3">
        <f t="shared" si="344"/>
        <v>305.64508393284387</v>
      </c>
      <c r="H729" s="3">
        <f t="shared" si="345"/>
        <v>155.31826837612553</v>
      </c>
      <c r="I729">
        <f t="shared" si="330"/>
        <v>1.5531826837612554E-4</v>
      </c>
      <c r="J729" s="4">
        <f t="shared" si="346"/>
        <v>1420.9574645560342</v>
      </c>
      <c r="K729" s="40">
        <f t="shared" si="347"/>
        <v>9.1486821184162395</v>
      </c>
      <c r="L729" s="40">
        <f t="shared" si="331"/>
        <v>0</v>
      </c>
      <c r="M729" s="10">
        <f t="shared" si="348"/>
        <v>6.6495055210417178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15.116451335493453</v>
      </c>
      <c r="Q729" s="42">
        <f t="shared" si="350"/>
        <v>0.79806570202715088</v>
      </c>
      <c r="R729" s="4">
        <f t="shared" si="351"/>
        <v>95968.606928012669</v>
      </c>
      <c r="S729">
        <f t="shared" si="332"/>
        <v>9.5968606928012663E-5</v>
      </c>
      <c r="T729" s="41">
        <f t="shared" si="333"/>
        <v>6.9343116011194562E-4</v>
      </c>
      <c r="U729" s="42">
        <f t="shared" si="352"/>
        <v>0.17040761657779499</v>
      </c>
      <c r="V729" s="42">
        <f t="shared" si="353"/>
        <v>1.1636120978075966</v>
      </c>
      <c r="W729" s="42">
        <f t="shared" si="354"/>
        <v>1.1546014841391778</v>
      </c>
      <c r="X729" s="42">
        <f t="shared" si="355"/>
        <v>9.0106136684187099E-3</v>
      </c>
      <c r="Y729" s="42">
        <f t="shared" si="329"/>
        <v>1.4498294029467519E-2</v>
      </c>
      <c r="Z729" s="10">
        <f t="shared" si="356"/>
        <v>20.908050955089692</v>
      </c>
      <c r="AA729">
        <f t="shared" si="334"/>
        <v>6647117.4963757796</v>
      </c>
      <c r="AB729" s="10">
        <f t="shared" si="335"/>
        <v>6.6471174963757793</v>
      </c>
      <c r="AC729" s="10">
        <f t="shared" si="336"/>
        <v>6.5461174963757793</v>
      </c>
      <c r="AD729" s="3">
        <f t="shared" si="337"/>
        <v>949.40065212121533</v>
      </c>
      <c r="AI729" s="94">
        <f t="shared" si="338"/>
        <v>1.1546014841391778</v>
      </c>
    </row>
    <row r="730" spans="2:35">
      <c r="B730" s="39">
        <f t="shared" si="339"/>
        <v>702</v>
      </c>
      <c r="C730" s="42">
        <f t="shared" si="340"/>
        <v>11.952517985611999</v>
      </c>
      <c r="D730" s="10">
        <f t="shared" si="341"/>
        <v>2.2474820143880017</v>
      </c>
      <c r="E730" s="40">
        <f t="shared" si="342"/>
        <v>41.905035971223995</v>
      </c>
      <c r="F730" s="40">
        <f t="shared" si="343"/>
        <v>46.4</v>
      </c>
      <c r="G730" s="3">
        <f t="shared" si="344"/>
        <v>305.47482014387504</v>
      </c>
      <c r="H730" s="3">
        <f t="shared" si="345"/>
        <v>155.31826837612553</v>
      </c>
      <c r="I730">
        <f t="shared" si="330"/>
        <v>1.5531826837612554E-4</v>
      </c>
      <c r="J730" s="4">
        <f t="shared" si="346"/>
        <v>1423.1980519631857</v>
      </c>
      <c r="K730" s="40">
        <f t="shared" si="347"/>
        <v>9.1631078999458513</v>
      </c>
      <c r="L730" s="40">
        <f t="shared" si="331"/>
        <v>0</v>
      </c>
      <c r="M730" s="10">
        <f t="shared" si="348"/>
        <v>6.6471174963757793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15.114719354566933</v>
      </c>
      <c r="Q730" s="42">
        <f t="shared" si="350"/>
        <v>0.79919217870842241</v>
      </c>
      <c r="R730" s="4">
        <f t="shared" si="351"/>
        <v>95230.70326314267</v>
      </c>
      <c r="S730">
        <f t="shared" si="332"/>
        <v>9.5230703263142675E-5</v>
      </c>
      <c r="T730" s="41">
        <f t="shared" si="333"/>
        <v>6.9416906377681555E-4</v>
      </c>
      <c r="U730" s="42">
        <f t="shared" si="352"/>
        <v>0.16909735055623193</v>
      </c>
      <c r="V730" s="42">
        <f t="shared" si="353"/>
        <v>1.1631541454405252</v>
      </c>
      <c r="W730" s="42">
        <f t="shared" si="354"/>
        <v>1.1541804389381631</v>
      </c>
      <c r="X730" s="42">
        <f t="shared" si="355"/>
        <v>8.9737065023620666E-3</v>
      </c>
      <c r="Y730" s="42">
        <f t="shared" si="329"/>
        <v>1.4508402700587005E-2</v>
      </c>
      <c r="Z730" s="10">
        <f t="shared" si="356"/>
        <v>20.900387899238975</v>
      </c>
      <c r="AA730">
        <f t="shared" si="334"/>
        <v>6644718.2644202132</v>
      </c>
      <c r="AB730" s="10">
        <f t="shared" si="335"/>
        <v>6.644718264420213</v>
      </c>
      <c r="AC730" s="10">
        <f t="shared" si="336"/>
        <v>6.543718264420213</v>
      </c>
      <c r="AD730" s="3">
        <f t="shared" si="337"/>
        <v>949.0526851950998</v>
      </c>
      <c r="AI730" s="94">
        <f t="shared" si="338"/>
        <v>1.1541804389381631</v>
      </c>
    </row>
    <row r="731" spans="2:35">
      <c r="B731" s="39">
        <f t="shared" si="339"/>
        <v>703</v>
      </c>
      <c r="C731" s="42">
        <f t="shared" si="340"/>
        <v>11.969544364508883</v>
      </c>
      <c r="D731" s="10">
        <f t="shared" si="341"/>
        <v>2.2304556354911185</v>
      </c>
      <c r="E731" s="40">
        <f t="shared" si="342"/>
        <v>41.939088729017762</v>
      </c>
      <c r="F731" s="40">
        <f t="shared" si="343"/>
        <v>46.4</v>
      </c>
      <c r="G731" s="3">
        <f t="shared" si="344"/>
        <v>305.3045563549062</v>
      </c>
      <c r="H731" s="3">
        <f t="shared" si="345"/>
        <v>155.31826837612553</v>
      </c>
      <c r="I731">
        <f t="shared" si="330"/>
        <v>1.5531826837612554E-4</v>
      </c>
      <c r="J731" s="4">
        <f t="shared" si="346"/>
        <v>1425.4404608505422</v>
      </c>
      <c r="K731" s="40">
        <f t="shared" si="347"/>
        <v>9.1775454088802544</v>
      </c>
      <c r="L731" s="40">
        <f t="shared" si="331"/>
        <v>0</v>
      </c>
      <c r="M731" s="10">
        <f t="shared" si="348"/>
        <v>6.644718264420213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15.112978818467134</v>
      </c>
      <c r="Q731" s="42">
        <f t="shared" si="350"/>
        <v>0.80031878512409993</v>
      </c>
      <c r="R731" s="4">
        <f t="shared" si="351"/>
        <v>94493.00647386974</v>
      </c>
      <c r="S731">
        <f t="shared" si="332"/>
        <v>9.4493006473869744E-5</v>
      </c>
      <c r="T731" s="41">
        <f t="shared" si="333"/>
        <v>6.9490676056608853E-4</v>
      </c>
      <c r="U731" s="42">
        <f t="shared" si="352"/>
        <v>0.16778745187539154</v>
      </c>
      <c r="V731" s="42">
        <f t="shared" si="353"/>
        <v>1.1626941428809781</v>
      </c>
      <c r="W731" s="42">
        <f t="shared" si="354"/>
        <v>1.1537574177209113</v>
      </c>
      <c r="X731" s="42">
        <f t="shared" si="355"/>
        <v>8.9367251600667164E-3</v>
      </c>
      <c r="Y731" s="42">
        <f t="shared" si="329"/>
        <v>1.4518470872487484E-2</v>
      </c>
      <c r="Z731" s="10">
        <f t="shared" si="356"/>
        <v>20.892689057536831</v>
      </c>
      <c r="AA731">
        <f t="shared" si="334"/>
        <v>6642307.8282453399</v>
      </c>
      <c r="AB731" s="10">
        <f t="shared" si="335"/>
        <v>6.6423078282453396</v>
      </c>
      <c r="AC731" s="10">
        <f t="shared" si="336"/>
        <v>6.5413078282453396</v>
      </c>
      <c r="AD731" s="3">
        <f t="shared" si="337"/>
        <v>948.70309329156487</v>
      </c>
      <c r="AI731" s="94">
        <f t="shared" si="338"/>
        <v>1.1537574177209113</v>
      </c>
    </row>
    <row r="732" spans="2:35">
      <c r="B732" s="39">
        <f t="shared" si="339"/>
        <v>704</v>
      </c>
      <c r="C732" s="42">
        <f t="shared" si="340"/>
        <v>11.986570743405766</v>
      </c>
      <c r="D732" s="10">
        <f t="shared" si="341"/>
        <v>2.2134292565942353</v>
      </c>
      <c r="E732" s="40">
        <f t="shared" si="342"/>
        <v>41.973141486811528</v>
      </c>
      <c r="F732" s="40">
        <f t="shared" si="343"/>
        <v>46.4</v>
      </c>
      <c r="G732" s="3">
        <f t="shared" si="344"/>
        <v>305.13429256593736</v>
      </c>
      <c r="H732" s="3">
        <f t="shared" si="345"/>
        <v>155.31826837612553</v>
      </c>
      <c r="I732">
        <f t="shared" si="330"/>
        <v>1.5531826837612554E-4</v>
      </c>
      <c r="J732" s="4">
        <f t="shared" si="346"/>
        <v>1427.6846912181034</v>
      </c>
      <c r="K732" s="40">
        <f t="shared" si="347"/>
        <v>9.1919946452194505</v>
      </c>
      <c r="L732" s="40">
        <f t="shared" si="331"/>
        <v>0</v>
      </c>
      <c r="M732" s="10">
        <f t="shared" si="348"/>
        <v>6.6423078282453396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15.111229723166083</v>
      </c>
      <c r="Q732" s="42">
        <f t="shared" si="350"/>
        <v>0.8014455219422677</v>
      </c>
      <c r="R732" s="4">
        <f t="shared" si="351"/>
        <v>93755.517490590253</v>
      </c>
      <c r="S732">
        <f t="shared" si="332"/>
        <v>9.3755517490590255E-5</v>
      </c>
      <c r="T732" s="41">
        <f t="shared" si="333"/>
        <v>6.9564424954936797E-4</v>
      </c>
      <c r="U732" s="42">
        <f t="shared" si="352"/>
        <v>0.1664779221873415</v>
      </c>
      <c r="V732" s="42">
        <f t="shared" si="353"/>
        <v>1.1622320908794928</v>
      </c>
      <c r="W732" s="42">
        <f t="shared" si="354"/>
        <v>1.1533324210287672</v>
      </c>
      <c r="X732" s="42">
        <f t="shared" si="355"/>
        <v>8.8996698507255445E-3</v>
      </c>
      <c r="Y732" s="42">
        <f t="shared" si="329"/>
        <v>1.4528498458177833E-2</v>
      </c>
      <c r="Z732" s="10">
        <f t="shared" si="356"/>
        <v>20.884954439843732</v>
      </c>
      <c r="AA732">
        <f t="shared" si="334"/>
        <v>6639886.1909383852</v>
      </c>
      <c r="AB732" s="10">
        <f t="shared" si="335"/>
        <v>6.6398861909383848</v>
      </c>
      <c r="AC732" s="10">
        <f t="shared" si="336"/>
        <v>6.5388861909383849</v>
      </c>
      <c r="AD732" s="3">
        <f t="shared" si="337"/>
        <v>948.35187685835899</v>
      </c>
      <c r="AI732" s="94">
        <f t="shared" si="338"/>
        <v>1.1533324210287672</v>
      </c>
    </row>
    <row r="733" spans="2:35">
      <c r="B733" s="39">
        <f t="shared" si="339"/>
        <v>705</v>
      </c>
      <c r="C733" s="42">
        <f t="shared" si="340"/>
        <v>12.003597122302649</v>
      </c>
      <c r="D733" s="10">
        <f t="shared" si="341"/>
        <v>2.1964028776973521</v>
      </c>
      <c r="E733" s="40">
        <f t="shared" si="342"/>
        <v>42.007194244605294</v>
      </c>
      <c r="F733" s="40">
        <f t="shared" si="343"/>
        <v>46.4</v>
      </c>
      <c r="G733" s="3">
        <f t="shared" si="344"/>
        <v>304.96402877696852</v>
      </c>
      <c r="H733" s="3">
        <f t="shared" si="345"/>
        <v>155.31826837612553</v>
      </c>
      <c r="I733">
        <f t="shared" si="330"/>
        <v>1.5531826837612554E-4</v>
      </c>
      <c r="J733" s="4">
        <f t="shared" si="346"/>
        <v>1429.9307430658691</v>
      </c>
      <c r="K733" s="40">
        <f t="shared" si="347"/>
        <v>9.2064556089634362</v>
      </c>
      <c r="L733" s="40">
        <f t="shared" si="331"/>
        <v>0</v>
      </c>
      <c r="M733" s="10">
        <f t="shared" si="348"/>
        <v>6.6398861909383848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15.109472064614714</v>
      </c>
      <c r="Q733" s="42">
        <f t="shared" si="350"/>
        <v>0.80257238983176582</v>
      </c>
      <c r="R733" s="4">
        <f t="shared" si="351"/>
        <v>93018.237243700569</v>
      </c>
      <c r="S733">
        <f t="shared" si="332"/>
        <v>9.3018237243700565E-5</v>
      </c>
      <c r="T733" s="41">
        <f t="shared" si="333"/>
        <v>6.9638152979625769E-4</v>
      </c>
      <c r="U733" s="42">
        <f t="shared" si="352"/>
        <v>0.16516876314414936</v>
      </c>
      <c r="V733" s="42">
        <f t="shared" si="353"/>
        <v>1.1617679901902425</v>
      </c>
      <c r="W733" s="42">
        <f t="shared" si="354"/>
        <v>1.1529054494060553</v>
      </c>
      <c r="X733" s="42">
        <f t="shared" si="355"/>
        <v>8.862540784187134E-3</v>
      </c>
      <c r="Y733" s="42">
        <f t="shared" si="329"/>
        <v>1.4538485370806901E-2</v>
      </c>
      <c r="Z733" s="10">
        <f t="shared" si="356"/>
        <v>20.877184056074071</v>
      </c>
      <c r="AA733">
        <f t="shared" si="334"/>
        <v>6637453.3556034509</v>
      </c>
      <c r="AB733" s="10">
        <f t="shared" si="335"/>
        <v>6.6374533556034505</v>
      </c>
      <c r="AC733" s="10">
        <f t="shared" si="336"/>
        <v>6.5364533556034505</v>
      </c>
      <c r="AD733" s="3">
        <f t="shared" si="337"/>
        <v>947.99903634567818</v>
      </c>
      <c r="AI733" s="94">
        <f t="shared" si="338"/>
        <v>1.1529054494060553</v>
      </c>
    </row>
    <row r="734" spans="2:35">
      <c r="B734" s="39">
        <f t="shared" si="339"/>
        <v>706</v>
      </c>
      <c r="C734" s="42">
        <f t="shared" si="340"/>
        <v>12.020623501199532</v>
      </c>
      <c r="D734" s="10">
        <f t="shared" si="341"/>
        <v>2.1793764988004689</v>
      </c>
      <c r="E734" s="40">
        <f t="shared" si="342"/>
        <v>42.041247002399061</v>
      </c>
      <c r="F734" s="40">
        <f t="shared" si="343"/>
        <v>46.4</v>
      </c>
      <c r="G734" s="3">
        <f t="shared" si="344"/>
        <v>304.79376498799968</v>
      </c>
      <c r="H734" s="3">
        <f t="shared" si="345"/>
        <v>155.31826837612553</v>
      </c>
      <c r="I734">
        <f t="shared" si="330"/>
        <v>1.5531826837612554E-4</v>
      </c>
      <c r="J734" s="4">
        <f t="shared" si="346"/>
        <v>1432.17861639384</v>
      </c>
      <c r="K734" s="40">
        <f t="shared" si="347"/>
        <v>9.2209283001122149</v>
      </c>
      <c r="L734" s="40">
        <f t="shared" si="331"/>
        <v>0</v>
      </c>
      <c r="M734" s="10">
        <f t="shared" si="348"/>
        <v>6.6374533556034505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15.107705838742769</v>
      </c>
      <c r="Q734" s="42">
        <f t="shared" si="350"/>
        <v>0.80369938946219421</v>
      </c>
      <c r="R734" s="4">
        <f t="shared" si="351"/>
        <v>92281.166663597047</v>
      </c>
      <c r="S734">
        <f t="shared" si="332"/>
        <v>9.2281166663597046E-5</v>
      </c>
      <c r="T734" s="41">
        <f t="shared" si="333"/>
        <v>6.9711860037636119E-4</v>
      </c>
      <c r="U734" s="42">
        <f t="shared" si="352"/>
        <v>0.16385997639788275</v>
      </c>
      <c r="V734" s="42">
        <f t="shared" si="353"/>
        <v>1.1613018415712488</v>
      </c>
      <c r="W734" s="42">
        <f t="shared" si="354"/>
        <v>1.1524765034000763</v>
      </c>
      <c r="X734" s="42">
        <f t="shared" si="355"/>
        <v>8.825338171172481E-3</v>
      </c>
      <c r="Y734" s="42">
        <f t="shared" ref="Y734:Y797" si="359">IF((X734*(Q734-Q733)+Y733)&lt;0,0,X734*(Q734-Q733)+Y733)</f>
        <v>1.4548431523664218E-2</v>
      </c>
      <c r="Z734" s="10">
        <f t="shared" si="356"/>
        <v>20.869377916196463</v>
      </c>
      <c r="AA734">
        <f t="shared" si="334"/>
        <v>6635009.3253616206</v>
      </c>
      <c r="AB734" s="10">
        <f t="shared" si="335"/>
        <v>6.6350093253616205</v>
      </c>
      <c r="AC734" s="10">
        <f t="shared" si="336"/>
        <v>6.5340093253616205</v>
      </c>
      <c r="AD734" s="3">
        <f t="shared" si="337"/>
        <v>947.64457220618135</v>
      </c>
      <c r="AI734" s="94">
        <f t="shared" si="338"/>
        <v>1.1524765034000763</v>
      </c>
    </row>
    <row r="735" spans="2:35">
      <c r="B735" s="39">
        <f t="shared" si="339"/>
        <v>707</v>
      </c>
      <c r="C735" s="42">
        <f t="shared" si="340"/>
        <v>12.037649880096415</v>
      </c>
      <c r="D735" s="10">
        <f t="shared" si="341"/>
        <v>2.1623501199035857</v>
      </c>
      <c r="E735" s="40">
        <f t="shared" si="342"/>
        <v>42.075299760192827</v>
      </c>
      <c r="F735" s="40">
        <f t="shared" si="343"/>
        <v>46.4</v>
      </c>
      <c r="G735" s="3">
        <f t="shared" si="344"/>
        <v>304.62350119903084</v>
      </c>
      <c r="H735" s="3">
        <f t="shared" si="345"/>
        <v>155.31826837612553</v>
      </c>
      <c r="I735">
        <f t="shared" si="330"/>
        <v>1.5531826837612554E-4</v>
      </c>
      <c r="J735" s="4">
        <f t="shared" si="346"/>
        <v>1434.4283112020157</v>
      </c>
      <c r="K735" s="40">
        <f t="shared" si="347"/>
        <v>9.2354127186657866</v>
      </c>
      <c r="L735" s="40">
        <f t="shared" si="331"/>
        <v>0</v>
      </c>
      <c r="M735" s="10">
        <f t="shared" si="348"/>
        <v>6.6350093253616205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15.105931041458843</v>
      </c>
      <c r="Q735" s="42">
        <f t="shared" si="350"/>
        <v>0.80482652150391698</v>
      </c>
      <c r="R735" s="4">
        <f t="shared" si="351"/>
        <v>91544.306680676062</v>
      </c>
      <c r="S735">
        <f t="shared" si="332"/>
        <v>9.1544306680676056E-5</v>
      </c>
      <c r="T735" s="41">
        <f t="shared" si="333"/>
        <v>6.9785546035928221E-4</v>
      </c>
      <c r="U735" s="42">
        <f t="shared" si="352"/>
        <v>0.16255156360060927</v>
      </c>
      <c r="V735" s="42">
        <f t="shared" si="353"/>
        <v>1.1608336457844215</v>
      </c>
      <c r="W735" s="42">
        <f t="shared" si="354"/>
        <v>1.1520455835611252</v>
      </c>
      <c r="X735" s="42">
        <f t="shared" si="355"/>
        <v>8.7880622232963113E-3</v>
      </c>
      <c r="Y735" s="42">
        <f t="shared" si="359"/>
        <v>1.4558336830180749E-2</v>
      </c>
      <c r="Z735" s="10">
        <f t="shared" si="356"/>
        <v>20.86153603023407</v>
      </c>
      <c r="AA735">
        <f t="shared" si="334"/>
        <v>6632554.1033510529</v>
      </c>
      <c r="AB735" s="10">
        <f t="shared" si="335"/>
        <v>6.6325541033510529</v>
      </c>
      <c r="AC735" s="10">
        <f t="shared" si="336"/>
        <v>6.5315541033510529</v>
      </c>
      <c r="AD735" s="3">
        <f t="shared" si="337"/>
        <v>947.28848489500399</v>
      </c>
      <c r="AI735" s="94">
        <f t="shared" si="338"/>
        <v>1.1520455835611252</v>
      </c>
    </row>
    <row r="736" spans="2:35">
      <c r="B736" s="39">
        <f t="shared" si="339"/>
        <v>708</v>
      </c>
      <c r="C736" s="42">
        <f t="shared" si="340"/>
        <v>12.054676258993299</v>
      </c>
      <c r="D736" s="10">
        <f t="shared" si="341"/>
        <v>2.1453237410067025</v>
      </c>
      <c r="E736" s="40">
        <f t="shared" si="342"/>
        <v>42.109352517986594</v>
      </c>
      <c r="F736" s="40">
        <f t="shared" si="343"/>
        <v>46.4</v>
      </c>
      <c r="G736" s="3">
        <f t="shared" si="344"/>
        <v>304.453237410062</v>
      </c>
      <c r="H736" s="3">
        <f t="shared" si="345"/>
        <v>155.31826837612553</v>
      </c>
      <c r="I736">
        <f t="shared" si="330"/>
        <v>1.5531826837612554E-4</v>
      </c>
      <c r="J736" s="4">
        <f t="shared" si="346"/>
        <v>1436.6798274903961</v>
      </c>
      <c r="K736" s="40">
        <f t="shared" si="347"/>
        <v>9.2499088646241479</v>
      </c>
      <c r="L736" s="40">
        <f t="shared" si="331"/>
        <v>0</v>
      </c>
      <c r="M736" s="10">
        <f t="shared" si="348"/>
        <v>6.6325541033510529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15.104147668650388</v>
      </c>
      <c r="Q736" s="42">
        <f t="shared" si="350"/>
        <v>0.80595378662806716</v>
      </c>
      <c r="R736" s="4">
        <f t="shared" si="351"/>
        <v>90807.658225333958</v>
      </c>
      <c r="S736">
        <f t="shared" si="332"/>
        <v>9.0807658225333952E-5</v>
      </c>
      <c r="T736" s="41">
        <f t="shared" si="333"/>
        <v>6.9859210881462424E-4</v>
      </c>
      <c r="U736" s="42">
        <f t="shared" si="352"/>
        <v>0.16124352640439649</v>
      </c>
      <c r="V736" s="42">
        <f t="shared" si="353"/>
        <v>1.1603634035949457</v>
      </c>
      <c r="W736" s="42">
        <f t="shared" si="354"/>
        <v>1.151612690442507</v>
      </c>
      <c r="X736" s="42">
        <f t="shared" si="355"/>
        <v>8.7507131524386939E-3</v>
      </c>
      <c r="Y736" s="42">
        <f t="shared" si="359"/>
        <v>1.4568201203928936E-2</v>
      </c>
      <c r="Z736" s="10">
        <f t="shared" si="356"/>
        <v>20.853658408263954</v>
      </c>
      <c r="AA736">
        <f t="shared" si="334"/>
        <v>6630087.6927267835</v>
      </c>
      <c r="AB736" s="10">
        <f t="shared" si="335"/>
        <v>6.6300876927267831</v>
      </c>
      <c r="AC736" s="10">
        <f t="shared" si="336"/>
        <v>6.5290876927267831</v>
      </c>
      <c r="AD736" s="3">
        <f t="shared" si="337"/>
        <v>946.93077486972925</v>
      </c>
      <c r="AI736" s="94">
        <f t="shared" si="338"/>
        <v>1.151612690442507</v>
      </c>
    </row>
    <row r="737" spans="2:35">
      <c r="B737" s="39">
        <f t="shared" si="339"/>
        <v>709</v>
      </c>
      <c r="C737" s="42">
        <f t="shared" si="340"/>
        <v>12.071702637890182</v>
      </c>
      <c r="D737" s="10">
        <f t="shared" si="341"/>
        <v>2.1282973621098193</v>
      </c>
      <c r="E737" s="40">
        <f t="shared" si="342"/>
        <v>42.14340527578036</v>
      </c>
      <c r="F737" s="40">
        <f t="shared" si="343"/>
        <v>46.4</v>
      </c>
      <c r="G737" s="3">
        <f t="shared" si="344"/>
        <v>304.28297362109316</v>
      </c>
      <c r="H737" s="3">
        <f t="shared" si="345"/>
        <v>155.31826837612553</v>
      </c>
      <c r="I737">
        <f t="shared" si="330"/>
        <v>1.5531826837612554E-4</v>
      </c>
      <c r="J737" s="4">
        <f t="shared" si="346"/>
        <v>1438.9331652589813</v>
      </c>
      <c r="K737" s="40">
        <f t="shared" si="347"/>
        <v>9.2644167379873021</v>
      </c>
      <c r="L737" s="40">
        <f t="shared" si="331"/>
        <v>0</v>
      </c>
      <c r="M737" s="10">
        <f t="shared" si="348"/>
        <v>6.6300876927267831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15.102355716183512</v>
      </c>
      <c r="Q737" s="42">
        <f t="shared" si="350"/>
        <v>0.80708118550655061</v>
      </c>
      <c r="R737" s="4">
        <f t="shared" si="351"/>
        <v>90071.222227967111</v>
      </c>
      <c r="S737">
        <f t="shared" si="332"/>
        <v>9.0071222227967106E-5</v>
      </c>
      <c r="T737" s="41">
        <f t="shared" si="333"/>
        <v>6.9932854481199113E-4</v>
      </c>
      <c r="U737" s="42">
        <f t="shared" si="352"/>
        <v>0.15993586646131208</v>
      </c>
      <c r="V737" s="42">
        <f t="shared" si="353"/>
        <v>1.159891115772115</v>
      </c>
      <c r="W737" s="42">
        <f t="shared" si="354"/>
        <v>1.1511778246005024</v>
      </c>
      <c r="X737" s="42">
        <f t="shared" si="355"/>
        <v>8.7132911716125694E-3</v>
      </c>
      <c r="Y737" s="42">
        <f t="shared" si="359"/>
        <v>1.4578024558623712E-2</v>
      </c>
      <c r="Z737" s="10">
        <f t="shared" si="356"/>
        <v>20.845745060417769</v>
      </c>
      <c r="AA737">
        <f t="shared" si="334"/>
        <v>6627610.096660939</v>
      </c>
      <c r="AB737" s="10">
        <f t="shared" si="335"/>
        <v>6.6276100966609395</v>
      </c>
      <c r="AC737" s="10">
        <f t="shared" si="336"/>
        <v>6.5266100966609395</v>
      </c>
      <c r="AD737" s="3">
        <f t="shared" si="337"/>
        <v>946.571442590419</v>
      </c>
      <c r="AI737" s="94">
        <f t="shared" si="338"/>
        <v>1.1511778246005024</v>
      </c>
    </row>
    <row r="738" spans="2:35">
      <c r="B738" s="39">
        <f t="shared" si="339"/>
        <v>710</v>
      </c>
      <c r="C738" s="42">
        <f t="shared" si="340"/>
        <v>12.088729016787065</v>
      </c>
      <c r="D738" s="10">
        <f t="shared" si="341"/>
        <v>2.1112709832129362</v>
      </c>
      <c r="E738" s="40">
        <f t="shared" si="342"/>
        <v>42.177458033574126</v>
      </c>
      <c r="F738" s="40">
        <f t="shared" si="343"/>
        <v>46.4</v>
      </c>
      <c r="G738" s="3">
        <f t="shared" si="344"/>
        <v>304.11270983212432</v>
      </c>
      <c r="H738" s="3">
        <f t="shared" si="345"/>
        <v>155.31826837612553</v>
      </c>
      <c r="I738">
        <f t="shared" si="330"/>
        <v>1.5531826837612554E-4</v>
      </c>
      <c r="J738" s="4">
        <f t="shared" si="346"/>
        <v>1441.1883245077711</v>
      </c>
      <c r="K738" s="40">
        <f t="shared" si="347"/>
        <v>9.2789363387552477</v>
      </c>
      <c r="L738" s="40">
        <f t="shared" si="331"/>
        <v>0</v>
      </c>
      <c r="M738" s="10">
        <f t="shared" si="348"/>
        <v>6.6276100966609395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15.100555179903093</v>
      </c>
      <c r="Q738" s="42">
        <f t="shared" si="350"/>
        <v>0.8082087188120507</v>
      </c>
      <c r="R738" s="4">
        <f t="shared" si="351"/>
        <v>89334.999618971953</v>
      </c>
      <c r="S738">
        <f t="shared" si="332"/>
        <v>8.9334999618971957E-5</v>
      </c>
      <c r="T738" s="41">
        <f t="shared" si="333"/>
        <v>7.0006476742098627E-4</v>
      </c>
      <c r="U738" s="42">
        <f t="shared" si="352"/>
        <v>0.15862858542342373</v>
      </c>
      <c r="V738" s="42">
        <f t="shared" si="353"/>
        <v>1.1594167830887685</v>
      </c>
      <c r="W738" s="42">
        <f t="shared" si="354"/>
        <v>1.1507409865944065</v>
      </c>
      <c r="X738" s="42">
        <f t="shared" si="355"/>
        <v>8.6757964943620092E-3</v>
      </c>
      <c r="Y738" s="42">
        <f t="shared" si="359"/>
        <v>1.4587806808122846E-2</v>
      </c>
      <c r="Z738" s="10">
        <f t="shared" si="356"/>
        <v>20.837795996881557</v>
      </c>
      <c r="AA738">
        <f t="shared" si="334"/>
        <v>6625121.3183426736</v>
      </c>
      <c r="AB738" s="10">
        <f t="shared" si="335"/>
        <v>6.6251213183426731</v>
      </c>
      <c r="AC738" s="10">
        <f t="shared" si="336"/>
        <v>6.5241213183426732</v>
      </c>
      <c r="AD738" s="3">
        <f t="shared" si="337"/>
        <v>946.21048851960461</v>
      </c>
      <c r="AI738" s="94">
        <f t="shared" si="338"/>
        <v>1.1507409865944065</v>
      </c>
    </row>
    <row r="739" spans="2:35">
      <c r="B739" s="39">
        <f t="shared" si="339"/>
        <v>711</v>
      </c>
      <c r="C739" s="42">
        <f t="shared" si="340"/>
        <v>12.105755395683948</v>
      </c>
      <c r="D739" s="10">
        <f t="shared" si="341"/>
        <v>2.094244604316053</v>
      </c>
      <c r="E739" s="40">
        <f t="shared" si="342"/>
        <v>42.211510791367893</v>
      </c>
      <c r="F739" s="40">
        <f t="shared" si="343"/>
        <v>46.4</v>
      </c>
      <c r="G739" s="3">
        <f t="shared" si="344"/>
        <v>303.94244604315548</v>
      </c>
      <c r="H739" s="3">
        <f t="shared" si="345"/>
        <v>155.31826837612553</v>
      </c>
      <c r="I739">
        <f t="shared" si="330"/>
        <v>1.5531826837612554E-4</v>
      </c>
      <c r="J739" s="4">
        <f t="shared" si="346"/>
        <v>1443.4453052367662</v>
      </c>
      <c r="K739" s="40">
        <f t="shared" si="347"/>
        <v>9.2934676669279863</v>
      </c>
      <c r="L739" s="40">
        <f t="shared" si="331"/>
        <v>0</v>
      </c>
      <c r="M739" s="10">
        <f t="shared" si="348"/>
        <v>6.6251213183426731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15.098746055632663</v>
      </c>
      <c r="Q739" s="42">
        <f t="shared" si="350"/>
        <v>0.8093363872180328</v>
      </c>
      <c r="R739" s="4">
        <f t="shared" si="351"/>
        <v>88598.991328744698</v>
      </c>
      <c r="S739">
        <f t="shared" si="332"/>
        <v>8.85989913287447E-5</v>
      </c>
      <c r="T739" s="41">
        <f t="shared" si="333"/>
        <v>7.0080077571121348E-4</v>
      </c>
      <c r="U739" s="42">
        <f t="shared" si="352"/>
        <v>0.1573216849427988</v>
      </c>
      <c r="V739" s="42">
        <f t="shared" si="353"/>
        <v>1.1589404063215947</v>
      </c>
      <c r="W739" s="42">
        <f t="shared" si="354"/>
        <v>1.1503021769865149</v>
      </c>
      <c r="X739" s="42">
        <f t="shared" si="355"/>
        <v>8.638229335079739E-3</v>
      </c>
      <c r="Y739" s="42">
        <f t="shared" si="359"/>
        <v>1.4597547866427644E-2</v>
      </c>
      <c r="Z739" s="10">
        <f t="shared" si="356"/>
        <v>20.829811227895977</v>
      </c>
      <c r="AA739">
        <f t="shared" si="334"/>
        <v>6622621.3609782457</v>
      </c>
      <c r="AB739" s="10">
        <f t="shared" si="335"/>
        <v>6.6226213609782461</v>
      </c>
      <c r="AC739" s="10">
        <f t="shared" si="336"/>
        <v>6.5216213609782461</v>
      </c>
      <c r="AD739" s="3">
        <f t="shared" si="337"/>
        <v>945.84791312229811</v>
      </c>
      <c r="AI739" s="94">
        <f t="shared" si="338"/>
        <v>1.1503021769865149</v>
      </c>
    </row>
    <row r="740" spans="2:35">
      <c r="B740" s="39">
        <f t="shared" si="339"/>
        <v>712</v>
      </c>
      <c r="C740" s="42">
        <f t="shared" si="340"/>
        <v>12.122781774580831</v>
      </c>
      <c r="D740" s="10">
        <f t="shared" si="341"/>
        <v>2.0772182254191698</v>
      </c>
      <c r="E740" s="40">
        <f t="shared" si="342"/>
        <v>42.245563549161659</v>
      </c>
      <c r="F740" s="40">
        <f t="shared" si="343"/>
        <v>46.4</v>
      </c>
      <c r="G740" s="3">
        <f t="shared" si="344"/>
        <v>303.77218225418665</v>
      </c>
      <c r="H740" s="3">
        <f t="shared" si="345"/>
        <v>155.31826837612553</v>
      </c>
      <c r="I740">
        <f t="shared" si="330"/>
        <v>1.5531826837612554E-4</v>
      </c>
      <c r="J740" s="4">
        <f t="shared" si="346"/>
        <v>1445.7041074459657</v>
      </c>
      <c r="K740" s="40">
        <f t="shared" si="347"/>
        <v>9.3080107225055162</v>
      </c>
      <c r="L740" s="40">
        <f t="shared" si="331"/>
        <v>0</v>
      </c>
      <c r="M740" s="10">
        <f t="shared" si="348"/>
        <v>6.6226213609782461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15.096928339174411</v>
      </c>
      <c r="Q740" s="42">
        <f t="shared" si="350"/>
        <v>0.81046419139874826</v>
      </c>
      <c r="R740" s="4">
        <f t="shared" si="351"/>
        <v>87863.198287681807</v>
      </c>
      <c r="S740">
        <f t="shared" si="332"/>
        <v>8.7863198287681802E-5</v>
      </c>
      <c r="T740" s="41">
        <f t="shared" si="333"/>
        <v>7.0153656875227639E-4</v>
      </c>
      <c r="U740" s="42">
        <f t="shared" si="352"/>
        <v>0.15601516667150508</v>
      </c>
      <c r="V740" s="42">
        <f t="shared" si="353"/>
        <v>1.1584619862509213</v>
      </c>
      <c r="W740" s="42">
        <f t="shared" si="354"/>
        <v>1.1498613963421409</v>
      </c>
      <c r="X740" s="42">
        <f t="shared" si="355"/>
        <v>8.6005899087804316E-3</v>
      </c>
      <c r="Y740" s="42">
        <f t="shared" si="359"/>
        <v>1.4607247647683386E-2</v>
      </c>
      <c r="Z740" s="10">
        <f t="shared" si="356"/>
        <v>20.82179076375623</v>
      </c>
      <c r="AA740">
        <f t="shared" si="334"/>
        <v>6620110.2277909843</v>
      </c>
      <c r="AB740" s="10">
        <f t="shared" si="335"/>
        <v>6.6201102277909847</v>
      </c>
      <c r="AC740" s="10">
        <f t="shared" si="336"/>
        <v>6.5191102277909847</v>
      </c>
      <c r="AD740" s="3">
        <f t="shared" si="337"/>
        <v>945.48371686598762</v>
      </c>
      <c r="AI740" s="94">
        <f t="shared" si="338"/>
        <v>1.1498613963421409</v>
      </c>
    </row>
    <row r="741" spans="2:35">
      <c r="B741" s="39">
        <f t="shared" si="339"/>
        <v>713</v>
      </c>
      <c r="C741" s="42">
        <f t="shared" si="340"/>
        <v>12.139808153477714</v>
      </c>
      <c r="D741" s="10">
        <f t="shared" si="341"/>
        <v>2.0601918465222866</v>
      </c>
      <c r="E741" s="40">
        <f t="shared" si="342"/>
        <v>42.279616306955425</v>
      </c>
      <c r="F741" s="40">
        <f t="shared" si="343"/>
        <v>46.4</v>
      </c>
      <c r="G741" s="3">
        <f t="shared" si="344"/>
        <v>303.60191846521781</v>
      </c>
      <c r="H741" s="3">
        <f t="shared" si="345"/>
        <v>155.31826837612553</v>
      </c>
      <c r="I741">
        <f t="shared" si="330"/>
        <v>1.5531826837612554E-4</v>
      </c>
      <c r="J741" s="4">
        <f t="shared" si="346"/>
        <v>1447.9647311353704</v>
      </c>
      <c r="K741" s="40">
        <f t="shared" si="347"/>
        <v>9.3225655054878374</v>
      </c>
      <c r="L741" s="40">
        <f t="shared" si="331"/>
        <v>0</v>
      </c>
      <c r="M741" s="10">
        <f t="shared" si="348"/>
        <v>6.6201102277909847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15.095102026309116</v>
      </c>
      <c r="Q741" s="42">
        <f t="shared" si="350"/>
        <v>0.81159213202923941</v>
      </c>
      <c r="R741" s="4">
        <f t="shared" si="351"/>
        <v>87127.621426179627</v>
      </c>
      <c r="S741">
        <f t="shared" si="332"/>
        <v>8.7127621426179633E-5</v>
      </c>
      <c r="T741" s="41">
        <f t="shared" si="333"/>
        <v>7.0227214561377862E-4</v>
      </c>
      <c r="U741" s="42">
        <f t="shared" si="352"/>
        <v>0.15470903226161012</v>
      </c>
      <c r="V741" s="42">
        <f t="shared" si="353"/>
        <v>1.1579815236607083</v>
      </c>
      <c r="W741" s="42">
        <f t="shared" si="354"/>
        <v>1.1494186452296056</v>
      </c>
      <c r="X741" s="42">
        <f t="shared" si="355"/>
        <v>8.5628784311027051E-3</v>
      </c>
      <c r="Y741" s="42">
        <f t="shared" si="359"/>
        <v>1.4616906066179783E-2</v>
      </c>
      <c r="Z741" s="10">
        <f t="shared" si="356"/>
        <v>20.813734614811981</v>
      </c>
      <c r="AA741">
        <f t="shared" si="334"/>
        <v>6617587.9220212782</v>
      </c>
      <c r="AB741" s="10">
        <f t="shared" si="335"/>
        <v>6.6175879220212783</v>
      </c>
      <c r="AC741" s="10">
        <f t="shared" si="336"/>
        <v>6.5165879220212783</v>
      </c>
      <c r="AD741" s="3">
        <f t="shared" si="337"/>
        <v>945.11790022063497</v>
      </c>
      <c r="AI741" s="94">
        <f t="shared" si="338"/>
        <v>1.1494186452296056</v>
      </c>
    </row>
    <row r="742" spans="2:35">
      <c r="B742" s="39">
        <f t="shared" si="339"/>
        <v>714</v>
      </c>
      <c r="C742" s="42">
        <f t="shared" si="340"/>
        <v>12.156834532374598</v>
      </c>
      <c r="D742" s="10">
        <f t="shared" si="341"/>
        <v>2.0431654676254034</v>
      </c>
      <c r="E742" s="40">
        <f t="shared" si="342"/>
        <v>42.313669064749192</v>
      </c>
      <c r="F742" s="40">
        <f t="shared" si="343"/>
        <v>46.4</v>
      </c>
      <c r="G742" s="3">
        <f t="shared" si="344"/>
        <v>303.43165467624897</v>
      </c>
      <c r="H742" s="3">
        <f t="shared" si="345"/>
        <v>155.31826837612553</v>
      </c>
      <c r="I742">
        <f t="shared" si="330"/>
        <v>1.5531826837612554E-4</v>
      </c>
      <c r="J742" s="4">
        <f t="shared" si="346"/>
        <v>1450.2271763049796</v>
      </c>
      <c r="K742" s="40">
        <f t="shared" si="347"/>
        <v>9.3371320158749516</v>
      </c>
      <c r="L742" s="40">
        <f t="shared" si="331"/>
        <v>0</v>
      </c>
      <c r="M742" s="10">
        <f t="shared" si="348"/>
        <v>6.6175879220212783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15.093267112796063</v>
      </c>
      <c r="Q742" s="42">
        <f t="shared" si="350"/>
        <v>0.81272020978534354</v>
      </c>
      <c r="R742" s="4">
        <f t="shared" si="351"/>
        <v>86392.261674634501</v>
      </c>
      <c r="S742">
        <f t="shared" si="332"/>
        <v>8.6392261674634498E-5</v>
      </c>
      <c r="T742" s="41">
        <f t="shared" si="333"/>
        <v>7.0300750536532377E-4</v>
      </c>
      <c r="U742" s="42">
        <f t="shared" si="352"/>
        <v>0.1534032833651815</v>
      </c>
      <c r="V742" s="42">
        <f t="shared" si="353"/>
        <v>1.1574990193389578</v>
      </c>
      <c r="W742" s="42">
        <f t="shared" si="354"/>
        <v>1.1489739242202399</v>
      </c>
      <c r="X742" s="42">
        <f t="shared" si="355"/>
        <v>8.5250951187179069E-3</v>
      </c>
      <c r="Y742" s="42">
        <f t="shared" si="359"/>
        <v>1.462652303635188E-2</v>
      </c>
      <c r="Z742" s="10">
        <f t="shared" si="356"/>
        <v>20.8056427914679</v>
      </c>
      <c r="AA742">
        <f t="shared" si="334"/>
        <v>6615054.4469267288</v>
      </c>
      <c r="AB742" s="10">
        <f t="shared" si="335"/>
        <v>6.6150544469267292</v>
      </c>
      <c r="AC742" s="10">
        <f t="shared" si="336"/>
        <v>6.5140544469267292</v>
      </c>
      <c r="AD742" s="3">
        <f t="shared" si="337"/>
        <v>944.75046365869889</v>
      </c>
      <c r="AI742" s="94">
        <f t="shared" si="338"/>
        <v>1.1489739242202399</v>
      </c>
    </row>
    <row r="743" spans="2:35">
      <c r="B743" s="39">
        <f t="shared" si="339"/>
        <v>715</v>
      </c>
      <c r="C743" s="42">
        <f t="shared" si="340"/>
        <v>12.173860911271481</v>
      </c>
      <c r="D743" s="10">
        <f t="shared" si="341"/>
        <v>2.0261390887285202</v>
      </c>
      <c r="E743" s="40">
        <f t="shared" si="342"/>
        <v>42.347721822542958</v>
      </c>
      <c r="F743" s="40">
        <f t="shared" si="343"/>
        <v>46.4</v>
      </c>
      <c r="G743" s="3">
        <f t="shared" si="344"/>
        <v>303.26139088728013</v>
      </c>
      <c r="H743" s="3">
        <f t="shared" si="345"/>
        <v>155.31826837612553</v>
      </c>
      <c r="I743">
        <f t="shared" ref="I743:I806" si="360">H743/1000^2</f>
        <v>1.5531826837612554E-4</v>
      </c>
      <c r="J743" s="4">
        <f t="shared" si="346"/>
        <v>1452.4914429547939</v>
      </c>
      <c r="K743" s="40">
        <f t="shared" si="347"/>
        <v>9.351710253666857</v>
      </c>
      <c r="L743" s="40">
        <f t="shared" ref="L743:L806" si="361">IF((gstar-K743)&lt;0,0,gstar-K743)</f>
        <v>0</v>
      </c>
      <c r="M743" s="10">
        <f t="shared" si="348"/>
        <v>6.6150544469267292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15.091423594373113</v>
      </c>
      <c r="Q743" s="42">
        <f t="shared" si="350"/>
        <v>0.81384842534369761</v>
      </c>
      <c r="R743" s="4">
        <f t="shared" si="351"/>
        <v>85657.119963442834</v>
      </c>
      <c r="S743">
        <f t="shared" ref="S743:S806" si="362">R743/1000^3</f>
        <v>8.5657119963442835E-5</v>
      </c>
      <c r="T743" s="41">
        <f t="shared" ref="T743:T806" si="363">(vc/1000^3-S743)</f>
        <v>7.0374264707651535E-4</v>
      </c>
      <c r="U743" s="42">
        <f t="shared" si="352"/>
        <v>0.1520979216342869</v>
      </c>
      <c r="V743" s="42">
        <f t="shared" si="353"/>
        <v>1.1570144740770645</v>
      </c>
      <c r="W743" s="42">
        <f t="shared" si="354"/>
        <v>1.1485272338884081</v>
      </c>
      <c r="X743" s="42">
        <f t="shared" si="355"/>
        <v>8.4872401886564308E-3</v>
      </c>
      <c r="Y743" s="42">
        <f t="shared" si="359"/>
        <v>1.4636098472780211E-2</v>
      </c>
      <c r="Z743" s="10">
        <f t="shared" si="356"/>
        <v>20.797515304183182</v>
      </c>
      <c r="AA743">
        <f t="shared" ref="AA743:AA806" si="364">Z743*rat*to+patm*1000000</f>
        <v>6612509.8057820173</v>
      </c>
      <c r="AB743" s="10">
        <f t="shared" ref="AB743:AB806" si="365">AA743/1000000</f>
        <v>6.6125098057820173</v>
      </c>
      <c r="AC743" s="10">
        <f t="shared" ref="AC743:AC806" si="366">AB743-patm</f>
        <v>6.5115098057820173</v>
      </c>
      <c r="AD743" s="3">
        <f t="shared" ref="AD743:AD806" si="367">AC743*1000000/6895</f>
        <v>944.38140765511491</v>
      </c>
      <c r="AI743" s="94">
        <f t="shared" ref="AI743:AI806" si="368">($M743-patm)*1000000*$I743/SQRT(rat*to)*SQRT(k)*(2/(k+1))^((k+1)/2/(k-1))</f>
        <v>1.1485272338884081</v>
      </c>
    </row>
    <row r="744" spans="2:35">
      <c r="B744" s="39">
        <f t="shared" ref="B744:B807" si="369">1+B743</f>
        <v>716</v>
      </c>
      <c r="C744" s="42">
        <f t="shared" ref="C744:C807" si="370">xincp+C743</f>
        <v>12.190887290168364</v>
      </c>
      <c r="D744" s="10">
        <f t="shared" ref="D744:D807" si="371">(F744-E744)/2</f>
        <v>2.009112709831637</v>
      </c>
      <c r="E744" s="40">
        <f t="shared" ref="E744:E807" si="372">E743+ci*2*xincp</f>
        <v>42.381774580336725</v>
      </c>
      <c r="F744" s="40">
        <f t="shared" ref="F744:F807" si="373">F743-osi*2*xincp</f>
        <v>46.4</v>
      </c>
      <c r="G744" s="3">
        <f t="shared" ref="G744:G807" si="374">G743-ei*n*2*xincp</f>
        <v>303.09112709831129</v>
      </c>
      <c r="H744" s="3">
        <f t="shared" ref="H744:H807" si="375">PI()/4*(dto+erate*(two-D744)/two)^2</f>
        <v>155.31826837612553</v>
      </c>
      <c r="I744">
        <f t="shared" si="360"/>
        <v>1.5531826837612554E-4</v>
      </c>
      <c r="J744" s="4">
        <f t="shared" ref="J744:J807" si="376">PI()/4*dc^2-PI()/4*(F744^2-E744^2)</f>
        <v>1454.7575310848126</v>
      </c>
      <c r="K744" s="40">
        <f t="shared" ref="K744:K807" si="377">J744/H744</f>
        <v>9.3663002188635538</v>
      </c>
      <c r="L744" s="40">
        <f t="shared" si="361"/>
        <v>0</v>
      </c>
      <c r="M744" s="10">
        <f t="shared" ref="M744:M807" si="378">AB743</f>
        <v>6.6125098057820173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15.089571466756547</v>
      </c>
      <c r="Q744" s="42">
        <f t="shared" ref="Q744:Q807" si="380">xincp/P744+Q743</f>
        <v>0.81497677938174262</v>
      </c>
      <c r="R744" s="4">
        <f t="shared" ref="R744:R807" si="381">PI()/4*(F744^2-E744^2)*G744</f>
        <v>84922.197223001</v>
      </c>
      <c r="S744">
        <f t="shared" si="362"/>
        <v>8.4922197223001003E-5</v>
      </c>
      <c r="T744" s="41">
        <f t="shared" si="363"/>
        <v>7.0447756981695719E-4</v>
      </c>
      <c r="U744" s="42">
        <f t="shared" ref="U744:U807" si="382">rhopgrain*R744/1000^2</f>
        <v>0.15079294872099397</v>
      </c>
      <c r="V744" s="42">
        <f t="shared" ref="V744:V807" si="383">(U743-U744)/(Q744-Q743)</f>
        <v>1.156527888670412</v>
      </c>
      <c r="W744" s="42">
        <f t="shared" ref="W744:W807" si="384">IF(V744&lt;AI744,IF(AB743&gt;pbd,AI744,0),AI744)</f>
        <v>1.1480785748114868</v>
      </c>
      <c r="X744" s="42">
        <f t="shared" ref="X744:X807" si="385">V744-W744</f>
        <v>8.4493138589252226E-3</v>
      </c>
      <c r="Y744" s="42">
        <f t="shared" si="359"/>
        <v>1.4645632290191639E-2</v>
      </c>
      <c r="Z744" s="10">
        <f t="shared" ref="Z744:Z807" si="386">Y744/T744</f>
        <v>20.789352163471975</v>
      </c>
      <c r="AA744">
        <f t="shared" si="364"/>
        <v>6609954.0018790225</v>
      </c>
      <c r="AB744" s="10">
        <f t="shared" si="365"/>
        <v>6.6099540018790224</v>
      </c>
      <c r="AC744" s="10">
        <f t="shared" si="366"/>
        <v>6.5089540018790224</v>
      </c>
      <c r="AD744" s="3">
        <f t="shared" si="367"/>
        <v>944.01073268731295</v>
      </c>
      <c r="AI744" s="94">
        <f t="shared" si="368"/>
        <v>1.1480785748114868</v>
      </c>
    </row>
    <row r="745" spans="2:35">
      <c r="B745" s="39">
        <f t="shared" si="369"/>
        <v>717</v>
      </c>
      <c r="C745" s="42">
        <f t="shared" si="370"/>
        <v>12.207913669065247</v>
      </c>
      <c r="D745" s="10">
        <f t="shared" si="371"/>
        <v>1.9920863309347538</v>
      </c>
      <c r="E745" s="40">
        <f t="shared" si="372"/>
        <v>42.415827338130491</v>
      </c>
      <c r="F745" s="40">
        <f t="shared" si="373"/>
        <v>46.4</v>
      </c>
      <c r="G745" s="3">
        <f t="shared" si="374"/>
        <v>302.92086330934245</v>
      </c>
      <c r="H745" s="3">
        <f t="shared" si="375"/>
        <v>155.31826837612553</v>
      </c>
      <c r="I745">
        <f t="shared" si="360"/>
        <v>1.5531826837612554E-4</v>
      </c>
      <c r="J745" s="4">
        <f t="shared" si="376"/>
        <v>1457.0254406950364</v>
      </c>
      <c r="K745" s="40">
        <f t="shared" si="377"/>
        <v>9.3809019114650418</v>
      </c>
      <c r="L745" s="40">
        <f t="shared" si="361"/>
        <v>0</v>
      </c>
      <c r="M745" s="10">
        <f t="shared" si="378"/>
        <v>6.6099540018790224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15.087710725641093</v>
      </c>
      <c r="Q745" s="42">
        <f t="shared" si="380"/>
        <v>0.81610527257772814</v>
      </c>
      <c r="R745" s="4">
        <f t="shared" si="381"/>
        <v>84187.494383705285</v>
      </c>
      <c r="S745">
        <f t="shared" si="362"/>
        <v>8.4187494383705292E-5</v>
      </c>
      <c r="T745" s="41">
        <f t="shared" si="363"/>
        <v>7.0521227265625292E-4</v>
      </c>
      <c r="U745" s="42">
        <f t="shared" si="382"/>
        <v>0.14948836627737014</v>
      </c>
      <c r="V745" s="42">
        <f t="shared" si="383"/>
        <v>1.1560392639182357</v>
      </c>
      <c r="W745" s="42">
        <f t="shared" si="384"/>
        <v>1.1476279475698841</v>
      </c>
      <c r="X745" s="42">
        <f t="shared" si="385"/>
        <v>8.4113163483516828E-3</v>
      </c>
      <c r="Y745" s="42">
        <f t="shared" si="359"/>
        <v>1.4655124403460035E-2</v>
      </c>
      <c r="Z745" s="10">
        <f t="shared" si="386"/>
        <v>20.781153379903664</v>
      </c>
      <c r="AA745">
        <f t="shared" si="364"/>
        <v>6607387.0385269243</v>
      </c>
      <c r="AB745" s="10">
        <f t="shared" si="365"/>
        <v>6.607387038526924</v>
      </c>
      <c r="AC745" s="10">
        <f t="shared" si="366"/>
        <v>6.506387038526924</v>
      </c>
      <c r="AD745" s="3">
        <f t="shared" si="367"/>
        <v>943.638439235232</v>
      </c>
      <c r="AI745" s="94">
        <f t="shared" si="368"/>
        <v>1.1476279475698841</v>
      </c>
    </row>
    <row r="746" spans="2:35">
      <c r="B746" s="39">
        <f t="shared" si="369"/>
        <v>718</v>
      </c>
      <c r="C746" s="42">
        <f t="shared" si="370"/>
        <v>12.22494004796213</v>
      </c>
      <c r="D746" s="10">
        <f t="shared" si="371"/>
        <v>1.9750599520378707</v>
      </c>
      <c r="E746" s="40">
        <f t="shared" si="372"/>
        <v>42.449880095924257</v>
      </c>
      <c r="F746" s="40">
        <f t="shared" si="373"/>
        <v>46.4</v>
      </c>
      <c r="G746" s="3">
        <f t="shared" si="374"/>
        <v>302.75059952037361</v>
      </c>
      <c r="H746" s="3">
        <f t="shared" si="375"/>
        <v>155.31826837612553</v>
      </c>
      <c r="I746">
        <f t="shared" si="360"/>
        <v>1.5531826837612554E-4</v>
      </c>
      <c r="J746" s="4">
        <f t="shared" si="376"/>
        <v>1459.2951717854651</v>
      </c>
      <c r="K746" s="40">
        <f t="shared" si="377"/>
        <v>9.3955153314713229</v>
      </c>
      <c r="L746" s="40">
        <f t="shared" si="361"/>
        <v>0</v>
      </c>
      <c r="M746" s="10">
        <f t="shared" si="378"/>
        <v>6.607387038526924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15.085841366699936</v>
      </c>
      <c r="Q746" s="42">
        <f t="shared" si="380"/>
        <v>0.81723390561071674</v>
      </c>
      <c r="R746" s="4">
        <f t="shared" si="381"/>
        <v>83453.012375952108</v>
      </c>
      <c r="S746">
        <f t="shared" si="362"/>
        <v>8.3453012375952113E-5</v>
      </c>
      <c r="T746" s="41">
        <f t="shared" si="363"/>
        <v>7.0594675466400614E-4</v>
      </c>
      <c r="U746" s="42">
        <f t="shared" si="382"/>
        <v>0.14818417595548311</v>
      </c>
      <c r="V746" s="42">
        <f t="shared" si="383"/>
        <v>1.1555486006231388</v>
      </c>
      <c r="W746" s="42">
        <f t="shared" si="384"/>
        <v>1.1471753527470592</v>
      </c>
      <c r="X746" s="42">
        <f t="shared" si="385"/>
        <v>8.3732478760796258E-3</v>
      </c>
      <c r="Y746" s="42">
        <f t="shared" si="359"/>
        <v>1.4664574727606379E-2</v>
      </c>
      <c r="Z746" s="10">
        <f t="shared" si="386"/>
        <v>20.77291896410226</v>
      </c>
      <c r="AA746">
        <f t="shared" si="364"/>
        <v>6604808.9190520011</v>
      </c>
      <c r="AB746" s="10">
        <f t="shared" si="365"/>
        <v>6.604808919052001</v>
      </c>
      <c r="AC746" s="10">
        <f t="shared" si="366"/>
        <v>6.503808919052001</v>
      </c>
      <c r="AD746" s="3">
        <f t="shared" si="367"/>
        <v>943.26452778129089</v>
      </c>
      <c r="AI746" s="94">
        <f t="shared" si="368"/>
        <v>1.1471753527470592</v>
      </c>
    </row>
    <row r="747" spans="2:35">
      <c r="B747" s="39">
        <f t="shared" si="369"/>
        <v>719</v>
      </c>
      <c r="C747" s="42">
        <f t="shared" si="370"/>
        <v>12.241966426859014</v>
      </c>
      <c r="D747" s="10">
        <f t="shared" si="371"/>
        <v>1.9580335731409875</v>
      </c>
      <c r="E747" s="40">
        <f t="shared" si="372"/>
        <v>42.483932853718024</v>
      </c>
      <c r="F747" s="40">
        <f t="shared" si="373"/>
        <v>46.4</v>
      </c>
      <c r="G747" s="3">
        <f t="shared" si="374"/>
        <v>302.58033573140477</v>
      </c>
      <c r="H747" s="3">
        <f t="shared" si="375"/>
        <v>155.31826837612553</v>
      </c>
      <c r="I747">
        <f t="shared" si="360"/>
        <v>1.5531826837612554E-4</v>
      </c>
      <c r="J747" s="4">
        <f t="shared" si="376"/>
        <v>1461.5667243560983</v>
      </c>
      <c r="K747" s="40">
        <f t="shared" si="377"/>
        <v>9.4101404788823952</v>
      </c>
      <c r="L747" s="40">
        <f t="shared" si="361"/>
        <v>0</v>
      </c>
      <c r="M747" s="10">
        <f t="shared" si="378"/>
        <v>6.604808919052001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15.083963385584532</v>
      </c>
      <c r="Q747" s="42">
        <f t="shared" si="380"/>
        <v>0.81836267916058858</v>
      </c>
      <c r="R747" s="4">
        <f t="shared" si="381"/>
        <v>82718.752130137858</v>
      </c>
      <c r="S747">
        <f t="shared" si="362"/>
        <v>8.2718752130137864E-5</v>
      </c>
      <c r="T747" s="41">
        <f t="shared" si="363"/>
        <v>7.0668101490982036E-4</v>
      </c>
      <c r="U747" s="42">
        <f t="shared" si="382"/>
        <v>0.14688037940740059</v>
      </c>
      <c r="V747" s="42">
        <f t="shared" si="383"/>
        <v>1.1550558995916846</v>
      </c>
      <c r="W747" s="42">
        <f t="shared" si="384"/>
        <v>1.1467207909294856</v>
      </c>
      <c r="X747" s="42">
        <f t="shared" si="385"/>
        <v>8.3351086621989978E-3</v>
      </c>
      <c r="Y747" s="42">
        <f t="shared" si="359"/>
        <v>1.4673983177799577E-2</v>
      </c>
      <c r="Z747" s="10">
        <f t="shared" si="386"/>
        <v>20.764648926746851</v>
      </c>
      <c r="AA747">
        <f t="shared" si="364"/>
        <v>6602219.6467977772</v>
      </c>
      <c r="AB747" s="10">
        <f t="shared" si="365"/>
        <v>6.602219646797777</v>
      </c>
      <c r="AC747" s="10">
        <f t="shared" si="366"/>
        <v>6.501219646797777</v>
      </c>
      <c r="AD747" s="3">
        <f t="shared" si="367"/>
        <v>942.88899881041004</v>
      </c>
      <c r="AI747" s="94">
        <f t="shared" si="368"/>
        <v>1.1467207909294856</v>
      </c>
    </row>
    <row r="748" spans="2:35">
      <c r="B748" s="39">
        <f t="shared" si="369"/>
        <v>720</v>
      </c>
      <c r="C748" s="42">
        <f t="shared" si="370"/>
        <v>12.258992805755897</v>
      </c>
      <c r="D748" s="10">
        <f t="shared" si="371"/>
        <v>1.9410071942441043</v>
      </c>
      <c r="E748" s="40">
        <f t="shared" si="372"/>
        <v>42.51798561151179</v>
      </c>
      <c r="F748" s="40">
        <f t="shared" si="373"/>
        <v>46.4</v>
      </c>
      <c r="G748" s="3">
        <f t="shared" si="374"/>
        <v>302.41007194243593</v>
      </c>
      <c r="H748" s="3">
        <f t="shared" si="375"/>
        <v>155.31826837612553</v>
      </c>
      <c r="I748">
        <f t="shared" si="360"/>
        <v>1.5531826837612554E-4</v>
      </c>
      <c r="J748" s="4">
        <f t="shared" si="376"/>
        <v>1463.8400984069365</v>
      </c>
      <c r="K748" s="40">
        <f t="shared" si="377"/>
        <v>9.4247773536982589</v>
      </c>
      <c r="L748" s="40">
        <f t="shared" si="361"/>
        <v>0</v>
      </c>
      <c r="M748" s="10">
        <f t="shared" si="378"/>
        <v>6.602219646797777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15.082076777924636</v>
      </c>
      <c r="Q748" s="42">
        <f t="shared" si="380"/>
        <v>0.81949159390804593</v>
      </c>
      <c r="R748" s="4">
        <f t="shared" si="381"/>
        <v>81984.714576658822</v>
      </c>
      <c r="S748">
        <f t="shared" si="362"/>
        <v>8.1984714576658824E-5</v>
      </c>
      <c r="T748" s="41">
        <f t="shared" si="363"/>
        <v>7.0741505246329941E-4</v>
      </c>
      <c r="U748" s="42">
        <f t="shared" si="382"/>
        <v>0.14557697828519001</v>
      </c>
      <c r="V748" s="42">
        <f t="shared" si="383"/>
        <v>1.154561161634414</v>
      </c>
      <c r="W748" s="42">
        <f t="shared" si="384"/>
        <v>1.1462642627066781</v>
      </c>
      <c r="X748" s="42">
        <f t="shared" si="385"/>
        <v>8.2968989277358851E-3</v>
      </c>
      <c r="Y748" s="42">
        <f t="shared" si="359"/>
        <v>1.4683349669357261E-2</v>
      </c>
      <c r="Z748" s="10">
        <f t="shared" si="386"/>
        <v>20.756343278571997</v>
      </c>
      <c r="AA748">
        <f t="shared" si="364"/>
        <v>6599619.2251251433</v>
      </c>
      <c r="AB748" s="10">
        <f t="shared" si="365"/>
        <v>6.5996192251251431</v>
      </c>
      <c r="AC748" s="10">
        <f t="shared" si="366"/>
        <v>6.4986192251251431</v>
      </c>
      <c r="AD748" s="3">
        <f t="shared" si="367"/>
        <v>942.51185281002802</v>
      </c>
      <c r="AI748" s="94">
        <f t="shared" si="368"/>
        <v>1.1462642627066781</v>
      </c>
    </row>
    <row r="749" spans="2:35">
      <c r="B749" s="39">
        <f t="shared" si="369"/>
        <v>721</v>
      </c>
      <c r="C749" s="42">
        <f t="shared" si="370"/>
        <v>12.27601918465278</v>
      </c>
      <c r="D749" s="10">
        <f t="shared" si="371"/>
        <v>1.9239808153472211</v>
      </c>
      <c r="E749" s="40">
        <f t="shared" si="372"/>
        <v>42.552038369305556</v>
      </c>
      <c r="F749" s="40">
        <f t="shared" si="373"/>
        <v>46.4</v>
      </c>
      <c r="G749" s="3">
        <f t="shared" si="374"/>
        <v>302.2398081534671</v>
      </c>
      <c r="H749" s="3">
        <f t="shared" si="375"/>
        <v>155.31826837612553</v>
      </c>
      <c r="I749">
        <f t="shared" si="360"/>
        <v>1.5531826837612554E-4</v>
      </c>
      <c r="J749" s="4">
        <f t="shared" si="376"/>
        <v>1466.1152939379797</v>
      </c>
      <c r="K749" s="40">
        <f t="shared" si="377"/>
        <v>9.4394259559189173</v>
      </c>
      <c r="L749" s="40">
        <f t="shared" si="361"/>
        <v>0</v>
      </c>
      <c r="M749" s="10">
        <f t="shared" si="378"/>
        <v>6.5996192251251431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15.080181539328349</v>
      </c>
      <c r="Q749" s="42">
        <f t="shared" si="380"/>
        <v>0.82062065053461763</v>
      </c>
      <c r="R749" s="4">
        <f t="shared" si="381"/>
        <v>81250.900645911403</v>
      </c>
      <c r="S749">
        <f t="shared" si="362"/>
        <v>8.1250900645911403E-5</v>
      </c>
      <c r="T749" s="41">
        <f t="shared" si="363"/>
        <v>7.0814886639404681E-4</v>
      </c>
      <c r="U749" s="42">
        <f t="shared" si="382"/>
        <v>0.14427397424091906</v>
      </c>
      <c r="V749" s="42">
        <f t="shared" si="383"/>
        <v>1.1540643875652392</v>
      </c>
      <c r="W749" s="42">
        <f t="shared" si="384"/>
        <v>1.1458057686712124</v>
      </c>
      <c r="X749" s="42">
        <f t="shared" si="385"/>
        <v>8.2586188940267924E-3</v>
      </c>
      <c r="Y749" s="42">
        <f t="shared" si="359"/>
        <v>1.4692674117745892E-2</v>
      </c>
      <c r="Z749" s="10">
        <f t="shared" si="386"/>
        <v>20.748002030367168</v>
      </c>
      <c r="AA749">
        <f t="shared" si="364"/>
        <v>6597007.6574121816</v>
      </c>
      <c r="AB749" s="10">
        <f t="shared" si="365"/>
        <v>6.5970076574121812</v>
      </c>
      <c r="AC749" s="10">
        <f t="shared" si="366"/>
        <v>6.4960076574121812</v>
      </c>
      <c r="AD749" s="3">
        <f t="shared" si="367"/>
        <v>942.1330902700771</v>
      </c>
      <c r="AI749" s="94">
        <f t="shared" si="368"/>
        <v>1.1458057686712124</v>
      </c>
    </row>
    <row r="750" spans="2:35">
      <c r="B750" s="39">
        <f t="shared" si="369"/>
        <v>722</v>
      </c>
      <c r="C750" s="42">
        <f t="shared" si="370"/>
        <v>12.293045563549663</v>
      </c>
      <c r="D750" s="10">
        <f t="shared" si="371"/>
        <v>1.9069544364503379</v>
      </c>
      <c r="E750" s="40">
        <f t="shared" si="372"/>
        <v>42.586091127099323</v>
      </c>
      <c r="F750" s="40">
        <f t="shared" si="373"/>
        <v>46.4</v>
      </c>
      <c r="G750" s="3">
        <f t="shared" si="374"/>
        <v>302.06954436449826</v>
      </c>
      <c r="H750" s="3">
        <f t="shared" si="375"/>
        <v>155.31826837612553</v>
      </c>
      <c r="I750">
        <f t="shared" si="360"/>
        <v>1.5531826837612554E-4</v>
      </c>
      <c r="J750" s="4">
        <f t="shared" si="376"/>
        <v>1468.3923109492273</v>
      </c>
      <c r="K750" s="40">
        <f t="shared" si="377"/>
        <v>9.4540862855443635</v>
      </c>
      <c r="L750" s="40">
        <f t="shared" si="361"/>
        <v>0</v>
      </c>
      <c r="M750" s="10">
        <f t="shared" si="378"/>
        <v>6.5970076574121812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15.078277665381917</v>
      </c>
      <c r="Q750" s="42">
        <f t="shared" si="380"/>
        <v>0.82174984972266374</v>
      </c>
      <c r="R750" s="4">
        <f t="shared" si="381"/>
        <v>80517.311268292004</v>
      </c>
      <c r="S750">
        <f t="shared" si="362"/>
        <v>8.0517311268292E-5</v>
      </c>
      <c r="T750" s="41">
        <f t="shared" si="363"/>
        <v>7.0888245577166626E-4</v>
      </c>
      <c r="U750" s="42">
        <f t="shared" si="382"/>
        <v>0.14297136892665538</v>
      </c>
      <c r="V750" s="42">
        <f t="shared" si="383"/>
        <v>1.1535655782020444</v>
      </c>
      <c r="W750" s="42">
        <f t="shared" si="384"/>
        <v>1.1453453094186965</v>
      </c>
      <c r="X750" s="42">
        <f t="shared" si="385"/>
        <v>8.2202687833479171E-3</v>
      </c>
      <c r="Y750" s="42">
        <f t="shared" si="359"/>
        <v>1.4701956438581569E-2</v>
      </c>
      <c r="Z750" s="10">
        <f t="shared" si="386"/>
        <v>20.739625192977162</v>
      </c>
      <c r="AA750">
        <f t="shared" si="364"/>
        <v>6594384.9470543023</v>
      </c>
      <c r="AB750" s="10">
        <f t="shared" si="365"/>
        <v>6.5943849470543023</v>
      </c>
      <c r="AC750" s="10">
        <f t="shared" si="366"/>
        <v>6.4933849470543024</v>
      </c>
      <c r="AD750" s="3">
        <f t="shared" si="367"/>
        <v>941.75271168300253</v>
      </c>
      <c r="AI750" s="94">
        <f t="shared" si="368"/>
        <v>1.1453453094186965</v>
      </c>
    </row>
    <row r="751" spans="2:35">
      <c r="B751" s="39">
        <f t="shared" si="369"/>
        <v>723</v>
      </c>
      <c r="C751" s="42">
        <f t="shared" si="370"/>
        <v>12.310071942446546</v>
      </c>
      <c r="D751" s="10">
        <f t="shared" si="371"/>
        <v>1.8899280575534547</v>
      </c>
      <c r="E751" s="40">
        <f t="shared" si="372"/>
        <v>42.620143884893089</v>
      </c>
      <c r="F751" s="40">
        <f t="shared" si="373"/>
        <v>46.4</v>
      </c>
      <c r="G751" s="3">
        <f t="shared" si="374"/>
        <v>301.89928057552942</v>
      </c>
      <c r="H751" s="3">
        <f t="shared" si="375"/>
        <v>155.31826837612553</v>
      </c>
      <c r="I751">
        <f t="shared" si="360"/>
        <v>1.5531826837612554E-4</v>
      </c>
      <c r="J751" s="4">
        <f t="shared" si="376"/>
        <v>1470.67114944068</v>
      </c>
      <c r="K751" s="40">
        <f t="shared" si="377"/>
        <v>9.4687583425746045</v>
      </c>
      <c r="L751" s="40">
        <f t="shared" si="361"/>
        <v>0</v>
      </c>
      <c r="M751" s="10">
        <f t="shared" si="378"/>
        <v>6.5943849470543023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15.076365151649789</v>
      </c>
      <c r="Q751" s="42">
        <f t="shared" si="380"/>
        <v>0.82287919215537997</v>
      </c>
      <c r="R751" s="4">
        <f t="shared" si="381"/>
        <v>79783.947374196927</v>
      </c>
      <c r="S751">
        <f t="shared" si="362"/>
        <v>7.9783947374196932E-5</v>
      </c>
      <c r="T751" s="41">
        <f t="shared" si="363"/>
        <v>7.0961581966576129E-4</v>
      </c>
      <c r="U751" s="42">
        <f t="shared" si="382"/>
        <v>0.1416691639944665</v>
      </c>
      <c r="V751" s="42">
        <f t="shared" si="383"/>
        <v>1.1530647343666125</v>
      </c>
      <c r="W751" s="42">
        <f t="shared" si="384"/>
        <v>1.144882885547793</v>
      </c>
      <c r="X751" s="42">
        <f t="shared" si="385"/>
        <v>8.1818488188194483E-3</v>
      </c>
      <c r="Y751" s="42">
        <f t="shared" si="359"/>
        <v>1.4711196547630732E-2</v>
      </c>
      <c r="Z751" s="10">
        <f t="shared" si="386"/>
        <v>20.731212777302378</v>
      </c>
      <c r="AA751">
        <f t="shared" si="364"/>
        <v>6591751.0974643147</v>
      </c>
      <c r="AB751" s="10">
        <f t="shared" si="365"/>
        <v>6.5917510974643143</v>
      </c>
      <c r="AC751" s="10">
        <f t="shared" si="366"/>
        <v>6.4907510974643143</v>
      </c>
      <c r="AD751" s="3">
        <f t="shared" si="367"/>
        <v>941.37071754377303</v>
      </c>
      <c r="AI751" s="94">
        <f t="shared" si="368"/>
        <v>1.144882885547793</v>
      </c>
    </row>
    <row r="752" spans="2:35">
      <c r="B752" s="39">
        <f t="shared" si="369"/>
        <v>724</v>
      </c>
      <c r="C752" s="42">
        <f t="shared" si="370"/>
        <v>12.32709832134343</v>
      </c>
      <c r="D752" s="10">
        <f t="shared" si="371"/>
        <v>1.8729016786565715</v>
      </c>
      <c r="E752" s="40">
        <f t="shared" si="372"/>
        <v>42.654196642686856</v>
      </c>
      <c r="F752" s="40">
        <f t="shared" si="373"/>
        <v>46.4</v>
      </c>
      <c r="G752" s="3">
        <f t="shared" si="374"/>
        <v>301.72901678656058</v>
      </c>
      <c r="H752" s="3">
        <f t="shared" si="375"/>
        <v>155.31826837612553</v>
      </c>
      <c r="I752">
        <f t="shared" si="360"/>
        <v>1.5531826837612554E-4</v>
      </c>
      <c r="J752" s="4">
        <f t="shared" si="376"/>
        <v>1472.9518094123373</v>
      </c>
      <c r="K752" s="40">
        <f t="shared" si="377"/>
        <v>9.483442127009635</v>
      </c>
      <c r="L752" s="40">
        <f t="shared" si="361"/>
        <v>0</v>
      </c>
      <c r="M752" s="10">
        <f t="shared" si="378"/>
        <v>6.5917510974643143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15.07444399367459</v>
      </c>
      <c r="Q752" s="42">
        <f t="shared" si="380"/>
        <v>0.82400867851680248</v>
      </c>
      <c r="R752" s="4">
        <f t="shared" si="381"/>
        <v>79050.80989402259</v>
      </c>
      <c r="S752">
        <f t="shared" si="362"/>
        <v>7.9050809894022585E-5</v>
      </c>
      <c r="T752" s="41">
        <f t="shared" si="363"/>
        <v>7.1034895714593561E-4</v>
      </c>
      <c r="U752" s="42">
        <f t="shared" si="382"/>
        <v>0.14036736109642015</v>
      </c>
      <c r="V752" s="42">
        <f t="shared" si="383"/>
        <v>1.1525618568840554</v>
      </c>
      <c r="W752" s="42">
        <f t="shared" si="384"/>
        <v>1.1444184976602316</v>
      </c>
      <c r="X752" s="42">
        <f t="shared" si="385"/>
        <v>8.1433592238238095E-3</v>
      </c>
      <c r="Y752" s="42">
        <f t="shared" si="359"/>
        <v>1.4720394360810204E-2</v>
      </c>
      <c r="Z752" s="10">
        <f t="shared" si="386"/>
        <v>20.722764794298158</v>
      </c>
      <c r="AA752">
        <f t="shared" si="364"/>
        <v>6589106.1120722378</v>
      </c>
      <c r="AB752" s="10">
        <f t="shared" si="365"/>
        <v>6.5891061120722378</v>
      </c>
      <c r="AC752" s="10">
        <f t="shared" si="366"/>
        <v>6.4881061120722379</v>
      </c>
      <c r="AD752" s="3">
        <f t="shared" si="367"/>
        <v>940.9871083498532</v>
      </c>
      <c r="AI752" s="94">
        <f t="shared" si="368"/>
        <v>1.1444184976602316</v>
      </c>
    </row>
    <row r="753" spans="2:35">
      <c r="B753" s="39">
        <f t="shared" si="369"/>
        <v>725</v>
      </c>
      <c r="C753" s="42">
        <f t="shared" si="370"/>
        <v>12.344124700240313</v>
      </c>
      <c r="D753" s="10">
        <f t="shared" si="371"/>
        <v>1.8558752997596883</v>
      </c>
      <c r="E753" s="40">
        <f t="shared" si="372"/>
        <v>42.688249400480622</v>
      </c>
      <c r="F753" s="40">
        <f t="shared" si="373"/>
        <v>46.4</v>
      </c>
      <c r="G753" s="3">
        <f t="shared" si="374"/>
        <v>301.55875299759174</v>
      </c>
      <c r="H753" s="3">
        <f t="shared" si="375"/>
        <v>155.31826837612553</v>
      </c>
      <c r="I753">
        <f t="shared" si="360"/>
        <v>1.5531826837612554E-4</v>
      </c>
      <c r="J753" s="4">
        <f t="shared" si="376"/>
        <v>1475.2342908641997</v>
      </c>
      <c r="K753" s="40">
        <f t="shared" si="377"/>
        <v>9.4981376388494603</v>
      </c>
      <c r="L753" s="40">
        <f t="shared" si="361"/>
        <v>0</v>
      </c>
      <c r="M753" s="10">
        <f t="shared" si="378"/>
        <v>6.5891061120722378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15.072514186976939</v>
      </c>
      <c r="Q753" s="42">
        <f t="shared" si="380"/>
        <v>0.82513830949181222</v>
      </c>
      <c r="R753" s="4">
        <f t="shared" si="381"/>
        <v>78317.89975816528</v>
      </c>
      <c r="S753">
        <f t="shared" si="362"/>
        <v>7.8317899758165274E-5</v>
      </c>
      <c r="T753" s="41">
        <f t="shared" si="363"/>
        <v>7.1108186728179295E-4</v>
      </c>
      <c r="U753" s="42">
        <f t="shared" si="382"/>
        <v>0.13906596188458376</v>
      </c>
      <c r="V753" s="42">
        <f t="shared" si="383"/>
        <v>1.1520569465839747</v>
      </c>
      <c r="W753" s="42">
        <f t="shared" si="384"/>
        <v>1.1439521463607778</v>
      </c>
      <c r="X753" s="42">
        <f t="shared" si="385"/>
        <v>8.1048002231969285E-3</v>
      </c>
      <c r="Y753" s="42">
        <f t="shared" si="359"/>
        <v>1.4729549794188593E-2</v>
      </c>
      <c r="Z753" s="10">
        <f t="shared" si="386"/>
        <v>20.714281254976026</v>
      </c>
      <c r="AA753">
        <f t="shared" si="364"/>
        <v>6586449.9943256779</v>
      </c>
      <c r="AB753" s="10">
        <f t="shared" si="365"/>
        <v>6.5864499943256778</v>
      </c>
      <c r="AC753" s="10">
        <f t="shared" si="366"/>
        <v>6.4854499943256778</v>
      </c>
      <c r="AD753" s="3">
        <f t="shared" si="367"/>
        <v>940.60188460125858</v>
      </c>
      <c r="AI753" s="94">
        <f t="shared" si="368"/>
        <v>1.1439521463607778</v>
      </c>
    </row>
    <row r="754" spans="2:35">
      <c r="B754" s="39">
        <f t="shared" si="369"/>
        <v>726</v>
      </c>
      <c r="C754" s="42">
        <f t="shared" si="370"/>
        <v>12.361151079137196</v>
      </c>
      <c r="D754" s="10">
        <f t="shared" si="371"/>
        <v>1.8388489208628052</v>
      </c>
      <c r="E754" s="40">
        <f t="shared" si="372"/>
        <v>42.722302158274388</v>
      </c>
      <c r="F754" s="40">
        <f t="shared" si="373"/>
        <v>46.4</v>
      </c>
      <c r="G754" s="3">
        <f t="shared" si="374"/>
        <v>301.3884892086229</v>
      </c>
      <c r="H754" s="3">
        <f t="shared" si="375"/>
        <v>155.31826837612553</v>
      </c>
      <c r="I754">
        <f t="shared" si="360"/>
        <v>1.5531826837612554E-4</v>
      </c>
      <c r="J754" s="4">
        <f t="shared" si="376"/>
        <v>1477.5185937962667</v>
      </c>
      <c r="K754" s="40">
        <f t="shared" si="377"/>
        <v>9.5128448780940751</v>
      </c>
      <c r="L754" s="40">
        <f t="shared" si="361"/>
        <v>0</v>
      </c>
      <c r="M754" s="10">
        <f t="shared" si="378"/>
        <v>6.5864499943256778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15.070575727055655</v>
      </c>
      <c r="Q754" s="42">
        <f t="shared" si="380"/>
        <v>0.82626808576613975</v>
      </c>
      <c r="R754" s="4">
        <f t="shared" si="381"/>
        <v>77585.217897021445</v>
      </c>
      <c r="S754">
        <f t="shared" si="362"/>
        <v>7.7585217897021441E-5</v>
      </c>
      <c r="T754" s="41">
        <f t="shared" si="363"/>
        <v>7.1181454914293681E-4</v>
      </c>
      <c r="U754" s="42">
        <f t="shared" si="382"/>
        <v>0.13776496801102511</v>
      </c>
      <c r="V754" s="42">
        <f t="shared" si="383"/>
        <v>1.1515500042988804</v>
      </c>
      <c r="W754" s="42">
        <f t="shared" si="384"/>
        <v>1.1434838322572969</v>
      </c>
      <c r="X754" s="42">
        <f t="shared" si="385"/>
        <v>8.0661720415835525E-3</v>
      </c>
      <c r="Y754" s="42">
        <f t="shared" si="359"/>
        <v>1.4738662763985819E-2</v>
      </c>
      <c r="Z754" s="10">
        <f t="shared" si="386"/>
        <v>20.705762170402341</v>
      </c>
      <c r="AA754">
        <f t="shared" si="364"/>
        <v>6583782.7476894092</v>
      </c>
      <c r="AB754" s="10">
        <f t="shared" si="365"/>
        <v>6.5837827476894093</v>
      </c>
      <c r="AC754" s="10">
        <f t="shared" si="366"/>
        <v>6.4827827476894093</v>
      </c>
      <c r="AD754" s="3">
        <f t="shared" si="367"/>
        <v>940.21504680049441</v>
      </c>
      <c r="AI754" s="94">
        <f t="shared" si="368"/>
        <v>1.1434838322572969</v>
      </c>
    </row>
    <row r="755" spans="2:35">
      <c r="B755" s="39">
        <f t="shared" si="369"/>
        <v>727</v>
      </c>
      <c r="C755" s="42">
        <f t="shared" si="370"/>
        <v>12.378177458034079</v>
      </c>
      <c r="D755" s="10">
        <f t="shared" si="371"/>
        <v>1.821822541965922</v>
      </c>
      <c r="E755" s="40">
        <f t="shared" si="372"/>
        <v>42.756354916068155</v>
      </c>
      <c r="F755" s="40">
        <f t="shared" si="373"/>
        <v>46.4</v>
      </c>
      <c r="G755" s="3">
        <f t="shared" si="374"/>
        <v>301.21822541965406</v>
      </c>
      <c r="H755" s="3">
        <f t="shared" si="375"/>
        <v>155.31826837612553</v>
      </c>
      <c r="I755">
        <f t="shared" si="360"/>
        <v>1.5531826837612554E-4</v>
      </c>
      <c r="J755" s="4">
        <f t="shared" si="376"/>
        <v>1479.8047182085388</v>
      </c>
      <c r="K755" s="40">
        <f t="shared" si="377"/>
        <v>9.5275638447434829</v>
      </c>
      <c r="L755" s="40">
        <f t="shared" si="361"/>
        <v>0</v>
      </c>
      <c r="M755" s="10">
        <f t="shared" si="378"/>
        <v>6.5837827476894093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15.068628609387391</v>
      </c>
      <c r="Q755" s="42">
        <f t="shared" si="380"/>
        <v>0.82739800802636965</v>
      </c>
      <c r="R755" s="4">
        <f t="shared" si="381"/>
        <v>76852.765240987384</v>
      </c>
      <c r="S755">
        <f t="shared" si="362"/>
        <v>7.6852765240987387E-5</v>
      </c>
      <c r="T755" s="41">
        <f t="shared" si="363"/>
        <v>7.1254700179897081E-4</v>
      </c>
      <c r="U755" s="42">
        <f t="shared" si="382"/>
        <v>0.13646438112781165</v>
      </c>
      <c r="V755" s="42">
        <f t="shared" si="383"/>
        <v>1.1510410308660033</v>
      </c>
      <c r="W755" s="42">
        <f t="shared" si="384"/>
        <v>1.1430135559606815</v>
      </c>
      <c r="X755" s="42">
        <f t="shared" si="385"/>
        <v>8.0274749053217409E-3</v>
      </c>
      <c r="Y755" s="42">
        <f t="shared" si="359"/>
        <v>1.4747733186574779E-2</v>
      </c>
      <c r="Z755" s="10">
        <f t="shared" si="386"/>
        <v>20.697207551699897</v>
      </c>
      <c r="AA755">
        <f t="shared" si="364"/>
        <v>6581104.3756458741</v>
      </c>
      <c r="AB755" s="10">
        <f t="shared" si="365"/>
        <v>6.5811043756458742</v>
      </c>
      <c r="AC755" s="10">
        <f t="shared" si="366"/>
        <v>6.4801043756458743</v>
      </c>
      <c r="AD755" s="3">
        <f t="shared" si="367"/>
        <v>939.82659545262857</v>
      </c>
      <c r="AI755" s="94">
        <f t="shared" si="368"/>
        <v>1.1430135559606815</v>
      </c>
    </row>
    <row r="756" spans="2:35">
      <c r="B756" s="39">
        <f t="shared" si="369"/>
        <v>728</v>
      </c>
      <c r="C756" s="42">
        <f t="shared" si="370"/>
        <v>12.395203836930962</v>
      </c>
      <c r="D756" s="10">
        <f t="shared" si="371"/>
        <v>1.8047961630690388</v>
      </c>
      <c r="E756" s="40">
        <f t="shared" si="372"/>
        <v>42.790407673861921</v>
      </c>
      <c r="F756" s="40">
        <f t="shared" si="373"/>
        <v>46.4</v>
      </c>
      <c r="G756" s="3">
        <f t="shared" si="374"/>
        <v>301.04796163068522</v>
      </c>
      <c r="H756" s="3">
        <f t="shared" si="375"/>
        <v>155.31826837612553</v>
      </c>
      <c r="I756">
        <f t="shared" si="360"/>
        <v>1.5531826837612554E-4</v>
      </c>
      <c r="J756" s="4">
        <f t="shared" si="376"/>
        <v>1482.0926641010153</v>
      </c>
      <c r="K756" s="40">
        <f t="shared" si="377"/>
        <v>9.5422945387976821</v>
      </c>
      <c r="L756" s="40">
        <f t="shared" si="361"/>
        <v>0</v>
      </c>
      <c r="M756" s="10">
        <f t="shared" si="378"/>
        <v>6.5811043756458742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15.066672829426949</v>
      </c>
      <c r="Q756" s="42">
        <f t="shared" si="380"/>
        <v>0.82852807695994524</v>
      </c>
      <c r="R756" s="4">
        <f t="shared" si="381"/>
        <v>76120.542720459518</v>
      </c>
      <c r="S756">
        <f t="shared" si="362"/>
        <v>7.6120542720459512E-5</v>
      </c>
      <c r="T756" s="41">
        <f t="shared" si="363"/>
        <v>7.1327922431949867E-4</v>
      </c>
      <c r="U756" s="42">
        <f t="shared" si="382"/>
        <v>0.13516420288701114</v>
      </c>
      <c r="V756" s="42">
        <f t="shared" si="383"/>
        <v>1.1505300271255845</v>
      </c>
      <c r="W756" s="42">
        <f t="shared" si="384"/>
        <v>1.1425413180849393</v>
      </c>
      <c r="X756" s="42">
        <f t="shared" si="385"/>
        <v>7.9887090406451922E-3</v>
      </c>
      <c r="Y756" s="42">
        <f t="shared" si="359"/>
        <v>1.4756760978480986E-2</v>
      </c>
      <c r="Z756" s="10">
        <f t="shared" si="386"/>
        <v>20.6886174100467</v>
      </c>
      <c r="AA756">
        <f t="shared" si="364"/>
        <v>6578414.8816948067</v>
      </c>
      <c r="AB756" s="10">
        <f t="shared" si="365"/>
        <v>6.5784148816948065</v>
      </c>
      <c r="AC756" s="10">
        <f t="shared" si="366"/>
        <v>6.4774148816948065</v>
      </c>
      <c r="AD756" s="3">
        <f t="shared" si="367"/>
        <v>939.43653106523664</v>
      </c>
      <c r="AI756" s="94">
        <f t="shared" si="368"/>
        <v>1.1425413180849393</v>
      </c>
    </row>
    <row r="757" spans="2:35">
      <c r="B757" s="39">
        <f t="shared" si="369"/>
        <v>729</v>
      </c>
      <c r="C757" s="42">
        <f t="shared" si="370"/>
        <v>12.412230215827845</v>
      </c>
      <c r="D757" s="10">
        <f t="shared" si="371"/>
        <v>1.7877697841721556</v>
      </c>
      <c r="E757" s="40">
        <f t="shared" si="372"/>
        <v>42.824460431655687</v>
      </c>
      <c r="F757" s="40">
        <f t="shared" si="373"/>
        <v>46.4</v>
      </c>
      <c r="G757" s="3">
        <f t="shared" si="374"/>
        <v>300.87769784171638</v>
      </c>
      <c r="H757" s="3">
        <f t="shared" si="375"/>
        <v>155.31826837612553</v>
      </c>
      <c r="I757">
        <f t="shared" si="360"/>
        <v>1.5531826837612554E-4</v>
      </c>
      <c r="J757" s="4">
        <f t="shared" si="376"/>
        <v>1484.3824314736969</v>
      </c>
      <c r="K757" s="40">
        <f t="shared" si="377"/>
        <v>9.5570369602566725</v>
      </c>
      <c r="L757" s="40">
        <f t="shared" si="361"/>
        <v>0</v>
      </c>
      <c r="M757" s="10">
        <f t="shared" si="378"/>
        <v>6.5784148816948065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15.064708382606929</v>
      </c>
      <c r="Q757" s="42">
        <f t="shared" si="380"/>
        <v>0.82965829325517348</v>
      </c>
      <c r="R757" s="4">
        <f t="shared" si="381"/>
        <v>75388.55126583419</v>
      </c>
      <c r="S757">
        <f t="shared" si="362"/>
        <v>7.5388551265834187E-5</v>
      </c>
      <c r="T757" s="41">
        <f t="shared" si="363"/>
        <v>7.1401121577412401E-4</v>
      </c>
      <c r="U757" s="42">
        <f t="shared" si="382"/>
        <v>0.13386443494069114</v>
      </c>
      <c r="V757" s="42">
        <f t="shared" si="383"/>
        <v>1.150016993921958</v>
      </c>
      <c r="W757" s="42">
        <f t="shared" si="384"/>
        <v>1.142067119247127</v>
      </c>
      <c r="X757" s="42">
        <f t="shared" si="385"/>
        <v>7.9498746748309923E-3</v>
      </c>
      <c r="Y757" s="42">
        <f t="shared" si="359"/>
        <v>1.4765746056383502E-2</v>
      </c>
      <c r="Z757" s="10">
        <f t="shared" si="386"/>
        <v>20.679991756676571</v>
      </c>
      <c r="AA757">
        <f t="shared" si="364"/>
        <v>6575714.2693534093</v>
      </c>
      <c r="AB757" s="10">
        <f t="shared" si="365"/>
        <v>6.5757142693534094</v>
      </c>
      <c r="AC757" s="10">
        <f t="shared" si="366"/>
        <v>6.4747142693534094</v>
      </c>
      <c r="AD757" s="3">
        <f t="shared" si="367"/>
        <v>939.0448541484277</v>
      </c>
      <c r="AI757" s="94">
        <f t="shared" si="368"/>
        <v>1.142067119247127</v>
      </c>
    </row>
    <row r="758" spans="2:35">
      <c r="B758" s="39">
        <f t="shared" si="369"/>
        <v>730</v>
      </c>
      <c r="C758" s="42">
        <f t="shared" si="370"/>
        <v>12.429256594724729</v>
      </c>
      <c r="D758" s="10">
        <f t="shared" si="371"/>
        <v>1.7707434052752724</v>
      </c>
      <c r="E758" s="40">
        <f t="shared" si="372"/>
        <v>42.858513189449454</v>
      </c>
      <c r="F758" s="40">
        <f t="shared" si="373"/>
        <v>46.4</v>
      </c>
      <c r="G758" s="3">
        <f t="shared" si="374"/>
        <v>300.70743405274754</v>
      </c>
      <c r="H758" s="3">
        <f t="shared" si="375"/>
        <v>155.31826837612553</v>
      </c>
      <c r="I758">
        <f t="shared" si="360"/>
        <v>1.5531826837612554E-4</v>
      </c>
      <c r="J758" s="4">
        <f t="shared" si="376"/>
        <v>1486.6740203265833</v>
      </c>
      <c r="K758" s="40">
        <f t="shared" si="377"/>
        <v>9.5717911091204559</v>
      </c>
      <c r="L758" s="40">
        <f t="shared" si="361"/>
        <v>0</v>
      </c>
      <c r="M758" s="10">
        <f t="shared" si="378"/>
        <v>6.5757142693534094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15.06273526433781</v>
      </c>
      <c r="Q758" s="42">
        <f t="shared" si="380"/>
        <v>0.83078865760122922</v>
      </c>
      <c r="R758" s="4">
        <f t="shared" si="381"/>
        <v>74656.791807507703</v>
      </c>
      <c r="S758">
        <f t="shared" si="362"/>
        <v>7.4656791807507702E-5</v>
      </c>
      <c r="T758" s="41">
        <f t="shared" si="363"/>
        <v>7.1474297523245055E-4</v>
      </c>
      <c r="U758" s="42">
        <f t="shared" si="382"/>
        <v>0.13256507894091912</v>
      </c>
      <c r="V758" s="42">
        <f t="shared" si="383"/>
        <v>1.1495019321035365</v>
      </c>
      <c r="W758" s="42">
        <f t="shared" si="384"/>
        <v>1.141590960067381</v>
      </c>
      <c r="X758" s="42">
        <f t="shared" si="385"/>
        <v>7.9109720361554281E-3</v>
      </c>
      <c r="Y758" s="42">
        <f t="shared" si="359"/>
        <v>1.4774688337115816E-2</v>
      </c>
      <c r="Z758" s="10">
        <f t="shared" si="386"/>
        <v>20.671330602879664</v>
      </c>
      <c r="AA758">
        <f t="shared" si="364"/>
        <v>6573002.5421565268</v>
      </c>
      <c r="AB758" s="10">
        <f t="shared" si="365"/>
        <v>6.5730025421565266</v>
      </c>
      <c r="AC758" s="10">
        <f t="shared" si="366"/>
        <v>6.4720025421565266</v>
      </c>
      <c r="AD758" s="3">
        <f t="shared" si="367"/>
        <v>938.65156521486972</v>
      </c>
      <c r="AI758" s="94">
        <f t="shared" si="368"/>
        <v>1.141590960067381</v>
      </c>
    </row>
    <row r="759" spans="2:35">
      <c r="B759" s="39">
        <f t="shared" si="369"/>
        <v>731</v>
      </c>
      <c r="C759" s="42">
        <f t="shared" si="370"/>
        <v>12.446282973621612</v>
      </c>
      <c r="D759" s="10">
        <f t="shared" si="371"/>
        <v>1.7537170263783892</v>
      </c>
      <c r="E759" s="40">
        <f t="shared" si="372"/>
        <v>42.89256594724322</v>
      </c>
      <c r="F759" s="40">
        <f t="shared" si="373"/>
        <v>46.4</v>
      </c>
      <c r="G759" s="3">
        <f t="shared" si="374"/>
        <v>300.53717026377871</v>
      </c>
      <c r="H759" s="3">
        <f t="shared" si="375"/>
        <v>155.31826837612553</v>
      </c>
      <c r="I759">
        <f t="shared" si="360"/>
        <v>1.5531826837612554E-4</v>
      </c>
      <c r="J759" s="4">
        <f t="shared" si="376"/>
        <v>1488.9674306596744</v>
      </c>
      <c r="K759" s="40">
        <f t="shared" si="377"/>
        <v>9.5865569853890307</v>
      </c>
      <c r="L759" s="40">
        <f t="shared" si="361"/>
        <v>0</v>
      </c>
      <c r="M759" s="10">
        <f t="shared" si="378"/>
        <v>6.5730025421565266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15.060753470008002</v>
      </c>
      <c r="Q759" s="42">
        <f t="shared" si="380"/>
        <v>0.83191917068816001</v>
      </c>
      <c r="R759" s="4">
        <f t="shared" si="381"/>
        <v>73925.265275876518</v>
      </c>
      <c r="S759">
        <f t="shared" si="362"/>
        <v>7.3925265275876523E-5</v>
      </c>
      <c r="T759" s="41">
        <f t="shared" si="363"/>
        <v>7.1547450176408169E-4</v>
      </c>
      <c r="U759" s="42">
        <f t="shared" si="382"/>
        <v>0.13126613653976291</v>
      </c>
      <c r="V759" s="42">
        <f t="shared" si="383"/>
        <v>1.1489848425219793</v>
      </c>
      <c r="W759" s="42">
        <f t="shared" si="384"/>
        <v>1.1411128411689482</v>
      </c>
      <c r="X759" s="42">
        <f t="shared" si="385"/>
        <v>7.8720013530311217E-3</v>
      </c>
      <c r="Y759" s="42">
        <f t="shared" si="359"/>
        <v>1.4783587737665754E-2</v>
      </c>
      <c r="Z759" s="10">
        <f t="shared" si="386"/>
        <v>20.662633960001621</v>
      </c>
      <c r="AA759">
        <f t="shared" si="364"/>
        <v>6570279.7036563726</v>
      </c>
      <c r="AB759" s="10">
        <f t="shared" si="365"/>
        <v>6.5702797036563725</v>
      </c>
      <c r="AC759" s="10">
        <f t="shared" si="366"/>
        <v>6.4692797036563725</v>
      </c>
      <c r="AD759" s="3">
        <f t="shared" si="367"/>
        <v>938.25666477974949</v>
      </c>
      <c r="AI759" s="94">
        <f t="shared" si="368"/>
        <v>1.1411128411689482</v>
      </c>
    </row>
    <row r="760" spans="2:35">
      <c r="B760" s="39">
        <f t="shared" si="369"/>
        <v>732</v>
      </c>
      <c r="C760" s="42">
        <f t="shared" si="370"/>
        <v>12.463309352518495</v>
      </c>
      <c r="D760" s="10">
        <f t="shared" si="371"/>
        <v>1.736690647481506</v>
      </c>
      <c r="E760" s="40">
        <f t="shared" si="372"/>
        <v>42.926618705036987</v>
      </c>
      <c r="F760" s="40">
        <f t="shared" si="373"/>
        <v>46.4</v>
      </c>
      <c r="G760" s="3">
        <f t="shared" si="374"/>
        <v>300.36690647480987</v>
      </c>
      <c r="H760" s="3">
        <f t="shared" si="375"/>
        <v>155.31826837612553</v>
      </c>
      <c r="I760">
        <f t="shared" si="360"/>
        <v>1.5531826837612554E-4</v>
      </c>
      <c r="J760" s="4">
        <f t="shared" si="376"/>
        <v>1491.2626624729703</v>
      </c>
      <c r="K760" s="40">
        <f t="shared" si="377"/>
        <v>9.6013345890623967</v>
      </c>
      <c r="L760" s="40">
        <f t="shared" si="361"/>
        <v>0</v>
      </c>
      <c r="M760" s="10">
        <f t="shared" si="378"/>
        <v>6.5702797036563725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15.058762994983603</v>
      </c>
      <c r="Q760" s="42">
        <f t="shared" si="380"/>
        <v>0.83304983320689119</v>
      </c>
      <c r="R760" s="4">
        <f t="shared" si="381"/>
        <v>73193.972601336951</v>
      </c>
      <c r="S760">
        <f t="shared" si="362"/>
        <v>7.3193972601336954E-5</v>
      </c>
      <c r="T760" s="41">
        <f t="shared" si="363"/>
        <v>7.1620579443862126E-4</v>
      </c>
      <c r="U760" s="42">
        <f t="shared" si="382"/>
        <v>0.12996760938928997</v>
      </c>
      <c r="V760" s="42">
        <f t="shared" si="383"/>
        <v>1.1484657260330315</v>
      </c>
      <c r="W760" s="42">
        <f t="shared" si="384"/>
        <v>1.1406327631781383</v>
      </c>
      <c r="X760" s="42">
        <f t="shared" si="385"/>
        <v>7.8329628548932106E-3</v>
      </c>
      <c r="Y760" s="42">
        <f t="shared" si="359"/>
        <v>1.4792444175176396E-2</v>
      </c>
      <c r="Z760" s="10">
        <f t="shared" si="386"/>
        <v>20.653901839444146</v>
      </c>
      <c r="AA760">
        <f t="shared" si="364"/>
        <v>6567545.7574227164</v>
      </c>
      <c r="AB760" s="10">
        <f t="shared" si="365"/>
        <v>6.5675457574227165</v>
      </c>
      <c r="AC760" s="10">
        <f t="shared" si="366"/>
        <v>6.4665457574227165</v>
      </c>
      <c r="AD760" s="3">
        <f t="shared" si="367"/>
        <v>937.86015336080004</v>
      </c>
      <c r="AI760" s="94">
        <f t="shared" si="368"/>
        <v>1.1406327631781383</v>
      </c>
    </row>
    <row r="761" spans="2:35">
      <c r="B761" s="39">
        <f t="shared" si="369"/>
        <v>733</v>
      </c>
      <c r="C761" s="42">
        <f t="shared" si="370"/>
        <v>12.480335731415378</v>
      </c>
      <c r="D761" s="10">
        <f t="shared" si="371"/>
        <v>1.7196642685846228</v>
      </c>
      <c r="E761" s="40">
        <f t="shared" si="372"/>
        <v>42.960671462830753</v>
      </c>
      <c r="F761" s="40">
        <f t="shared" si="373"/>
        <v>46.4</v>
      </c>
      <c r="G761" s="3">
        <f t="shared" si="374"/>
        <v>300.19664268584103</v>
      </c>
      <c r="H761" s="3">
        <f t="shared" si="375"/>
        <v>155.31826837612553</v>
      </c>
      <c r="I761">
        <f t="shared" si="360"/>
        <v>1.5531826837612554E-4</v>
      </c>
      <c r="J761" s="4">
        <f t="shared" si="376"/>
        <v>1493.5597157664711</v>
      </c>
      <c r="K761" s="40">
        <f t="shared" si="377"/>
        <v>9.6161239201405557</v>
      </c>
      <c r="L761" s="40">
        <f t="shared" si="361"/>
        <v>0</v>
      </c>
      <c r="M761" s="10">
        <f t="shared" si="378"/>
        <v>6.5675457574227165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15.056763834608446</v>
      </c>
      <c r="Q761" s="42">
        <f t="shared" si="380"/>
        <v>0.83418064584922991</v>
      </c>
      <c r="R761" s="4">
        <f t="shared" si="381"/>
        <v>72462.914714285318</v>
      </c>
      <c r="S761">
        <f t="shared" si="362"/>
        <v>7.2462914714285312E-5</v>
      </c>
      <c r="T761" s="41">
        <f t="shared" si="363"/>
        <v>7.1693685232567287E-4</v>
      </c>
      <c r="U761" s="42">
        <f t="shared" si="382"/>
        <v>0.12866949914156786</v>
      </c>
      <c r="V761" s="42">
        <f t="shared" si="383"/>
        <v>1.147944583496513</v>
      </c>
      <c r="W761" s="42">
        <f t="shared" si="384"/>
        <v>1.140150726724356</v>
      </c>
      <c r="X761" s="42">
        <f t="shared" si="385"/>
        <v>7.7938567721569374E-3</v>
      </c>
      <c r="Y761" s="42">
        <f t="shared" si="359"/>
        <v>1.4801257566946929E-2</v>
      </c>
      <c r="Z761" s="10">
        <f t="shared" si="386"/>
        <v>20.645134252665489</v>
      </c>
      <c r="AA761">
        <f t="shared" si="364"/>
        <v>6564800.7070430312</v>
      </c>
      <c r="AB761" s="10">
        <f t="shared" si="365"/>
        <v>6.5648007070430312</v>
      </c>
      <c r="AC761" s="10">
        <f t="shared" si="366"/>
        <v>6.4638007070430312</v>
      </c>
      <c r="AD761" s="3">
        <f t="shared" si="367"/>
        <v>937.46203147832216</v>
      </c>
      <c r="AI761" s="94">
        <f t="shared" si="368"/>
        <v>1.140150726724356</v>
      </c>
    </row>
    <row r="762" spans="2:35">
      <c r="B762" s="39">
        <f t="shared" si="369"/>
        <v>734</v>
      </c>
      <c r="C762" s="42">
        <f t="shared" si="370"/>
        <v>12.497362110312261</v>
      </c>
      <c r="D762" s="10">
        <f t="shared" si="371"/>
        <v>1.7026378896877397</v>
      </c>
      <c r="E762" s="40">
        <f t="shared" si="372"/>
        <v>42.994724220624519</v>
      </c>
      <c r="F762" s="40">
        <f t="shared" si="373"/>
        <v>46.4</v>
      </c>
      <c r="G762" s="3">
        <f t="shared" si="374"/>
        <v>300.02637889687219</v>
      </c>
      <c r="H762" s="3">
        <f t="shared" si="375"/>
        <v>155.31826837612553</v>
      </c>
      <c r="I762">
        <f t="shared" si="360"/>
        <v>1.5531826837612554E-4</v>
      </c>
      <c r="J762" s="4">
        <f t="shared" si="376"/>
        <v>1495.8585905401767</v>
      </c>
      <c r="K762" s="40">
        <f t="shared" si="377"/>
        <v>9.630924978623506</v>
      </c>
      <c r="L762" s="40">
        <f t="shared" si="361"/>
        <v>0</v>
      </c>
      <c r="M762" s="10">
        <f t="shared" si="378"/>
        <v>6.5648007070430312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15.054755984204174</v>
      </c>
      <c r="Q762" s="42">
        <f t="shared" si="380"/>
        <v>0.8353116093078703</v>
      </c>
      <c r="R762" s="4">
        <f t="shared" si="381"/>
        <v>71732.092545118081</v>
      </c>
      <c r="S762">
        <f t="shared" si="362"/>
        <v>7.1732092545118077E-5</v>
      </c>
      <c r="T762" s="41">
        <f t="shared" si="363"/>
        <v>7.1766767449484015E-4</v>
      </c>
      <c r="U762" s="42">
        <f t="shared" si="382"/>
        <v>0.12737180744866439</v>
      </c>
      <c r="V762" s="42">
        <f t="shared" si="383"/>
        <v>1.1474214157754681</v>
      </c>
      <c r="W762" s="42">
        <f t="shared" si="384"/>
        <v>1.1396667324401277</v>
      </c>
      <c r="X762" s="42">
        <f t="shared" si="385"/>
        <v>7.754683335340351E-3</v>
      </c>
      <c r="Y762" s="42">
        <f t="shared" si="359"/>
        <v>1.4810027830432526E-2</v>
      </c>
      <c r="Z762" s="10">
        <f t="shared" si="386"/>
        <v>20.636331211179566</v>
      </c>
      <c r="AA762">
        <f t="shared" si="364"/>
        <v>6562044.5561222164</v>
      </c>
      <c r="AB762" s="10">
        <f t="shared" si="365"/>
        <v>6.562044556122216</v>
      </c>
      <c r="AC762" s="10">
        <f t="shared" si="366"/>
        <v>6.4610445561222161</v>
      </c>
      <c r="AD762" s="3">
        <f t="shared" si="367"/>
        <v>937.06229965514376</v>
      </c>
      <c r="AI762" s="94">
        <f t="shared" si="368"/>
        <v>1.1396667324401277</v>
      </c>
    </row>
    <row r="763" spans="2:35">
      <c r="B763" s="39">
        <f t="shared" si="369"/>
        <v>735</v>
      </c>
      <c r="C763" s="42">
        <f t="shared" si="370"/>
        <v>12.514388489209145</v>
      </c>
      <c r="D763" s="10">
        <f t="shared" si="371"/>
        <v>1.6856115107908565</v>
      </c>
      <c r="E763" s="40">
        <f t="shared" si="372"/>
        <v>43.028776978418286</v>
      </c>
      <c r="F763" s="40">
        <f t="shared" si="373"/>
        <v>46.4</v>
      </c>
      <c r="G763" s="3">
        <f t="shared" si="374"/>
        <v>299.85611510790335</v>
      </c>
      <c r="H763" s="3">
        <f t="shared" si="375"/>
        <v>155.31826837612553</v>
      </c>
      <c r="I763">
        <f t="shared" si="360"/>
        <v>1.5531826837612554E-4</v>
      </c>
      <c r="J763" s="4">
        <f t="shared" si="376"/>
        <v>1498.1592867940872</v>
      </c>
      <c r="K763" s="40">
        <f t="shared" si="377"/>
        <v>9.6457377645112476</v>
      </c>
      <c r="L763" s="40">
        <f t="shared" si="361"/>
        <v>0</v>
      </c>
      <c r="M763" s="10">
        <f t="shared" si="378"/>
        <v>6.562044556122216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15.052739439069949</v>
      </c>
      <c r="Q763" s="42">
        <f t="shared" si="380"/>
        <v>0.83644272427639821</v>
      </c>
      <c r="R763" s="4">
        <f t="shared" si="381"/>
        <v>71001.507024231541</v>
      </c>
      <c r="S763">
        <f t="shared" si="362"/>
        <v>7.1001507024231539E-5</v>
      </c>
      <c r="T763" s="41">
        <f t="shared" si="363"/>
        <v>7.183982600157267E-4</v>
      </c>
      <c r="U763" s="42">
        <f t="shared" si="382"/>
        <v>0.12607453596264698</v>
      </c>
      <c r="V763" s="42">
        <f t="shared" si="383"/>
        <v>1.1468962237373097</v>
      </c>
      <c r="W763" s="42">
        <f t="shared" si="384"/>
        <v>1.1391807809610524</v>
      </c>
      <c r="X763" s="42">
        <f t="shared" si="385"/>
        <v>7.715442776257353E-3</v>
      </c>
      <c r="Y763" s="42">
        <f t="shared" si="359"/>
        <v>1.4818754883245572E-2</v>
      </c>
      <c r="Z763" s="10">
        <f t="shared" si="386"/>
        <v>20.627492726556952</v>
      </c>
      <c r="AA763">
        <f t="shared" si="364"/>
        <v>6559277.3082829118</v>
      </c>
      <c r="AB763" s="10">
        <f t="shared" si="365"/>
        <v>6.5592773082829119</v>
      </c>
      <c r="AC763" s="10">
        <f t="shared" si="366"/>
        <v>6.4582773082829119</v>
      </c>
      <c r="AD763" s="3">
        <f t="shared" si="367"/>
        <v>936.66095841666595</v>
      </c>
      <c r="AI763" s="94">
        <f t="shared" si="368"/>
        <v>1.1391807809610524</v>
      </c>
    </row>
    <row r="764" spans="2:35">
      <c r="B764" s="39">
        <f t="shared" si="369"/>
        <v>736</v>
      </c>
      <c r="C764" s="42">
        <f t="shared" si="370"/>
        <v>12.531414868106028</v>
      </c>
      <c r="D764" s="10">
        <f t="shared" si="371"/>
        <v>1.6685851318939733</v>
      </c>
      <c r="E764" s="40">
        <f t="shared" si="372"/>
        <v>43.062829736212052</v>
      </c>
      <c r="F764" s="40">
        <f t="shared" si="373"/>
        <v>46.4</v>
      </c>
      <c r="G764" s="3">
        <f t="shared" si="374"/>
        <v>299.68585131893451</v>
      </c>
      <c r="H764" s="3">
        <f t="shared" si="375"/>
        <v>155.31826837612553</v>
      </c>
      <c r="I764">
        <f t="shared" si="360"/>
        <v>1.5531826837612554E-4</v>
      </c>
      <c r="J764" s="4">
        <f t="shared" si="376"/>
        <v>1500.4618045282023</v>
      </c>
      <c r="K764" s="40">
        <f t="shared" si="377"/>
        <v>9.6605622778037805</v>
      </c>
      <c r="L764" s="40">
        <f t="shared" si="361"/>
        <v>0</v>
      </c>
      <c r="M764" s="10">
        <f t="shared" si="378"/>
        <v>6.5592773082829119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15.050714194482641</v>
      </c>
      <c r="Q764" s="42">
        <f t="shared" si="380"/>
        <v>0.8375739914492959</v>
      </c>
      <c r="R764" s="4">
        <f t="shared" si="381"/>
        <v>70271.159082022088</v>
      </c>
      <c r="S764">
        <f t="shared" si="362"/>
        <v>7.0271159082022083E-5</v>
      </c>
      <c r="T764" s="41">
        <f t="shared" si="363"/>
        <v>7.1912860795793614E-4</v>
      </c>
      <c r="U764" s="42">
        <f t="shared" si="382"/>
        <v>0.12477768633558335</v>
      </c>
      <c r="V764" s="42">
        <f t="shared" si="383"/>
        <v>1.1463690082527602</v>
      </c>
      <c r="W764" s="42">
        <f t="shared" si="384"/>
        <v>1.1386928729258563</v>
      </c>
      <c r="X764" s="42">
        <f t="shared" si="385"/>
        <v>7.6761353269039212E-3</v>
      </c>
      <c r="Y764" s="42">
        <f t="shared" si="359"/>
        <v>1.4827438643155619E-2</v>
      </c>
      <c r="Z764" s="10">
        <f t="shared" si="386"/>
        <v>20.618618810424127</v>
      </c>
      <c r="AA764">
        <f t="shared" si="364"/>
        <v>6556498.9671652615</v>
      </c>
      <c r="AB764" s="10">
        <f t="shared" si="365"/>
        <v>6.5564989671652611</v>
      </c>
      <c r="AC764" s="10">
        <f t="shared" si="366"/>
        <v>6.4554989671652612</v>
      </c>
      <c r="AD764" s="3">
        <f t="shared" si="367"/>
        <v>936.25800829082834</v>
      </c>
      <c r="AI764" s="94">
        <f t="shared" si="368"/>
        <v>1.1386928729258563</v>
      </c>
    </row>
    <row r="765" spans="2:35">
      <c r="B765" s="39">
        <f t="shared" si="369"/>
        <v>737</v>
      </c>
      <c r="C765" s="42">
        <f t="shared" si="370"/>
        <v>12.548441247002911</v>
      </c>
      <c r="D765" s="10">
        <f t="shared" si="371"/>
        <v>1.6515587529970901</v>
      </c>
      <c r="E765" s="40">
        <f t="shared" si="372"/>
        <v>43.096882494005818</v>
      </c>
      <c r="F765" s="40">
        <f t="shared" si="373"/>
        <v>46.4</v>
      </c>
      <c r="G765" s="3">
        <f t="shared" si="374"/>
        <v>299.51558752996567</v>
      </c>
      <c r="H765" s="3">
        <f t="shared" si="375"/>
        <v>155.31826837612553</v>
      </c>
      <c r="I765">
        <f t="shared" si="360"/>
        <v>1.5531826837612554E-4</v>
      </c>
      <c r="J765" s="4">
        <f t="shared" si="376"/>
        <v>1502.7661437425224</v>
      </c>
      <c r="K765" s="40">
        <f t="shared" si="377"/>
        <v>9.6753985185011082</v>
      </c>
      <c r="L765" s="40">
        <f t="shared" si="361"/>
        <v>0</v>
      </c>
      <c r="M765" s="10">
        <f t="shared" si="378"/>
        <v>6.5564989671652611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15.048680245696566</v>
      </c>
      <c r="Q765" s="42">
        <f t="shared" si="380"/>
        <v>0.83870541152194655</v>
      </c>
      <c r="R765" s="4">
        <f t="shared" si="381"/>
        <v>69541.049648886023</v>
      </c>
      <c r="S765">
        <f t="shared" si="362"/>
        <v>6.9541049648886026E-5</v>
      </c>
      <c r="T765" s="41">
        <f t="shared" si="363"/>
        <v>7.198587173910722E-4</v>
      </c>
      <c r="U765" s="42">
        <f t="shared" si="382"/>
        <v>0.12348126021954095</v>
      </c>
      <c r="V765" s="42">
        <f t="shared" si="383"/>
        <v>1.1458397701970875</v>
      </c>
      <c r="W765" s="42">
        <f t="shared" si="384"/>
        <v>1.1382030089763526</v>
      </c>
      <c r="X765" s="42">
        <f t="shared" si="385"/>
        <v>7.6367612207348667E-3</v>
      </c>
      <c r="Y765" s="42">
        <f t="shared" si="359"/>
        <v>1.4836079028090799E-2</v>
      </c>
      <c r="Z765" s="10">
        <f t="shared" si="386"/>
        <v>20.609709474464715</v>
      </c>
      <c r="AA765">
        <f t="shared" si="364"/>
        <v>6553709.5364272995</v>
      </c>
      <c r="AB765" s="10">
        <f t="shared" si="365"/>
        <v>6.5537095364272995</v>
      </c>
      <c r="AC765" s="10">
        <f t="shared" si="366"/>
        <v>6.4527095364272995</v>
      </c>
      <c r="AD765" s="3">
        <f t="shared" si="367"/>
        <v>935.85344980816524</v>
      </c>
      <c r="AI765" s="94">
        <f t="shared" si="368"/>
        <v>1.1382030089763526</v>
      </c>
    </row>
    <row r="766" spans="2:35">
      <c r="B766" s="39">
        <f t="shared" si="369"/>
        <v>738</v>
      </c>
      <c r="C766" s="42">
        <f t="shared" si="370"/>
        <v>12.565467625899794</v>
      </c>
      <c r="D766" s="10">
        <f t="shared" si="371"/>
        <v>1.6345323741002069</v>
      </c>
      <c r="E766" s="40">
        <f t="shared" si="372"/>
        <v>43.130935251799585</v>
      </c>
      <c r="F766" s="40">
        <f t="shared" si="373"/>
        <v>46.4</v>
      </c>
      <c r="G766" s="3">
        <f t="shared" si="374"/>
        <v>299.34532374099683</v>
      </c>
      <c r="H766" s="3">
        <f t="shared" si="375"/>
        <v>155.31826837612553</v>
      </c>
      <c r="I766">
        <f t="shared" si="360"/>
        <v>1.5531826837612554E-4</v>
      </c>
      <c r="J766" s="4">
        <f t="shared" si="376"/>
        <v>1505.0723044370473</v>
      </c>
      <c r="K766" s="40">
        <f t="shared" si="377"/>
        <v>9.6902464866032254</v>
      </c>
      <c r="L766" s="40">
        <f t="shared" si="361"/>
        <v>0</v>
      </c>
      <c r="M766" s="10">
        <f t="shared" si="378"/>
        <v>6.5537095364272995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15.046637587943728</v>
      </c>
      <c r="Q766" s="42">
        <f t="shared" si="380"/>
        <v>0.83983698519063954</v>
      </c>
      <c r="R766" s="4">
        <f t="shared" si="381"/>
        <v>68811.179655219792</v>
      </c>
      <c r="S766">
        <f t="shared" si="362"/>
        <v>6.8811179655219794E-5</v>
      </c>
      <c r="T766" s="41">
        <f t="shared" si="363"/>
        <v>7.2058858738473838E-4</v>
      </c>
      <c r="U766" s="42">
        <f t="shared" si="382"/>
        <v>0.12218525926658758</v>
      </c>
      <c r="V766" s="42">
        <f t="shared" si="383"/>
        <v>1.1453085104483811</v>
      </c>
      <c r="W766" s="42">
        <f t="shared" si="384"/>
        <v>1.1377111897575085</v>
      </c>
      <c r="X766" s="42">
        <f t="shared" si="385"/>
        <v>7.5973206908725999E-3</v>
      </c>
      <c r="Y766" s="42">
        <f t="shared" si="359"/>
        <v>1.4844675956137207E-2</v>
      </c>
      <c r="Z766" s="10">
        <f t="shared" si="386"/>
        <v>20.600764730417946</v>
      </c>
      <c r="AA766">
        <f t="shared" si="364"/>
        <v>6550909.0197444707</v>
      </c>
      <c r="AB766" s="10">
        <f t="shared" si="365"/>
        <v>6.5509090197444708</v>
      </c>
      <c r="AC766" s="10">
        <f t="shared" si="366"/>
        <v>6.4499090197444708</v>
      </c>
      <c r="AD766" s="3">
        <f t="shared" si="367"/>
        <v>935.44728350173614</v>
      </c>
      <c r="AI766" s="94">
        <f t="shared" si="368"/>
        <v>1.1377111897575085</v>
      </c>
    </row>
    <row r="767" spans="2:35">
      <c r="B767" s="39">
        <f t="shared" si="369"/>
        <v>739</v>
      </c>
      <c r="C767" s="42">
        <f t="shared" si="370"/>
        <v>12.582494004796677</v>
      </c>
      <c r="D767" s="10">
        <f t="shared" si="371"/>
        <v>1.6175059952033237</v>
      </c>
      <c r="E767" s="40">
        <f t="shared" si="372"/>
        <v>43.164988009593351</v>
      </c>
      <c r="F767" s="40">
        <f t="shared" si="373"/>
        <v>46.4</v>
      </c>
      <c r="G767" s="3">
        <f t="shared" si="374"/>
        <v>299.17505995202799</v>
      </c>
      <c r="H767" s="3">
        <f t="shared" si="375"/>
        <v>155.31826837612553</v>
      </c>
      <c r="I767">
        <f t="shared" si="360"/>
        <v>1.5531826837612554E-4</v>
      </c>
      <c r="J767" s="4">
        <f t="shared" si="376"/>
        <v>1507.3802866117769</v>
      </c>
      <c r="K767" s="40">
        <f t="shared" si="377"/>
        <v>9.7051061821101339</v>
      </c>
      <c r="L767" s="40">
        <f t="shared" si="361"/>
        <v>0</v>
      </c>
      <c r="M767" s="10">
        <f t="shared" si="378"/>
        <v>6.5509090197444708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15.044586216433387</v>
      </c>
      <c r="Q767" s="42">
        <f t="shared" si="380"/>
        <v>0.84096871315257482</v>
      </c>
      <c r="R767" s="4">
        <f t="shared" si="381"/>
        <v>68081.550031419742</v>
      </c>
      <c r="S767">
        <f t="shared" si="362"/>
        <v>6.8081550031419744E-5</v>
      </c>
      <c r="T767" s="41">
        <f t="shared" si="363"/>
        <v>7.2131821700853851E-4</v>
      </c>
      <c r="U767" s="42">
        <f t="shared" si="382"/>
        <v>0.12088968512879078</v>
      </c>
      <c r="V767" s="42">
        <f t="shared" si="383"/>
        <v>1.1447752298894642</v>
      </c>
      <c r="W767" s="42">
        <f t="shared" si="384"/>
        <v>1.1372174159173614</v>
      </c>
      <c r="X767" s="42">
        <f t="shared" si="385"/>
        <v>7.557813972102867E-3</v>
      </c>
      <c r="Y767" s="42">
        <f t="shared" si="359"/>
        <v>1.4853229345540541E-2</v>
      </c>
      <c r="Z767" s="10">
        <f t="shared" si="386"/>
        <v>20.591784590080188</v>
      </c>
      <c r="AA767">
        <f t="shared" si="364"/>
        <v>6548097.420810109</v>
      </c>
      <c r="AB767" s="10">
        <f t="shared" si="365"/>
        <v>6.5480974208101088</v>
      </c>
      <c r="AC767" s="10">
        <f t="shared" si="366"/>
        <v>6.4470974208101088</v>
      </c>
      <c r="AD767" s="3">
        <f t="shared" si="367"/>
        <v>935.03950990719488</v>
      </c>
      <c r="AI767" s="94">
        <f t="shared" si="368"/>
        <v>1.1372174159173614</v>
      </c>
    </row>
    <row r="768" spans="2:35">
      <c r="B768" s="39">
        <f t="shared" si="369"/>
        <v>740</v>
      </c>
      <c r="C768" s="42">
        <f t="shared" si="370"/>
        <v>12.599520383693561</v>
      </c>
      <c r="D768" s="10">
        <f t="shared" si="371"/>
        <v>1.6004796163064405</v>
      </c>
      <c r="E768" s="40">
        <f t="shared" si="372"/>
        <v>43.199040767387118</v>
      </c>
      <c r="F768" s="40">
        <f t="shared" si="373"/>
        <v>46.4</v>
      </c>
      <c r="G768" s="3">
        <f t="shared" si="374"/>
        <v>299.00479616305915</v>
      </c>
      <c r="H768" s="3">
        <f t="shared" si="375"/>
        <v>155.31826837612553</v>
      </c>
      <c r="I768">
        <f t="shared" si="360"/>
        <v>1.5531826837612554E-4</v>
      </c>
      <c r="J768" s="4">
        <f t="shared" si="376"/>
        <v>1509.6900902667112</v>
      </c>
      <c r="K768" s="40">
        <f t="shared" si="377"/>
        <v>9.7199776050218354</v>
      </c>
      <c r="L768" s="40">
        <f t="shared" si="361"/>
        <v>0</v>
      </c>
      <c r="M768" s="10">
        <f t="shared" si="378"/>
        <v>6.5480974208101088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15.042526126352355</v>
      </c>
      <c r="Q768" s="42">
        <f t="shared" si="380"/>
        <v>0.84210059610586785</v>
      </c>
      <c r="R768" s="4">
        <f t="shared" si="381"/>
        <v>67352.161707882202</v>
      </c>
      <c r="S768">
        <f t="shared" si="362"/>
        <v>6.7352161707882207E-5</v>
      </c>
      <c r="T768" s="41">
        <f t="shared" si="363"/>
        <v>7.2204760533207599E-4</v>
      </c>
      <c r="U768" s="42">
        <f t="shared" si="382"/>
        <v>0.11959453945821812</v>
      </c>
      <c r="V768" s="42">
        <f t="shared" si="383"/>
        <v>1.144239929406702</v>
      </c>
      <c r="W768" s="42">
        <f t="shared" si="384"/>
        <v>1.1367216881071016</v>
      </c>
      <c r="X768" s="42">
        <f t="shared" si="385"/>
        <v>7.5182412996004366E-3</v>
      </c>
      <c r="Y768" s="42">
        <f t="shared" si="359"/>
        <v>1.4861739114706302E-2</v>
      </c>
      <c r="Z768" s="10">
        <f t="shared" si="386"/>
        <v>20.582769065304579</v>
      </c>
      <c r="AA768">
        <f t="shared" si="364"/>
        <v>6545274.7433353225</v>
      </c>
      <c r="AB768" s="10">
        <f t="shared" si="365"/>
        <v>6.5452747433353222</v>
      </c>
      <c r="AC768" s="10">
        <f t="shared" si="366"/>
        <v>6.4442747433353222</v>
      </c>
      <c r="AD768" s="3">
        <f t="shared" si="367"/>
        <v>934.63012956277339</v>
      </c>
      <c r="AI768" s="94">
        <f t="shared" si="368"/>
        <v>1.1367216881071016</v>
      </c>
    </row>
    <row r="769" spans="2:35">
      <c r="B769" s="39">
        <f t="shared" si="369"/>
        <v>741</v>
      </c>
      <c r="C769" s="42">
        <f t="shared" si="370"/>
        <v>12.616546762590444</v>
      </c>
      <c r="D769" s="10">
        <f t="shared" si="371"/>
        <v>1.5834532374095573</v>
      </c>
      <c r="E769" s="40">
        <f t="shared" si="372"/>
        <v>43.233093525180884</v>
      </c>
      <c r="F769" s="40">
        <f t="shared" si="373"/>
        <v>46.4</v>
      </c>
      <c r="G769" s="3">
        <f t="shared" si="374"/>
        <v>298.83453237409032</v>
      </c>
      <c r="H769" s="3">
        <f t="shared" si="375"/>
        <v>155.31826837612553</v>
      </c>
      <c r="I769">
        <f t="shared" si="360"/>
        <v>1.5531826837612554E-4</v>
      </c>
      <c r="J769" s="4">
        <f t="shared" si="376"/>
        <v>1512.0017154018506</v>
      </c>
      <c r="K769" s="40">
        <f t="shared" si="377"/>
        <v>9.7348607553383282</v>
      </c>
      <c r="L769" s="40">
        <f t="shared" si="361"/>
        <v>0</v>
      </c>
      <c r="M769" s="10">
        <f t="shared" si="378"/>
        <v>6.5452747433353222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15.040457312864836</v>
      </c>
      <c r="Q769" s="42">
        <f t="shared" si="380"/>
        <v>0.84323263474955457</v>
      </c>
      <c r="R769" s="4">
        <f t="shared" si="381"/>
        <v>66623.015615003562</v>
      </c>
      <c r="S769">
        <f t="shared" si="362"/>
        <v>6.6623015615003555E-5</v>
      </c>
      <c r="T769" s="41">
        <f t="shared" si="363"/>
        <v>7.2277675142495466E-4</v>
      </c>
      <c r="U769" s="42">
        <f t="shared" si="382"/>
        <v>0.11829982390693722</v>
      </c>
      <c r="V769" s="42">
        <f t="shared" si="383"/>
        <v>1.1437026098900565</v>
      </c>
      <c r="W769" s="42">
        <f t="shared" si="384"/>
        <v>1.1362240069810552</v>
      </c>
      <c r="X769" s="42">
        <f t="shared" si="385"/>
        <v>7.478602909001264E-3</v>
      </c>
      <c r="Y769" s="42">
        <f t="shared" si="359"/>
        <v>1.4870205182200079E-2</v>
      </c>
      <c r="Z769" s="10">
        <f t="shared" si="386"/>
        <v>20.573718168000649</v>
      </c>
      <c r="AA769">
        <f t="shared" si="364"/>
        <v>6542440.9910488743</v>
      </c>
      <c r="AB769" s="10">
        <f t="shared" si="365"/>
        <v>6.5424409910488741</v>
      </c>
      <c r="AC769" s="10">
        <f t="shared" si="366"/>
        <v>6.4414409910488741</v>
      </c>
      <c r="AD769" s="3">
        <f t="shared" si="367"/>
        <v>934.21914300926392</v>
      </c>
      <c r="AI769" s="94">
        <f t="shared" si="368"/>
        <v>1.1362240069810552</v>
      </c>
    </row>
    <row r="770" spans="2:35">
      <c r="B770" s="39">
        <f t="shared" si="369"/>
        <v>742</v>
      </c>
      <c r="C770" s="42">
        <f t="shared" si="370"/>
        <v>12.633573141487327</v>
      </c>
      <c r="D770" s="10">
        <f t="shared" si="371"/>
        <v>1.5664268585126742</v>
      </c>
      <c r="E770" s="40">
        <f t="shared" si="372"/>
        <v>43.26714628297465</v>
      </c>
      <c r="F770" s="40">
        <f t="shared" si="373"/>
        <v>46.4</v>
      </c>
      <c r="G770" s="3">
        <f t="shared" si="374"/>
        <v>298.66426858512148</v>
      </c>
      <c r="H770" s="3">
        <f t="shared" si="375"/>
        <v>155.31826837612553</v>
      </c>
      <c r="I770">
        <f t="shared" si="360"/>
        <v>1.5531826837612554E-4</v>
      </c>
      <c r="J770" s="4">
        <f t="shared" si="376"/>
        <v>1514.3151620171948</v>
      </c>
      <c r="K770" s="40">
        <f t="shared" si="377"/>
        <v>9.749755633059614</v>
      </c>
      <c r="L770" s="40">
        <f t="shared" si="361"/>
        <v>0</v>
      </c>
      <c r="M770" s="10">
        <f t="shared" si="378"/>
        <v>6.5424409910488741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15.038379771112293</v>
      </c>
      <c r="Q770" s="42">
        <f t="shared" si="380"/>
        <v>0.84436482978359606</v>
      </c>
      <c r="R770" s="4">
        <f t="shared" si="381"/>
        <v>65894.112683180181</v>
      </c>
      <c r="S770">
        <f t="shared" si="362"/>
        <v>6.5894112683180186E-5</v>
      </c>
      <c r="T770" s="41">
        <f t="shared" si="363"/>
        <v>7.2350565435677801E-4</v>
      </c>
      <c r="U770" s="42">
        <f t="shared" si="382"/>
        <v>0.11700554012701572</v>
      </c>
      <c r="V770" s="42">
        <f t="shared" si="383"/>
        <v>1.14316327223359</v>
      </c>
      <c r="W770" s="42">
        <f t="shared" si="384"/>
        <v>1.1357243731966593</v>
      </c>
      <c r="X770" s="42">
        <f t="shared" si="385"/>
        <v>7.4388990369307351E-3</v>
      </c>
      <c r="Y770" s="42">
        <f t="shared" si="359"/>
        <v>1.4878627466748428E-2</v>
      </c>
      <c r="Z770" s="10">
        <f t="shared" si="386"/>
        <v>20.564631910134899</v>
      </c>
      <c r="AA770">
        <f t="shared" si="364"/>
        <v>6539596.1676973663</v>
      </c>
      <c r="AB770" s="10">
        <f t="shared" si="365"/>
        <v>6.5395961676973666</v>
      </c>
      <c r="AC770" s="10">
        <f t="shared" si="366"/>
        <v>6.4385961676973666</v>
      </c>
      <c r="AD770" s="3">
        <f t="shared" si="367"/>
        <v>933.80655079004589</v>
      </c>
      <c r="AI770" s="94">
        <f t="shared" si="368"/>
        <v>1.1357243731966593</v>
      </c>
    </row>
    <row r="771" spans="2:35">
      <c r="B771" s="39">
        <f t="shared" si="369"/>
        <v>743</v>
      </c>
      <c r="C771" s="42">
        <f t="shared" si="370"/>
        <v>12.65059952038421</v>
      </c>
      <c r="D771" s="10">
        <f t="shared" si="371"/>
        <v>1.549400479615791</v>
      </c>
      <c r="E771" s="40">
        <f t="shared" si="372"/>
        <v>43.301199040768417</v>
      </c>
      <c r="F771" s="40">
        <f t="shared" si="373"/>
        <v>46.4</v>
      </c>
      <c r="G771" s="3">
        <f t="shared" si="374"/>
        <v>298.49400479615264</v>
      </c>
      <c r="H771" s="3">
        <f t="shared" si="375"/>
        <v>155.31826837612553</v>
      </c>
      <c r="I771">
        <f t="shared" si="360"/>
        <v>1.5531826837612554E-4</v>
      </c>
      <c r="J771" s="4">
        <f t="shared" si="376"/>
        <v>1516.6304301127436</v>
      </c>
      <c r="K771" s="40">
        <f t="shared" si="377"/>
        <v>9.7646622381856893</v>
      </c>
      <c r="L771" s="40">
        <f t="shared" si="361"/>
        <v>0</v>
      </c>
      <c r="M771" s="10">
        <f t="shared" si="378"/>
        <v>6.5395961676973666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15.036293496213483</v>
      </c>
      <c r="Q771" s="42">
        <f t="shared" si="380"/>
        <v>0.84549718190888346</v>
      </c>
      <c r="R771" s="4">
        <f t="shared" si="381"/>
        <v>65165.453842808412</v>
      </c>
      <c r="S771">
        <f t="shared" si="362"/>
        <v>6.5165453842808417E-5</v>
      </c>
      <c r="T771" s="41">
        <f t="shared" si="363"/>
        <v>7.2423431319714978E-4</v>
      </c>
      <c r="U771" s="42">
        <f t="shared" si="382"/>
        <v>0.11571168977052119</v>
      </c>
      <c r="V771" s="42">
        <f t="shared" si="383"/>
        <v>1.1426219173352494</v>
      </c>
      <c r="W771" s="42">
        <f t="shared" si="384"/>
        <v>1.1352227874144971</v>
      </c>
      <c r="X771" s="42">
        <f t="shared" si="385"/>
        <v>7.399129920752312E-3</v>
      </c>
      <c r="Y771" s="42">
        <f t="shared" si="359"/>
        <v>1.4887005887239469E-2</v>
      </c>
      <c r="Z771" s="10">
        <f t="shared" si="386"/>
        <v>20.55551030373088</v>
      </c>
      <c r="AA771">
        <f t="shared" si="364"/>
        <v>6536740.2770452602</v>
      </c>
      <c r="AB771" s="10">
        <f t="shared" si="365"/>
        <v>6.5367402770452605</v>
      </c>
      <c r="AC771" s="10">
        <f t="shared" si="366"/>
        <v>6.4357402770452605</v>
      </c>
      <c r="AD771" s="3">
        <f t="shared" si="367"/>
        <v>933.39235345108921</v>
      </c>
      <c r="AI771" s="94">
        <f t="shared" si="368"/>
        <v>1.1352227874144971</v>
      </c>
    </row>
    <row r="772" spans="2:35">
      <c r="B772" s="39">
        <f t="shared" si="369"/>
        <v>744</v>
      </c>
      <c r="C772" s="42">
        <f t="shared" si="370"/>
        <v>12.667625899281093</v>
      </c>
      <c r="D772" s="10">
        <f t="shared" si="371"/>
        <v>1.5323741007189078</v>
      </c>
      <c r="E772" s="40">
        <f t="shared" si="372"/>
        <v>43.335251798562183</v>
      </c>
      <c r="F772" s="40">
        <f t="shared" si="373"/>
        <v>46.4</v>
      </c>
      <c r="G772" s="3">
        <f t="shared" si="374"/>
        <v>298.3237410071838</v>
      </c>
      <c r="H772" s="3">
        <f t="shared" si="375"/>
        <v>155.31826837612553</v>
      </c>
      <c r="I772">
        <f t="shared" si="360"/>
        <v>1.5531826837612554E-4</v>
      </c>
      <c r="J772" s="4">
        <f t="shared" si="376"/>
        <v>1518.9475196884973</v>
      </c>
      <c r="K772" s="40">
        <f t="shared" si="377"/>
        <v>9.7795805707165577</v>
      </c>
      <c r="L772" s="40">
        <f t="shared" si="361"/>
        <v>0</v>
      </c>
      <c r="M772" s="10">
        <f t="shared" si="378"/>
        <v>6.5367402770452605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15.03419848326444</v>
      </c>
      <c r="Q772" s="42">
        <f t="shared" si="380"/>
        <v>0.84662969182724301</v>
      </c>
      <c r="R772" s="4">
        <f t="shared" si="381"/>
        <v>64437.04002428463</v>
      </c>
      <c r="S772">
        <f t="shared" si="362"/>
        <v>6.4437040024284634E-5</v>
      </c>
      <c r="T772" s="41">
        <f t="shared" si="363"/>
        <v>7.2496272701567358E-4</v>
      </c>
      <c r="U772" s="42">
        <f t="shared" si="382"/>
        <v>0.11441827448952126</v>
      </c>
      <c r="V772" s="42">
        <f t="shared" si="383"/>
        <v>1.1420785460964884</v>
      </c>
      <c r="W772" s="42">
        <f t="shared" si="384"/>
        <v>1.1347192502983008</v>
      </c>
      <c r="X772" s="42">
        <f t="shared" si="385"/>
        <v>7.359295798187615E-3</v>
      </c>
      <c r="Y772" s="42">
        <f t="shared" si="359"/>
        <v>1.4895340362723058E-2</v>
      </c>
      <c r="Z772" s="10">
        <f t="shared" si="386"/>
        <v>20.54635336086875</v>
      </c>
      <c r="AA772">
        <f t="shared" si="364"/>
        <v>6533873.3228747416</v>
      </c>
      <c r="AB772" s="10">
        <f t="shared" si="365"/>
        <v>6.5338733228747419</v>
      </c>
      <c r="AC772" s="10">
        <f t="shared" si="366"/>
        <v>6.4328733228747419</v>
      </c>
      <c r="AD772" s="3">
        <f t="shared" si="367"/>
        <v>932.97655154093422</v>
      </c>
      <c r="AI772" s="94">
        <f t="shared" si="368"/>
        <v>1.1347192502983008</v>
      </c>
    </row>
    <row r="773" spans="2:35">
      <c r="B773" s="39">
        <f t="shared" si="369"/>
        <v>745</v>
      </c>
      <c r="C773" s="42">
        <f t="shared" si="370"/>
        <v>12.684652278177976</v>
      </c>
      <c r="D773" s="10">
        <f t="shared" si="371"/>
        <v>1.5153477218220246</v>
      </c>
      <c r="E773" s="40">
        <f t="shared" si="372"/>
        <v>43.369304556355949</v>
      </c>
      <c r="F773" s="40">
        <f t="shared" si="373"/>
        <v>46.4</v>
      </c>
      <c r="G773" s="3">
        <f t="shared" si="374"/>
        <v>298.15347721821496</v>
      </c>
      <c r="H773" s="3">
        <f t="shared" si="375"/>
        <v>155.31826837612553</v>
      </c>
      <c r="I773">
        <f t="shared" si="360"/>
        <v>1.5531826837612554E-4</v>
      </c>
      <c r="J773" s="4">
        <f t="shared" si="376"/>
        <v>1521.2664307444559</v>
      </c>
      <c r="K773" s="40">
        <f t="shared" si="377"/>
        <v>9.7945106306522192</v>
      </c>
      <c r="L773" s="40">
        <f t="shared" si="361"/>
        <v>0</v>
      </c>
      <c r="M773" s="10">
        <f t="shared" si="378"/>
        <v>6.5338733228747419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15.032094727338286</v>
      </c>
      <c r="Q773" s="42">
        <f t="shared" si="380"/>
        <v>0.84776236024144069</v>
      </c>
      <c r="R773" s="4">
        <f t="shared" si="381"/>
        <v>63708.872158005186</v>
      </c>
      <c r="S773">
        <f t="shared" si="362"/>
        <v>6.370887215800518E-5</v>
      </c>
      <c r="T773" s="41">
        <f t="shared" si="363"/>
        <v>7.2569089488195302E-4</v>
      </c>
      <c r="U773" s="42">
        <f t="shared" si="382"/>
        <v>0.11312529593608349</v>
      </c>
      <c r="V773" s="42">
        <f t="shared" si="383"/>
        <v>1.1415331594230458</v>
      </c>
      <c r="W773" s="42">
        <f t="shared" si="384"/>
        <v>1.1342137625149273</v>
      </c>
      <c r="X773" s="42">
        <f t="shared" si="385"/>
        <v>7.3193969081184473E-3</v>
      </c>
      <c r="Y773" s="42">
        <f t="shared" si="359"/>
        <v>1.4903630812411859E-2</v>
      </c>
      <c r="Z773" s="10">
        <f t="shared" si="386"/>
        <v>20.537161093686052</v>
      </c>
      <c r="AA773">
        <f t="shared" si="364"/>
        <v>6530995.3089859635</v>
      </c>
      <c r="AB773" s="10">
        <f t="shared" si="365"/>
        <v>6.5309953089859638</v>
      </c>
      <c r="AC773" s="10">
        <f t="shared" si="366"/>
        <v>6.4299953089859638</v>
      </c>
      <c r="AD773" s="3">
        <f t="shared" si="367"/>
        <v>932.55914561072711</v>
      </c>
      <c r="AI773" s="94">
        <f t="shared" si="368"/>
        <v>1.1342137625149273</v>
      </c>
    </row>
    <row r="774" spans="2:35">
      <c r="B774" s="39">
        <f t="shared" si="369"/>
        <v>746</v>
      </c>
      <c r="C774" s="42">
        <f t="shared" si="370"/>
        <v>12.70167865707486</v>
      </c>
      <c r="D774" s="10">
        <f t="shared" si="371"/>
        <v>1.4983213429251414</v>
      </c>
      <c r="E774" s="40">
        <f t="shared" si="372"/>
        <v>43.403357314149716</v>
      </c>
      <c r="F774" s="40">
        <f t="shared" si="373"/>
        <v>46.4</v>
      </c>
      <c r="G774" s="3">
        <f t="shared" si="374"/>
        <v>297.98321342924612</v>
      </c>
      <c r="H774" s="3">
        <f t="shared" si="375"/>
        <v>155.31826837612553</v>
      </c>
      <c r="I774">
        <f t="shared" si="360"/>
        <v>1.5531826837612554E-4</v>
      </c>
      <c r="J774" s="4">
        <f t="shared" si="376"/>
        <v>1523.5871632806193</v>
      </c>
      <c r="K774" s="40">
        <f t="shared" si="377"/>
        <v>9.8094524179926719</v>
      </c>
      <c r="L774" s="40">
        <f t="shared" si="361"/>
        <v>0</v>
      </c>
      <c r="M774" s="10">
        <f t="shared" si="378"/>
        <v>6.5309953089859638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15.029982223485357</v>
      </c>
      <c r="Q774" s="42">
        <f t="shared" si="380"/>
        <v>0.84889518785518714</v>
      </c>
      <c r="R774" s="4">
        <f t="shared" si="381"/>
        <v>62980.951174366455</v>
      </c>
      <c r="S774">
        <f t="shared" si="362"/>
        <v>6.2980951174366453E-5</v>
      </c>
      <c r="T774" s="41">
        <f t="shared" si="363"/>
        <v>7.2641881586559182E-4</v>
      </c>
      <c r="U774" s="42">
        <f t="shared" si="382"/>
        <v>0.11183275576227554</v>
      </c>
      <c r="V774" s="42">
        <f t="shared" si="383"/>
        <v>1.1409857582243321</v>
      </c>
      <c r="W774" s="42">
        <f t="shared" si="384"/>
        <v>1.1337063247344019</v>
      </c>
      <c r="X774" s="42">
        <f t="shared" si="385"/>
        <v>7.2794334899302093E-3</v>
      </c>
      <c r="Y774" s="42">
        <f t="shared" si="359"/>
        <v>1.4911877155681683E-2</v>
      </c>
      <c r="Z774" s="10">
        <f t="shared" si="386"/>
        <v>20.527933514377477</v>
      </c>
      <c r="AA774">
        <f t="shared" si="364"/>
        <v>6528106.2391969711</v>
      </c>
      <c r="AB774" s="10">
        <f t="shared" si="365"/>
        <v>6.5281062391969709</v>
      </c>
      <c r="AC774" s="10">
        <f t="shared" si="366"/>
        <v>6.4271062391969709</v>
      </c>
      <c r="AD774" s="3">
        <f t="shared" si="367"/>
        <v>932.14013621420895</v>
      </c>
      <c r="AI774" s="94">
        <f t="shared" si="368"/>
        <v>1.1337063247344019</v>
      </c>
    </row>
    <row r="775" spans="2:35">
      <c r="B775" s="39">
        <f t="shared" si="369"/>
        <v>747</v>
      </c>
      <c r="C775" s="42">
        <f t="shared" si="370"/>
        <v>12.718705035971743</v>
      </c>
      <c r="D775" s="10">
        <f t="shared" si="371"/>
        <v>1.4812949640282582</v>
      </c>
      <c r="E775" s="40">
        <f t="shared" si="372"/>
        <v>43.437410071943482</v>
      </c>
      <c r="F775" s="40">
        <f t="shared" si="373"/>
        <v>46.4</v>
      </c>
      <c r="G775" s="3">
        <f t="shared" si="374"/>
        <v>297.81294964027728</v>
      </c>
      <c r="H775" s="3">
        <f t="shared" si="375"/>
        <v>155.31826837612553</v>
      </c>
      <c r="I775">
        <f t="shared" si="360"/>
        <v>1.5531826837612554E-4</v>
      </c>
      <c r="J775" s="4">
        <f t="shared" si="376"/>
        <v>1525.9097172969873</v>
      </c>
      <c r="K775" s="40">
        <f t="shared" si="377"/>
        <v>9.8244059327379141</v>
      </c>
      <c r="L775" s="40">
        <f t="shared" si="361"/>
        <v>0</v>
      </c>
      <c r="M775" s="10">
        <f t="shared" si="378"/>
        <v>6.5281062391969709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15.027860966733071</v>
      </c>
      <c r="Q775" s="42">
        <f t="shared" si="380"/>
        <v>0.8500281753731429</v>
      </c>
      <c r="R775" s="4">
        <f t="shared" si="381"/>
        <v>62253.278003764797</v>
      </c>
      <c r="S775">
        <f t="shared" si="362"/>
        <v>6.2253278003764799E-5</v>
      </c>
      <c r="T775" s="41">
        <f t="shared" si="363"/>
        <v>7.271464890361934E-4</v>
      </c>
      <c r="U775" s="42">
        <f t="shared" si="382"/>
        <v>0.11054065562016499</v>
      </c>
      <c r="V775" s="42">
        <f t="shared" si="383"/>
        <v>1.1404363434134486</v>
      </c>
      <c r="W775" s="42">
        <f t="shared" si="384"/>
        <v>1.1331969376299038</v>
      </c>
      <c r="X775" s="42">
        <f t="shared" si="385"/>
        <v>7.2394057835447612E-3</v>
      </c>
      <c r="Y775" s="42">
        <f t="shared" si="359"/>
        <v>1.4920079312071855E-2</v>
      </c>
      <c r="Z775" s="10">
        <f t="shared" si="386"/>
        <v>20.518670635194685</v>
      </c>
      <c r="AA775">
        <f t="shared" si="364"/>
        <v>6525206.1173436465</v>
      </c>
      <c r="AB775" s="10">
        <f t="shared" si="365"/>
        <v>6.5252061173436466</v>
      </c>
      <c r="AC775" s="10">
        <f t="shared" si="366"/>
        <v>6.4242061173436467</v>
      </c>
      <c r="AD775" s="3">
        <f t="shared" si="367"/>
        <v>931.71952390770798</v>
      </c>
      <c r="AI775" s="94">
        <f t="shared" si="368"/>
        <v>1.1331969376299038</v>
      </c>
    </row>
    <row r="776" spans="2:35">
      <c r="B776" s="39">
        <f t="shared" si="369"/>
        <v>748</v>
      </c>
      <c r="C776" s="42">
        <f t="shared" si="370"/>
        <v>12.735731414868626</v>
      </c>
      <c r="D776" s="10">
        <f t="shared" si="371"/>
        <v>1.464268585131375</v>
      </c>
      <c r="E776" s="40">
        <f t="shared" si="372"/>
        <v>43.471462829737249</v>
      </c>
      <c r="F776" s="40">
        <f t="shared" si="373"/>
        <v>46.4</v>
      </c>
      <c r="G776" s="3">
        <f t="shared" si="374"/>
        <v>297.64268585130844</v>
      </c>
      <c r="H776" s="3">
        <f t="shared" si="375"/>
        <v>155.31826837612553</v>
      </c>
      <c r="I776">
        <f t="shared" si="360"/>
        <v>1.5531826837612554E-4</v>
      </c>
      <c r="J776" s="4">
        <f t="shared" si="376"/>
        <v>1528.2340927935604</v>
      </c>
      <c r="K776" s="40">
        <f t="shared" si="377"/>
        <v>9.8393711748879511</v>
      </c>
      <c r="L776" s="40">
        <f t="shared" si="361"/>
        <v>0</v>
      </c>
      <c r="M776" s="10">
        <f t="shared" si="378"/>
        <v>6.5252061173436466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15.025730952085825</v>
      </c>
      <c r="Q776" s="42">
        <f t="shared" si="380"/>
        <v>0.85116132350092299</v>
      </c>
      <c r="R776" s="4">
        <f t="shared" si="381"/>
        <v>61525.853576596579</v>
      </c>
      <c r="S776">
        <f t="shared" si="362"/>
        <v>6.1525853576596576E-5</v>
      </c>
      <c r="T776" s="41">
        <f t="shared" si="363"/>
        <v>7.2787391346336168E-4</v>
      </c>
      <c r="U776" s="42">
        <f t="shared" si="382"/>
        <v>0.10924899716181949</v>
      </c>
      <c r="V776" s="42">
        <f t="shared" si="383"/>
        <v>1.1398849159076321</v>
      </c>
      <c r="W776" s="42">
        <f t="shared" si="384"/>
        <v>1.132685601877758</v>
      </c>
      <c r="X776" s="42">
        <f t="shared" si="385"/>
        <v>7.1993140298740599E-3</v>
      </c>
      <c r="Y776" s="42">
        <f t="shared" si="359"/>
        <v>1.4928237201286108E-2</v>
      </c>
      <c r="Z776" s="10">
        <f t="shared" si="386"/>
        <v>20.509372468446813</v>
      </c>
      <c r="AA776">
        <f t="shared" si="364"/>
        <v>6522294.9472798649</v>
      </c>
      <c r="AB776" s="10">
        <f t="shared" si="365"/>
        <v>6.5222949472798648</v>
      </c>
      <c r="AC776" s="10">
        <f t="shared" si="366"/>
        <v>6.4212949472798648</v>
      </c>
      <c r="AD776" s="3">
        <f t="shared" si="367"/>
        <v>931.29730925016167</v>
      </c>
      <c r="AI776" s="94">
        <f t="shared" si="368"/>
        <v>1.132685601877758</v>
      </c>
    </row>
    <row r="777" spans="2:35">
      <c r="B777" s="39">
        <f t="shared" si="369"/>
        <v>749</v>
      </c>
      <c r="C777" s="42">
        <f t="shared" si="370"/>
        <v>12.752757793765509</v>
      </c>
      <c r="D777" s="10">
        <f t="shared" si="371"/>
        <v>1.4472422062344918</v>
      </c>
      <c r="E777" s="40">
        <f t="shared" si="372"/>
        <v>43.505515587531015</v>
      </c>
      <c r="F777" s="40">
        <f t="shared" si="373"/>
        <v>46.4</v>
      </c>
      <c r="G777" s="3">
        <f t="shared" si="374"/>
        <v>297.4724220623396</v>
      </c>
      <c r="H777" s="3">
        <f t="shared" si="375"/>
        <v>155.31826837612553</v>
      </c>
      <c r="I777">
        <f t="shared" si="360"/>
        <v>1.5531826837612554E-4</v>
      </c>
      <c r="J777" s="4">
        <f t="shared" si="376"/>
        <v>1530.5602897703382</v>
      </c>
      <c r="K777" s="40">
        <f t="shared" si="377"/>
        <v>9.8543481444427794</v>
      </c>
      <c r="L777" s="40">
        <f t="shared" si="361"/>
        <v>0</v>
      </c>
      <c r="M777" s="10">
        <f t="shared" si="378"/>
        <v>6.5222949472798648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15.023592174525032</v>
      </c>
      <c r="Q777" s="42">
        <f t="shared" si="380"/>
        <v>0.85229463294510199</v>
      </c>
      <c r="R777" s="4">
        <f t="shared" si="381"/>
        <v>60798.678823258153</v>
      </c>
      <c r="S777">
        <f t="shared" si="362"/>
        <v>6.0798678823258153E-5</v>
      </c>
      <c r="T777" s="41">
        <f t="shared" si="363"/>
        <v>7.2860108821670006E-4</v>
      </c>
      <c r="U777" s="42">
        <f t="shared" si="382"/>
        <v>0.10795778203930657</v>
      </c>
      <c r="V777" s="42">
        <f t="shared" si="383"/>
        <v>1.1393314766279989</v>
      </c>
      <c r="W777" s="42">
        <f t="shared" si="384"/>
        <v>1.1321723181574614</v>
      </c>
      <c r="X777" s="42">
        <f t="shared" si="385"/>
        <v>7.1591584705374967E-3</v>
      </c>
      <c r="Y777" s="42">
        <f t="shared" si="359"/>
        <v>1.4936350743193142E-2</v>
      </c>
      <c r="Z777" s="10">
        <f t="shared" si="386"/>
        <v>20.500039026500577</v>
      </c>
      <c r="AA777">
        <f t="shared" si="364"/>
        <v>6519372.732877533</v>
      </c>
      <c r="AB777" s="10">
        <f t="shared" si="365"/>
        <v>6.5193727328775326</v>
      </c>
      <c r="AC777" s="10">
        <f t="shared" si="366"/>
        <v>6.4183727328775326</v>
      </c>
      <c r="AD777" s="3">
        <f t="shared" si="367"/>
        <v>930.87349280312299</v>
      </c>
      <c r="AI777" s="94">
        <f t="shared" si="368"/>
        <v>1.1321723181574614</v>
      </c>
    </row>
    <row r="778" spans="2:35">
      <c r="B778" s="39">
        <f t="shared" si="369"/>
        <v>750</v>
      </c>
      <c r="C778" s="42">
        <f t="shared" si="370"/>
        <v>12.769784172662392</v>
      </c>
      <c r="D778" s="10">
        <f t="shared" si="371"/>
        <v>1.4302158273376087</v>
      </c>
      <c r="E778" s="40">
        <f t="shared" si="372"/>
        <v>43.539568345324781</v>
      </c>
      <c r="F778" s="40">
        <f t="shared" si="373"/>
        <v>46.4</v>
      </c>
      <c r="G778" s="3">
        <f t="shared" si="374"/>
        <v>297.30215827337076</v>
      </c>
      <c r="H778" s="3">
        <f t="shared" si="375"/>
        <v>155.31826837612553</v>
      </c>
      <c r="I778">
        <f t="shared" si="360"/>
        <v>1.5531826837612554E-4</v>
      </c>
      <c r="J778" s="4">
        <f t="shared" si="376"/>
        <v>1532.888308227321</v>
      </c>
      <c r="K778" s="40">
        <f t="shared" si="377"/>
        <v>9.869336841402399</v>
      </c>
      <c r="L778" s="40">
        <f t="shared" si="361"/>
        <v>0</v>
      </c>
      <c r="M778" s="10">
        <f t="shared" si="378"/>
        <v>6.5193727328775326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15.021444629009098</v>
      </c>
      <c r="Q778" s="42">
        <f t="shared" si="380"/>
        <v>0.85342810441321915</v>
      </c>
      <c r="R778" s="4">
        <f t="shared" si="381"/>
        <v>60071.754674145894</v>
      </c>
      <c r="S778">
        <f t="shared" si="362"/>
        <v>6.0071754674145897E-5</v>
      </c>
      <c r="T778" s="41">
        <f t="shared" si="363"/>
        <v>7.2932801236581237E-4</v>
      </c>
      <c r="U778" s="42">
        <f t="shared" si="382"/>
        <v>0.1066670119046939</v>
      </c>
      <c r="V778" s="42">
        <f t="shared" si="383"/>
        <v>1.1387760264992111</v>
      </c>
      <c r="W778" s="42">
        <f t="shared" si="384"/>
        <v>1.13165708715169</v>
      </c>
      <c r="X778" s="42">
        <f t="shared" si="385"/>
        <v>7.1189393475210583E-3</v>
      </c>
      <c r="Y778" s="42">
        <f t="shared" si="359"/>
        <v>1.4944419857826814E-2</v>
      </c>
      <c r="Z778" s="10">
        <f t="shared" si="386"/>
        <v>20.490670321779813</v>
      </c>
      <c r="AA778">
        <f t="shared" si="364"/>
        <v>6516439.4780264376</v>
      </c>
      <c r="AB778" s="10">
        <f t="shared" si="365"/>
        <v>6.5164394780264372</v>
      </c>
      <c r="AC778" s="10">
        <f t="shared" si="366"/>
        <v>6.4154394780264372</v>
      </c>
      <c r="AD778" s="3">
        <f t="shared" si="367"/>
        <v>930.44807513073783</v>
      </c>
      <c r="AI778" s="94">
        <f t="shared" si="368"/>
        <v>1.13165708715169</v>
      </c>
    </row>
    <row r="779" spans="2:35">
      <c r="B779" s="39">
        <f t="shared" si="369"/>
        <v>751</v>
      </c>
      <c r="C779" s="42">
        <f t="shared" si="370"/>
        <v>12.786810551559276</v>
      </c>
      <c r="D779" s="10">
        <f t="shared" si="371"/>
        <v>1.4131894484407255</v>
      </c>
      <c r="E779" s="40">
        <f t="shared" si="372"/>
        <v>43.573621103118548</v>
      </c>
      <c r="F779" s="40">
        <f t="shared" si="373"/>
        <v>46.4</v>
      </c>
      <c r="G779" s="3">
        <f t="shared" si="374"/>
        <v>297.13189448440193</v>
      </c>
      <c r="H779" s="3">
        <f t="shared" si="375"/>
        <v>155.31826837612553</v>
      </c>
      <c r="I779">
        <f t="shared" si="360"/>
        <v>1.5531826837612554E-4</v>
      </c>
      <c r="J779" s="4">
        <f t="shared" si="376"/>
        <v>1535.2181481645084</v>
      </c>
      <c r="K779" s="40">
        <f t="shared" si="377"/>
        <v>9.8843372657668116</v>
      </c>
      <c r="L779" s="40">
        <f t="shared" si="361"/>
        <v>0</v>
      </c>
      <c r="M779" s="10">
        <f t="shared" si="378"/>
        <v>6.5164394780264372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15.019288310473224</v>
      </c>
      <c r="Q779" s="42">
        <f t="shared" si="380"/>
        <v>0.85456173861378315</v>
      </c>
      <c r="R779" s="4">
        <f t="shared" si="381"/>
        <v>59345.082059656161</v>
      </c>
      <c r="S779">
        <f t="shared" si="362"/>
        <v>5.9345082059656164E-5</v>
      </c>
      <c r="T779" s="41">
        <f t="shared" si="363"/>
        <v>7.3005468498030203E-4</v>
      </c>
      <c r="U779" s="42">
        <f t="shared" si="382"/>
        <v>0.10537668841004906</v>
      </c>
      <c r="V779" s="42">
        <f t="shared" si="383"/>
        <v>1.1382185664501607</v>
      </c>
      <c r="W779" s="42">
        <f t="shared" si="384"/>
        <v>1.1311399095462729</v>
      </c>
      <c r="X779" s="42">
        <f t="shared" si="385"/>
        <v>7.0786569038878699E-3</v>
      </c>
      <c r="Y779" s="42">
        <f t="shared" si="359"/>
        <v>1.495244446538712E-2</v>
      </c>
      <c r="Z779" s="10">
        <f t="shared" si="386"/>
        <v>20.481266366766153</v>
      </c>
      <c r="AA779">
        <f t="shared" si="364"/>
        <v>6513495.1866344623</v>
      </c>
      <c r="AB779" s="10">
        <f t="shared" si="365"/>
        <v>6.5134951866344624</v>
      </c>
      <c r="AC779" s="10">
        <f t="shared" si="366"/>
        <v>6.4124951866344624</v>
      </c>
      <c r="AD779" s="3">
        <f t="shared" si="367"/>
        <v>930.02105679977694</v>
      </c>
      <c r="AI779" s="94">
        <f t="shared" si="368"/>
        <v>1.1311399095462729</v>
      </c>
    </row>
    <row r="780" spans="2:35">
      <c r="B780" s="39">
        <f t="shared" si="369"/>
        <v>752</v>
      </c>
      <c r="C780" s="42">
        <f t="shared" si="370"/>
        <v>12.803836930456159</v>
      </c>
      <c r="D780" s="10">
        <f t="shared" si="371"/>
        <v>1.3961630695438423</v>
      </c>
      <c r="E780" s="40">
        <f t="shared" si="372"/>
        <v>43.607673860912314</v>
      </c>
      <c r="F780" s="40">
        <f t="shared" si="373"/>
        <v>46.4</v>
      </c>
      <c r="G780" s="3">
        <f t="shared" si="374"/>
        <v>296.96163069543309</v>
      </c>
      <c r="H780" s="3">
        <f t="shared" si="375"/>
        <v>155.31826837612553</v>
      </c>
      <c r="I780">
        <f t="shared" si="360"/>
        <v>1.5531826837612554E-4</v>
      </c>
      <c r="J780" s="4">
        <f t="shared" si="376"/>
        <v>1537.5498095819005</v>
      </c>
      <c r="K780" s="40">
        <f t="shared" si="377"/>
        <v>9.8993494175360137</v>
      </c>
      <c r="L780" s="40">
        <f t="shared" si="361"/>
        <v>0</v>
      </c>
      <c r="M780" s="10">
        <f t="shared" si="378"/>
        <v>6.5134951866344624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15.0171232138295</v>
      </c>
      <c r="Q780" s="42">
        <f t="shared" si="380"/>
        <v>0.85569553625627726</v>
      </c>
      <c r="R780" s="4">
        <f t="shared" si="381"/>
        <v>58618.661910185372</v>
      </c>
      <c r="S780">
        <f t="shared" si="362"/>
        <v>5.8618661910185374E-5</v>
      </c>
      <c r="T780" s="41">
        <f t="shared" si="363"/>
        <v>7.3078110512977284E-4</v>
      </c>
      <c r="U780" s="42">
        <f t="shared" si="382"/>
        <v>0.10408681320743976</v>
      </c>
      <c r="V780" s="42">
        <f t="shared" si="383"/>
        <v>1.1376590974134138</v>
      </c>
      <c r="W780" s="42">
        <f t="shared" si="384"/>
        <v>1.1306207860302298</v>
      </c>
      <c r="X780" s="42">
        <f t="shared" si="385"/>
        <v>7.0383113831840038E-3</v>
      </c>
      <c r="Y780" s="42">
        <f t="shared" si="359"/>
        <v>1.4960424486240513E-2</v>
      </c>
      <c r="Z780" s="10">
        <f t="shared" si="386"/>
        <v>20.47182717399874</v>
      </c>
      <c r="AA780">
        <f t="shared" si="364"/>
        <v>6510539.8626274969</v>
      </c>
      <c r="AB780" s="10">
        <f t="shared" si="365"/>
        <v>6.5105398626274971</v>
      </c>
      <c r="AC780" s="10">
        <f t="shared" si="366"/>
        <v>6.4095398626274971</v>
      </c>
      <c r="AD780" s="3">
        <f t="shared" si="367"/>
        <v>929.59243837962242</v>
      </c>
      <c r="AI780" s="94">
        <f t="shared" si="368"/>
        <v>1.1306207860302298</v>
      </c>
    </row>
    <row r="781" spans="2:35">
      <c r="B781" s="39">
        <f t="shared" si="369"/>
        <v>753</v>
      </c>
      <c r="C781" s="42">
        <f t="shared" si="370"/>
        <v>12.820863309353042</v>
      </c>
      <c r="D781" s="10">
        <f t="shared" si="371"/>
        <v>1.3791366906469591</v>
      </c>
      <c r="E781" s="40">
        <f t="shared" si="372"/>
        <v>43.64172661870608</v>
      </c>
      <c r="F781" s="40">
        <f t="shared" si="373"/>
        <v>46.4</v>
      </c>
      <c r="G781" s="3">
        <f t="shared" si="374"/>
        <v>296.79136690646425</v>
      </c>
      <c r="H781" s="3">
        <f t="shared" si="375"/>
        <v>155.31826837612553</v>
      </c>
      <c r="I781">
        <f t="shared" si="360"/>
        <v>1.5531826837612554E-4</v>
      </c>
      <c r="J781" s="4">
        <f t="shared" si="376"/>
        <v>1539.8832924794976</v>
      </c>
      <c r="K781" s="40">
        <f t="shared" si="377"/>
        <v>9.9143732967100089</v>
      </c>
      <c r="L781" s="40">
        <f t="shared" si="361"/>
        <v>0</v>
      </c>
      <c r="M781" s="10">
        <f t="shared" si="378"/>
        <v>6.5105398626274971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15.014949333966783</v>
      </c>
      <c r="Q781" s="42">
        <f t="shared" si="380"/>
        <v>0.85682949805116426</v>
      </c>
      <c r="R781" s="4">
        <f t="shared" si="381"/>
        <v>57892.495156129778</v>
      </c>
      <c r="S781">
        <f t="shared" si="362"/>
        <v>5.7892495156129776E-5</v>
      </c>
      <c r="T781" s="41">
        <f t="shared" si="363"/>
        <v>7.3150727188382844E-4</v>
      </c>
      <c r="U781" s="42">
        <f t="shared" si="382"/>
        <v>0.10279738794893341</v>
      </c>
      <c r="V781" s="42">
        <f t="shared" si="383"/>
        <v>1.1370976203257686</v>
      </c>
      <c r="W781" s="42">
        <f t="shared" si="384"/>
        <v>1.1300997172957541</v>
      </c>
      <c r="X781" s="42">
        <f t="shared" si="385"/>
        <v>6.9979030300144629E-3</v>
      </c>
      <c r="Y781" s="42">
        <f t="shared" si="359"/>
        <v>1.4968359840920873E-2</v>
      </c>
      <c r="Z781" s="10">
        <f t="shared" si="386"/>
        <v>20.462352756074878</v>
      </c>
      <c r="AA781">
        <f t="shared" si="364"/>
        <v>6507573.5099496413</v>
      </c>
      <c r="AB781" s="10">
        <f t="shared" si="365"/>
        <v>6.5075735099496415</v>
      </c>
      <c r="AC781" s="10">
        <f t="shared" si="366"/>
        <v>6.4065735099496415</v>
      </c>
      <c r="AD781" s="3">
        <f t="shared" si="367"/>
        <v>929.16222044229755</v>
      </c>
      <c r="AI781" s="94">
        <f t="shared" si="368"/>
        <v>1.1300997172957541</v>
      </c>
    </row>
    <row r="782" spans="2:35">
      <c r="B782" s="39">
        <f t="shared" si="369"/>
        <v>754</v>
      </c>
      <c r="C782" s="42">
        <f t="shared" si="370"/>
        <v>12.837889688249925</v>
      </c>
      <c r="D782" s="10">
        <f t="shared" si="371"/>
        <v>1.3621103117500759</v>
      </c>
      <c r="E782" s="40">
        <f t="shared" si="372"/>
        <v>43.675779376499847</v>
      </c>
      <c r="F782" s="40">
        <f t="shared" si="373"/>
        <v>46.4</v>
      </c>
      <c r="G782" s="3">
        <f t="shared" si="374"/>
        <v>296.62110311749541</v>
      </c>
      <c r="H782" s="3">
        <f t="shared" si="375"/>
        <v>155.31826837612553</v>
      </c>
      <c r="I782">
        <f t="shared" si="360"/>
        <v>1.5531826837612554E-4</v>
      </c>
      <c r="J782" s="4">
        <f t="shared" si="376"/>
        <v>1542.2185968572994</v>
      </c>
      <c r="K782" s="40">
        <f t="shared" si="377"/>
        <v>9.9294089032887953</v>
      </c>
      <c r="L782" s="40">
        <f t="shared" si="361"/>
        <v>0</v>
      </c>
      <c r="M782" s="10">
        <f t="shared" si="378"/>
        <v>6.5075735099496415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15.012766665750753</v>
      </c>
      <c r="Q782" s="42">
        <f t="shared" si="380"/>
        <v>0.85796362470989174</v>
      </c>
      <c r="R782" s="4">
        <f t="shared" si="381"/>
        <v>57166.582727885805</v>
      </c>
      <c r="S782">
        <f t="shared" si="362"/>
        <v>5.7166582727885803E-5</v>
      </c>
      <c r="T782" s="41">
        <f t="shared" si="363"/>
        <v>7.3223318431207243E-4</v>
      </c>
      <c r="U782" s="42">
        <f t="shared" si="382"/>
        <v>0.10150841428659771</v>
      </c>
      <c r="V782" s="42">
        <f t="shared" si="383"/>
        <v>1.1365341361272361</v>
      </c>
      <c r="W782" s="42">
        <f t="shared" si="384"/>
        <v>1.1295767040382518</v>
      </c>
      <c r="X782" s="42">
        <f t="shared" si="385"/>
        <v>6.95743208898425E-3</v>
      </c>
      <c r="Y782" s="42">
        <f t="shared" si="359"/>
        <v>1.4976250450129276E-2</v>
      </c>
      <c r="Z782" s="10">
        <f t="shared" si="386"/>
        <v>20.452843125649039</v>
      </c>
      <c r="AA782">
        <f t="shared" si="364"/>
        <v>6504596.1325628944</v>
      </c>
      <c r="AB782" s="10">
        <f t="shared" si="365"/>
        <v>6.5045961325628943</v>
      </c>
      <c r="AC782" s="10">
        <f t="shared" si="366"/>
        <v>6.4035961325628943</v>
      </c>
      <c r="AD782" s="3">
        <f t="shared" si="367"/>
        <v>928.7304035624212</v>
      </c>
      <c r="AI782" s="94">
        <f t="shared" si="368"/>
        <v>1.1295767040382518</v>
      </c>
    </row>
    <row r="783" spans="2:35">
      <c r="B783" s="39">
        <f t="shared" si="369"/>
        <v>755</v>
      </c>
      <c r="C783" s="42">
        <f t="shared" si="370"/>
        <v>12.854916067146808</v>
      </c>
      <c r="D783" s="10">
        <f t="shared" si="371"/>
        <v>1.3450839328531927</v>
      </c>
      <c r="E783" s="40">
        <f t="shared" si="372"/>
        <v>43.709832134293613</v>
      </c>
      <c r="F783" s="40">
        <f t="shared" si="373"/>
        <v>46.4</v>
      </c>
      <c r="G783" s="3">
        <f t="shared" si="374"/>
        <v>296.45083932852657</v>
      </c>
      <c r="H783" s="3">
        <f t="shared" si="375"/>
        <v>155.31826837612553</v>
      </c>
      <c r="I783">
        <f t="shared" si="360"/>
        <v>1.5531826837612554E-4</v>
      </c>
      <c r="J783" s="4">
        <f t="shared" si="376"/>
        <v>1544.5557227153063</v>
      </c>
      <c r="K783" s="40">
        <f t="shared" si="377"/>
        <v>9.9444562372723748</v>
      </c>
      <c r="L783" s="40">
        <f t="shared" si="361"/>
        <v>0</v>
      </c>
      <c r="M783" s="10">
        <f t="shared" si="378"/>
        <v>6.5045961325628943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15.010575204023638</v>
      </c>
      <c r="Q783" s="42">
        <f t="shared" si="380"/>
        <v>0.85909791694489679</v>
      </c>
      <c r="R783" s="4">
        <f t="shared" si="381"/>
        <v>56440.925555849819</v>
      </c>
      <c r="S783">
        <f t="shared" si="362"/>
        <v>5.6440925555849819E-5</v>
      </c>
      <c r="T783" s="41">
        <f t="shared" si="363"/>
        <v>7.3295884148410844E-4</v>
      </c>
      <c r="U783" s="42">
        <f t="shared" si="382"/>
        <v>0.1002198938725003</v>
      </c>
      <c r="V783" s="42">
        <f t="shared" si="383"/>
        <v>1.1359686457623255</v>
      </c>
      <c r="W783" s="42">
        <f t="shared" si="384"/>
        <v>1.1290517469562833</v>
      </c>
      <c r="X783" s="42">
        <f t="shared" si="385"/>
        <v>6.9168988060421821E-3</v>
      </c>
      <c r="Y783" s="42">
        <f t="shared" si="359"/>
        <v>1.4984096234735286E-2</v>
      </c>
      <c r="Z783" s="10">
        <f t="shared" si="386"/>
        <v>20.443298295433909</v>
      </c>
      <c r="AA783">
        <f t="shared" si="364"/>
        <v>6501607.7344474783</v>
      </c>
      <c r="AB783" s="10">
        <f t="shared" si="365"/>
        <v>6.5016077344474787</v>
      </c>
      <c r="AC783" s="10">
        <f t="shared" si="366"/>
        <v>6.4006077344474788</v>
      </c>
      <c r="AD783" s="3">
        <f t="shared" si="367"/>
        <v>928.29698831725568</v>
      </c>
      <c r="AI783" s="94">
        <f t="shared" si="368"/>
        <v>1.1290517469562833</v>
      </c>
    </row>
    <row r="784" spans="2:35">
      <c r="B784" s="39">
        <f t="shared" si="369"/>
        <v>756</v>
      </c>
      <c r="C784" s="42">
        <f t="shared" si="370"/>
        <v>12.871942446043692</v>
      </c>
      <c r="D784" s="10">
        <f t="shared" si="371"/>
        <v>1.3280575539563095</v>
      </c>
      <c r="E784" s="40">
        <f t="shared" si="372"/>
        <v>43.74388489208738</v>
      </c>
      <c r="F784" s="40">
        <f t="shared" si="373"/>
        <v>46.4</v>
      </c>
      <c r="G784" s="3">
        <f t="shared" si="374"/>
        <v>296.28057553955773</v>
      </c>
      <c r="H784" s="3">
        <f t="shared" si="375"/>
        <v>155.31826837612553</v>
      </c>
      <c r="I784">
        <f t="shared" si="360"/>
        <v>1.5531826837612554E-4</v>
      </c>
      <c r="J784" s="4">
        <f t="shared" si="376"/>
        <v>1546.8946700535175</v>
      </c>
      <c r="K784" s="40">
        <f t="shared" si="377"/>
        <v>9.9595152986607438</v>
      </c>
      <c r="L784" s="40">
        <f t="shared" si="361"/>
        <v>0</v>
      </c>
      <c r="M784" s="10">
        <f t="shared" si="378"/>
        <v>6.5016077344474787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15.008374943604359</v>
      </c>
      <c r="Q784" s="42">
        <f t="shared" si="380"/>
        <v>0.86023237546961129</v>
      </c>
      <c r="R784" s="4">
        <f t="shared" si="381"/>
        <v>55715.524570418223</v>
      </c>
      <c r="S784">
        <f t="shared" si="362"/>
        <v>5.5715524570418222E-5</v>
      </c>
      <c r="T784" s="41">
        <f t="shared" si="363"/>
        <v>7.3368424246953996E-4</v>
      </c>
      <c r="U784" s="42">
        <f t="shared" si="382"/>
        <v>9.8931828358708826E-2</v>
      </c>
      <c r="V784" s="42">
        <f t="shared" si="383"/>
        <v>1.1354011501792283</v>
      </c>
      <c r="W784" s="42">
        <f t="shared" si="384"/>
        <v>1.1285248467516227</v>
      </c>
      <c r="X784" s="42">
        <f t="shared" si="385"/>
        <v>6.8763034276055901E-3</v>
      </c>
      <c r="Y784" s="42">
        <f t="shared" si="359"/>
        <v>1.4991897115777256E-2</v>
      </c>
      <c r="Z784" s="10">
        <f t="shared" si="386"/>
        <v>20.433718278200132</v>
      </c>
      <c r="AA784">
        <f t="shared" si="364"/>
        <v>6498608.3196017658</v>
      </c>
      <c r="AB784" s="10">
        <f t="shared" si="365"/>
        <v>6.4986083196017654</v>
      </c>
      <c r="AC784" s="10">
        <f t="shared" si="366"/>
        <v>6.3976083196017655</v>
      </c>
      <c r="AD784" s="3">
        <f t="shared" si="367"/>
        <v>927.8619752866955</v>
      </c>
      <c r="AI784" s="94">
        <f t="shared" si="368"/>
        <v>1.1285248467516227</v>
      </c>
    </row>
    <row r="785" spans="2:35">
      <c r="B785" s="39">
        <f t="shared" si="369"/>
        <v>757</v>
      </c>
      <c r="C785" s="42">
        <f t="shared" si="370"/>
        <v>12.888968824940575</v>
      </c>
      <c r="D785" s="10">
        <f t="shared" si="371"/>
        <v>1.3110311750594263</v>
      </c>
      <c r="E785" s="40">
        <f t="shared" si="372"/>
        <v>43.777937649881146</v>
      </c>
      <c r="F785" s="40">
        <f t="shared" si="373"/>
        <v>46.4</v>
      </c>
      <c r="G785" s="3">
        <f t="shared" si="374"/>
        <v>296.11031175058889</v>
      </c>
      <c r="H785" s="3">
        <f t="shared" si="375"/>
        <v>155.31826837612553</v>
      </c>
      <c r="I785">
        <f t="shared" si="360"/>
        <v>1.5531826837612554E-4</v>
      </c>
      <c r="J785" s="4">
        <f t="shared" si="376"/>
        <v>1549.2354388719341</v>
      </c>
      <c r="K785" s="40">
        <f t="shared" si="377"/>
        <v>9.9745860874539094</v>
      </c>
      <c r="L785" s="40">
        <f t="shared" si="361"/>
        <v>0</v>
      </c>
      <c r="M785" s="10">
        <f t="shared" si="378"/>
        <v>6.4986083196017654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15.006165879288424</v>
      </c>
      <c r="Q785" s="42">
        <f t="shared" si="380"/>
        <v>0.86136700099846697</v>
      </c>
      <c r="R785" s="4">
        <f t="shared" si="381"/>
        <v>54990.380701987284</v>
      </c>
      <c r="S785">
        <f t="shared" si="362"/>
        <v>5.4990380701987283E-5</v>
      </c>
      <c r="T785" s="41">
        <f t="shared" si="363"/>
        <v>7.3440938633797094E-4</v>
      </c>
      <c r="U785" s="42">
        <f t="shared" si="382"/>
        <v>9.7644219397290746E-2</v>
      </c>
      <c r="V785" s="42">
        <f t="shared" si="383"/>
        <v>1.1348316503302092</v>
      </c>
      <c r="W785" s="42">
        <f t="shared" si="384"/>
        <v>1.1279960041292438</v>
      </c>
      <c r="X785" s="42">
        <f t="shared" si="385"/>
        <v>6.8356462009653285E-3</v>
      </c>
      <c r="Y785" s="42">
        <f t="shared" si="359"/>
        <v>1.4999653014463097E-2</v>
      </c>
      <c r="Z785" s="10">
        <f t="shared" si="386"/>
        <v>20.42410308677665</v>
      </c>
      <c r="AA785">
        <f t="shared" si="364"/>
        <v>6495597.8920423798</v>
      </c>
      <c r="AB785" s="10">
        <f t="shared" si="365"/>
        <v>6.4955978920423796</v>
      </c>
      <c r="AC785" s="10">
        <f t="shared" si="366"/>
        <v>6.3945978920423796</v>
      </c>
      <c r="AD785" s="3">
        <f t="shared" si="367"/>
        <v>927.42536505328201</v>
      </c>
      <c r="AI785" s="94">
        <f t="shared" si="368"/>
        <v>1.1279960041292438</v>
      </c>
    </row>
    <row r="786" spans="2:35">
      <c r="B786" s="39">
        <f t="shared" si="369"/>
        <v>758</v>
      </c>
      <c r="C786" s="42">
        <f t="shared" si="370"/>
        <v>12.905995203837458</v>
      </c>
      <c r="D786" s="10">
        <f t="shared" si="371"/>
        <v>1.2940047961625432</v>
      </c>
      <c r="E786" s="40">
        <f t="shared" si="372"/>
        <v>43.811990407674912</v>
      </c>
      <c r="F786" s="40">
        <f t="shared" si="373"/>
        <v>46.4</v>
      </c>
      <c r="G786" s="3">
        <f t="shared" si="374"/>
        <v>295.94004796162005</v>
      </c>
      <c r="H786" s="3">
        <f t="shared" si="375"/>
        <v>155.31826837612553</v>
      </c>
      <c r="I786">
        <f t="shared" si="360"/>
        <v>1.5531826837612554E-4</v>
      </c>
      <c r="J786" s="4">
        <f t="shared" si="376"/>
        <v>1551.5780291705551</v>
      </c>
      <c r="K786" s="40">
        <f t="shared" si="377"/>
        <v>9.9896686036518609</v>
      </c>
      <c r="L786" s="40">
        <f t="shared" si="361"/>
        <v>0</v>
      </c>
      <c r="M786" s="10">
        <f t="shared" si="378"/>
        <v>6.4955978920423796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15.003948005847917</v>
      </c>
      <c r="Q786" s="42">
        <f t="shared" si="380"/>
        <v>0.86250179424690043</v>
      </c>
      <c r="R786" s="4">
        <f t="shared" si="381"/>
        <v>54265.494880953425</v>
      </c>
      <c r="S786">
        <f t="shared" si="362"/>
        <v>5.4265494880953426E-5</v>
      </c>
      <c r="T786" s="41">
        <f t="shared" si="363"/>
        <v>7.3513427215900478E-4</v>
      </c>
      <c r="U786" s="42">
        <f t="shared" si="382"/>
        <v>9.6357068640313764E-2</v>
      </c>
      <c r="V786" s="42">
        <f t="shared" si="383"/>
        <v>1.1342601471711626</v>
      </c>
      <c r="W786" s="42">
        <f t="shared" si="384"/>
        <v>1.1274652197973392</v>
      </c>
      <c r="X786" s="42">
        <f t="shared" si="385"/>
        <v>6.7949273738234783E-3</v>
      </c>
      <c r="Y786" s="42">
        <f t="shared" si="359"/>
        <v>1.5007363852170509E-2</v>
      </c>
      <c r="Z786" s="10">
        <f t="shared" si="386"/>
        <v>20.41445273405035</v>
      </c>
      <c r="AA786">
        <f t="shared" si="364"/>
        <v>6492576.4558040854</v>
      </c>
      <c r="AB786" s="10">
        <f t="shared" si="365"/>
        <v>6.4925764558040857</v>
      </c>
      <c r="AC786" s="10">
        <f t="shared" si="366"/>
        <v>6.3915764558040857</v>
      </c>
      <c r="AD786" s="3">
        <f t="shared" si="367"/>
        <v>926.98715820218786</v>
      </c>
      <c r="AI786" s="94">
        <f t="shared" si="368"/>
        <v>1.1274652197973392</v>
      </c>
    </row>
    <row r="787" spans="2:35">
      <c r="B787" s="39">
        <f t="shared" si="369"/>
        <v>759</v>
      </c>
      <c r="C787" s="42">
        <f t="shared" si="370"/>
        <v>12.923021582734341</v>
      </c>
      <c r="D787" s="10">
        <f t="shared" si="371"/>
        <v>1.27697841726566</v>
      </c>
      <c r="E787" s="40">
        <f t="shared" si="372"/>
        <v>43.846043165468679</v>
      </c>
      <c r="F787" s="40">
        <f t="shared" si="373"/>
        <v>46.4</v>
      </c>
      <c r="G787" s="3">
        <f t="shared" si="374"/>
        <v>295.76978417265121</v>
      </c>
      <c r="H787" s="3">
        <f t="shared" si="375"/>
        <v>155.31826837612553</v>
      </c>
      <c r="I787">
        <f t="shared" si="360"/>
        <v>1.5531826837612554E-4</v>
      </c>
      <c r="J787" s="4">
        <f t="shared" si="376"/>
        <v>1553.9224409493811</v>
      </c>
      <c r="K787" s="40">
        <f t="shared" si="377"/>
        <v>10.004762847254609</v>
      </c>
      <c r="L787" s="40">
        <f t="shared" si="361"/>
        <v>0</v>
      </c>
      <c r="M787" s="10">
        <f t="shared" si="378"/>
        <v>6.4925764558040857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15.001721318031354</v>
      </c>
      <c r="Q787" s="42">
        <f t="shared" si="380"/>
        <v>0.86363675593135847</v>
      </c>
      <c r="R787" s="4">
        <f t="shared" si="381"/>
        <v>53540.868037713044</v>
      </c>
      <c r="S787">
        <f t="shared" si="362"/>
        <v>5.3540868037713044E-5</v>
      </c>
      <c r="T787" s="41">
        <f t="shared" si="363"/>
        <v>7.3585889900224519E-4</v>
      </c>
      <c r="U787" s="42">
        <f t="shared" si="382"/>
        <v>9.5070377739845544E-2</v>
      </c>
      <c r="V787" s="42">
        <f t="shared" si="383"/>
        <v>1.1336866416619504</v>
      </c>
      <c r="W787" s="42">
        <f t="shared" si="384"/>
        <v>1.1269324944672992</v>
      </c>
      <c r="X787" s="42">
        <f t="shared" si="385"/>
        <v>6.7541471946512832E-3</v>
      </c>
      <c r="Y787" s="42">
        <f t="shared" si="359"/>
        <v>1.5015029550447628E-2</v>
      </c>
      <c r="Z787" s="10">
        <f t="shared" si="386"/>
        <v>20.404767232966243</v>
      </c>
      <c r="AA787">
        <f t="shared" si="364"/>
        <v>6489544.0149398446</v>
      </c>
      <c r="AB787" s="10">
        <f t="shared" si="365"/>
        <v>6.4895440149398445</v>
      </c>
      <c r="AC787" s="10">
        <f t="shared" si="366"/>
        <v>6.3885440149398445</v>
      </c>
      <c r="AD787" s="3">
        <f t="shared" si="367"/>
        <v>926.5473553212247</v>
      </c>
      <c r="AI787" s="94">
        <f t="shared" si="368"/>
        <v>1.1269324944672992</v>
      </c>
    </row>
    <row r="788" spans="2:35">
      <c r="B788" s="39">
        <f t="shared" si="369"/>
        <v>760</v>
      </c>
      <c r="C788" s="42">
        <f t="shared" si="370"/>
        <v>12.940047961631224</v>
      </c>
      <c r="D788" s="10">
        <f t="shared" si="371"/>
        <v>1.2599520383687768</v>
      </c>
      <c r="E788" s="40">
        <f t="shared" si="372"/>
        <v>43.880095923262445</v>
      </c>
      <c r="F788" s="40">
        <f t="shared" si="373"/>
        <v>46.4</v>
      </c>
      <c r="G788" s="3">
        <f t="shared" si="374"/>
        <v>295.59952038368237</v>
      </c>
      <c r="H788" s="3">
        <f t="shared" si="375"/>
        <v>155.31826837612553</v>
      </c>
      <c r="I788">
        <f t="shared" si="360"/>
        <v>1.5531826837612554E-4</v>
      </c>
      <c r="J788" s="4">
        <f t="shared" si="376"/>
        <v>1556.2686742084118</v>
      </c>
      <c r="K788" s="40">
        <f t="shared" si="377"/>
        <v>10.019868818262147</v>
      </c>
      <c r="L788" s="40">
        <f t="shared" si="361"/>
        <v>0</v>
      </c>
      <c r="M788" s="10">
        <f t="shared" si="378"/>
        <v>6.4895440149398445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14.999485810563639</v>
      </c>
      <c r="Q788" s="42">
        <f t="shared" si="380"/>
        <v>0.86477188676930306</v>
      </c>
      <c r="R788" s="4">
        <f t="shared" si="381"/>
        <v>52816.501102662412</v>
      </c>
      <c r="S788">
        <f t="shared" si="362"/>
        <v>5.2816501102662414E-5</v>
      </c>
      <c r="T788" s="41">
        <f t="shared" si="363"/>
        <v>7.365832659372958E-4</v>
      </c>
      <c r="U788" s="42">
        <f t="shared" si="382"/>
        <v>9.3784148347953539E-2</v>
      </c>
      <c r="V788" s="42">
        <f t="shared" si="383"/>
        <v>1.1331111347666463</v>
      </c>
      <c r="W788" s="42">
        <f t="shared" si="384"/>
        <v>1.1263978288537226</v>
      </c>
      <c r="X788" s="42">
        <f t="shared" si="385"/>
        <v>6.7133059129236283E-3</v>
      </c>
      <c r="Y788" s="42">
        <f t="shared" si="359"/>
        <v>1.5022650031013943E-2</v>
      </c>
      <c r="Z788" s="10">
        <f t="shared" si="386"/>
        <v>20.395046596528026</v>
      </c>
      <c r="AA788">
        <f t="shared" si="364"/>
        <v>6486500.5735209957</v>
      </c>
      <c r="AB788" s="10">
        <f t="shared" si="365"/>
        <v>6.4865005735209955</v>
      </c>
      <c r="AC788" s="10">
        <f t="shared" si="366"/>
        <v>6.3855005735209955</v>
      </c>
      <c r="AD788" s="3">
        <f t="shared" si="367"/>
        <v>926.10595700086958</v>
      </c>
      <c r="AI788" s="94">
        <f t="shared" si="368"/>
        <v>1.1263978288537226</v>
      </c>
    </row>
    <row r="789" spans="2:35">
      <c r="B789" s="39">
        <f t="shared" si="369"/>
        <v>761</v>
      </c>
      <c r="C789" s="42">
        <f t="shared" si="370"/>
        <v>12.957074340528107</v>
      </c>
      <c r="D789" s="10">
        <f t="shared" si="371"/>
        <v>1.2429256594718936</v>
      </c>
      <c r="E789" s="40">
        <f t="shared" si="372"/>
        <v>43.914148681056211</v>
      </c>
      <c r="F789" s="40">
        <f t="shared" si="373"/>
        <v>46.4</v>
      </c>
      <c r="G789" s="3">
        <f t="shared" si="374"/>
        <v>295.42925659471354</v>
      </c>
      <c r="H789" s="3">
        <f t="shared" si="375"/>
        <v>155.31826837612553</v>
      </c>
      <c r="I789">
        <f t="shared" si="360"/>
        <v>1.5531826837612554E-4</v>
      </c>
      <c r="J789" s="4">
        <f t="shared" si="376"/>
        <v>1558.6167289476473</v>
      </c>
      <c r="K789" s="40">
        <f t="shared" si="377"/>
        <v>10.034986516674476</v>
      </c>
      <c r="L789" s="40">
        <f t="shared" si="361"/>
        <v>0</v>
      </c>
      <c r="M789" s="10">
        <f t="shared" si="378"/>
        <v>6.4865005735209955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14.997241478146146</v>
      </c>
      <c r="Q789" s="42">
        <f t="shared" si="380"/>
        <v>0.86590718747921658</v>
      </c>
      <c r="R789" s="4">
        <f t="shared" si="381"/>
        <v>52092.395006197999</v>
      </c>
      <c r="S789">
        <f t="shared" si="362"/>
        <v>5.2092395006198E-5</v>
      </c>
      <c r="T789" s="41">
        <f t="shared" si="363"/>
        <v>7.3730737203376022E-4</v>
      </c>
      <c r="U789" s="42">
        <f t="shared" si="382"/>
        <v>9.2498382116705538E-2</v>
      </c>
      <c r="V789" s="42">
        <f t="shared" si="383"/>
        <v>1.1325336274527118</v>
      </c>
      <c r="W789" s="42">
        <f t="shared" si="384"/>
        <v>1.1258612236744487</v>
      </c>
      <c r="X789" s="42">
        <f t="shared" si="385"/>
        <v>6.6724037782630585E-3</v>
      </c>
      <c r="Y789" s="42">
        <f t="shared" si="359"/>
        <v>1.5030225215760236E-2</v>
      </c>
      <c r="Z789" s="10">
        <f t="shared" si="386"/>
        <v>20.385290837797324</v>
      </c>
      <c r="AA789">
        <f t="shared" si="364"/>
        <v>6483446.1356370123</v>
      </c>
      <c r="AB789" s="10">
        <f t="shared" si="365"/>
        <v>6.4834461356370126</v>
      </c>
      <c r="AC789" s="10">
        <f t="shared" si="366"/>
        <v>6.3824461356370126</v>
      </c>
      <c r="AD789" s="3">
        <f t="shared" si="367"/>
        <v>925.66296383422946</v>
      </c>
      <c r="AI789" s="94">
        <f t="shared" si="368"/>
        <v>1.1258612236744487</v>
      </c>
    </row>
    <row r="790" spans="2:35">
      <c r="B790" s="39">
        <f t="shared" si="369"/>
        <v>762</v>
      </c>
      <c r="C790" s="42">
        <f t="shared" si="370"/>
        <v>12.974100719424991</v>
      </c>
      <c r="D790" s="10">
        <f t="shared" si="371"/>
        <v>1.2258992805750104</v>
      </c>
      <c r="E790" s="40">
        <f t="shared" si="372"/>
        <v>43.948201438849978</v>
      </c>
      <c r="F790" s="40">
        <f t="shared" si="373"/>
        <v>46.4</v>
      </c>
      <c r="G790" s="3">
        <f t="shared" si="374"/>
        <v>295.2589928057447</v>
      </c>
      <c r="H790" s="3">
        <f t="shared" si="375"/>
        <v>155.31826837612553</v>
      </c>
      <c r="I790">
        <f t="shared" si="360"/>
        <v>1.5531826837612554E-4</v>
      </c>
      <c r="J790" s="4">
        <f t="shared" si="376"/>
        <v>1560.9666051670879</v>
      </c>
      <c r="K790" s="40">
        <f t="shared" si="377"/>
        <v>10.050115942491599</v>
      </c>
      <c r="L790" s="40">
        <f t="shared" si="361"/>
        <v>0</v>
      </c>
      <c r="M790" s="10">
        <f t="shared" si="378"/>
        <v>6.4834461356370126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14.994988315456441</v>
      </c>
      <c r="Q790" s="42">
        <f t="shared" si="380"/>
        <v>0.86704265878060682</v>
      </c>
      <c r="R790" s="4">
        <f t="shared" si="381"/>
        <v>51368.550678716056</v>
      </c>
      <c r="S790">
        <f t="shared" si="362"/>
        <v>5.1368550678716053E-5</v>
      </c>
      <c r="T790" s="41">
        <f t="shared" si="363"/>
        <v>7.3803121636124218E-4</v>
      </c>
      <c r="U790" s="42">
        <f t="shared" si="382"/>
        <v>9.1213080698168955E-2</v>
      </c>
      <c r="V790" s="42">
        <f t="shared" si="383"/>
        <v>1.1319541206923409</v>
      </c>
      <c r="W790" s="42">
        <f t="shared" si="384"/>
        <v>1.1253226796505147</v>
      </c>
      <c r="X790" s="42">
        <f t="shared" si="385"/>
        <v>6.6314410418262248E-3</v>
      </c>
      <c r="Y790" s="42">
        <f t="shared" si="359"/>
        <v>1.503775502675009E-2</v>
      </c>
      <c r="Z790" s="10">
        <f t="shared" si="386"/>
        <v>20.375499969895039</v>
      </c>
      <c r="AA790">
        <f t="shared" si="364"/>
        <v>6480380.7053959286</v>
      </c>
      <c r="AB790" s="10">
        <f t="shared" si="365"/>
        <v>6.4803807053959286</v>
      </c>
      <c r="AC790" s="10">
        <f t="shared" si="366"/>
        <v>6.3793807053959286</v>
      </c>
      <c r="AD790" s="3">
        <f t="shared" si="367"/>
        <v>925.21837641710351</v>
      </c>
      <c r="AI790" s="94">
        <f t="shared" si="368"/>
        <v>1.1253226796505147</v>
      </c>
    </row>
    <row r="791" spans="2:35">
      <c r="B791" s="39">
        <f t="shared" si="369"/>
        <v>763</v>
      </c>
      <c r="C791" s="42">
        <f t="shared" si="370"/>
        <v>12.991127098321874</v>
      </c>
      <c r="D791" s="10">
        <f t="shared" si="371"/>
        <v>1.2088729016781272</v>
      </c>
      <c r="E791" s="40">
        <f t="shared" si="372"/>
        <v>43.982254196643744</v>
      </c>
      <c r="F791" s="40">
        <f t="shared" si="373"/>
        <v>46.4</v>
      </c>
      <c r="G791" s="3">
        <f t="shared" si="374"/>
        <v>295.08872901677586</v>
      </c>
      <c r="H791" s="3">
        <f t="shared" si="375"/>
        <v>155.31826837612553</v>
      </c>
      <c r="I791">
        <f t="shared" si="360"/>
        <v>1.5531826837612554E-4</v>
      </c>
      <c r="J791" s="4">
        <f t="shared" si="376"/>
        <v>1563.3183028667329</v>
      </c>
      <c r="K791" s="40">
        <f t="shared" si="377"/>
        <v>10.065257095713511</v>
      </c>
      <c r="L791" s="40">
        <f t="shared" si="361"/>
        <v>0</v>
      </c>
      <c r="M791" s="10">
        <f t="shared" si="378"/>
        <v>6.4803807053959286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14.992726317148547</v>
      </c>
      <c r="Q791" s="42">
        <f t="shared" si="380"/>
        <v>0.86817830139401253</v>
      </c>
      <c r="R791" s="4">
        <f t="shared" si="381"/>
        <v>50644.969050613065</v>
      </c>
      <c r="S791">
        <f t="shared" si="362"/>
        <v>5.0644969050613067E-5</v>
      </c>
      <c r="T791" s="41">
        <f t="shared" si="363"/>
        <v>7.3875479798934517E-4</v>
      </c>
      <c r="U791" s="42">
        <f t="shared" si="382"/>
        <v>8.9928245744411606E-2</v>
      </c>
      <c r="V791" s="42">
        <f t="shared" si="383"/>
        <v>1.1313726154606205</v>
      </c>
      <c r="W791" s="42">
        <f t="shared" si="384"/>
        <v>1.1247821975062287</v>
      </c>
      <c r="X791" s="42">
        <f t="shared" si="385"/>
        <v>6.5904179543918584E-3</v>
      </c>
      <c r="Y791" s="42">
        <f t="shared" si="359"/>
        <v>1.5045239386219251E-2</v>
      </c>
      <c r="Z791" s="10">
        <f t="shared" si="386"/>
        <v>20.365674005999814</v>
      </c>
      <c r="AA791">
        <f t="shared" si="364"/>
        <v>6477304.2869238555</v>
      </c>
      <c r="AB791" s="10">
        <f t="shared" si="365"/>
        <v>6.4773042869238555</v>
      </c>
      <c r="AC791" s="10">
        <f t="shared" si="366"/>
        <v>6.3763042869238555</v>
      </c>
      <c r="AD791" s="3">
        <f t="shared" si="367"/>
        <v>924.77219534791232</v>
      </c>
      <c r="AI791" s="94">
        <f t="shared" si="368"/>
        <v>1.1247821975062287</v>
      </c>
    </row>
    <row r="792" spans="2:35">
      <c r="B792" s="39">
        <f t="shared" si="369"/>
        <v>764</v>
      </c>
      <c r="C792" s="42">
        <f t="shared" si="370"/>
        <v>13.008153477218757</v>
      </c>
      <c r="D792" s="10">
        <f t="shared" si="371"/>
        <v>1.191846522781244</v>
      </c>
      <c r="E792" s="40">
        <f t="shared" si="372"/>
        <v>44.016306954437511</v>
      </c>
      <c r="F792" s="40">
        <f t="shared" si="373"/>
        <v>46.4</v>
      </c>
      <c r="G792" s="3">
        <f t="shared" si="374"/>
        <v>294.91846522780702</v>
      </c>
      <c r="H792" s="3">
        <f t="shared" si="375"/>
        <v>155.31826837612553</v>
      </c>
      <c r="I792">
        <f t="shared" si="360"/>
        <v>1.5531826837612554E-4</v>
      </c>
      <c r="J792" s="4">
        <f t="shared" si="376"/>
        <v>1565.671822046583</v>
      </c>
      <c r="K792" s="40">
        <f t="shared" si="377"/>
        <v>10.080409976340217</v>
      </c>
      <c r="L792" s="40">
        <f t="shared" si="361"/>
        <v>0</v>
      </c>
      <c r="M792" s="10">
        <f t="shared" si="378"/>
        <v>6.4773042869238555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14.990455477852487</v>
      </c>
      <c r="Q792" s="42">
        <f t="shared" si="380"/>
        <v>0.86931411604100828</v>
      </c>
      <c r="R792" s="4">
        <f t="shared" si="381"/>
        <v>49921.65105228527</v>
      </c>
      <c r="S792">
        <f t="shared" si="362"/>
        <v>4.992165105228527E-5</v>
      </c>
      <c r="T792" s="41">
        <f t="shared" si="363"/>
        <v>7.3947811598767293E-4</v>
      </c>
      <c r="U792" s="42">
        <f t="shared" si="382"/>
        <v>8.8643878907500862E-2</v>
      </c>
      <c r="V792" s="42">
        <f t="shared" si="383"/>
        <v>1.1307891127376462</v>
      </c>
      <c r="W792" s="42">
        <f t="shared" si="384"/>
        <v>1.1242397779690878</v>
      </c>
      <c r="X792" s="42">
        <f t="shared" si="385"/>
        <v>6.5493347685583458E-3</v>
      </c>
      <c r="Y792" s="42">
        <f t="shared" si="359"/>
        <v>1.5052678216577459E-2</v>
      </c>
      <c r="Z792" s="10">
        <f t="shared" si="386"/>
        <v>20.355812959349816</v>
      </c>
      <c r="AA792">
        <f t="shared" si="364"/>
        <v>6474216.88436554</v>
      </c>
      <c r="AB792" s="10">
        <f t="shared" si="365"/>
        <v>6.4742168843655401</v>
      </c>
      <c r="AC792" s="10">
        <f t="shared" si="366"/>
        <v>6.3732168843655401</v>
      </c>
      <c r="AD792" s="3">
        <f t="shared" si="367"/>
        <v>924.32442122777957</v>
      </c>
      <c r="AI792" s="94">
        <f t="shared" si="368"/>
        <v>1.1242397779690878</v>
      </c>
    </row>
    <row r="793" spans="2:35">
      <c r="B793" s="39">
        <f t="shared" si="369"/>
        <v>765</v>
      </c>
      <c r="C793" s="42">
        <f t="shared" si="370"/>
        <v>13.02517985611564</v>
      </c>
      <c r="D793" s="10">
        <f t="shared" si="371"/>
        <v>1.1748201438843608</v>
      </c>
      <c r="E793" s="40">
        <f t="shared" si="372"/>
        <v>44.050359712231277</v>
      </c>
      <c r="F793" s="40">
        <f t="shared" si="373"/>
        <v>46.4</v>
      </c>
      <c r="G793" s="3">
        <f t="shared" si="374"/>
        <v>294.74820143883818</v>
      </c>
      <c r="H793" s="3">
        <f t="shared" si="375"/>
        <v>155.31826837612553</v>
      </c>
      <c r="I793">
        <f t="shared" si="360"/>
        <v>1.5531826837612554E-4</v>
      </c>
      <c r="J793" s="4">
        <f t="shared" si="376"/>
        <v>1568.0271627066377</v>
      </c>
      <c r="K793" s="40">
        <f t="shared" si="377"/>
        <v>10.095574584371713</v>
      </c>
      <c r="L793" s="40">
        <f t="shared" si="361"/>
        <v>0</v>
      </c>
      <c r="M793" s="10">
        <f t="shared" si="378"/>
        <v>6.4742168843655401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14.988175792174651</v>
      </c>
      <c r="Q793" s="42">
        <f t="shared" si="380"/>
        <v>0.87045010344421003</v>
      </c>
      <c r="R793" s="4">
        <f t="shared" si="381"/>
        <v>49198.597614129139</v>
      </c>
      <c r="S793">
        <f t="shared" si="362"/>
        <v>4.9198597614129141E-5</v>
      </c>
      <c r="T793" s="41">
        <f t="shared" si="363"/>
        <v>7.4020116942582906E-4</v>
      </c>
      <c r="U793" s="42">
        <f t="shared" si="382"/>
        <v>8.7359981839504539E-2</v>
      </c>
      <c r="V793" s="42">
        <f t="shared" si="383"/>
        <v>1.1302036135063542</v>
      </c>
      <c r="W793" s="42">
        <f t="shared" si="384"/>
        <v>1.1236954217698738</v>
      </c>
      <c r="X793" s="42">
        <f t="shared" si="385"/>
        <v>6.5081917364804287E-3</v>
      </c>
      <c r="Y793" s="42">
        <f t="shared" si="359"/>
        <v>1.5060071440407722E-2</v>
      </c>
      <c r="Z793" s="10">
        <f t="shared" si="386"/>
        <v>20.345916843241081</v>
      </c>
      <c r="AA793">
        <f t="shared" si="364"/>
        <v>6471118.5018838486</v>
      </c>
      <c r="AB793" s="10">
        <f t="shared" si="365"/>
        <v>6.4711185018838489</v>
      </c>
      <c r="AC793" s="10">
        <f t="shared" si="366"/>
        <v>6.3701185018838489</v>
      </c>
      <c r="AD793" s="3">
        <f t="shared" si="367"/>
        <v>923.87505466045661</v>
      </c>
      <c r="AI793" s="94">
        <f t="shared" si="368"/>
        <v>1.1236954217698738</v>
      </c>
    </row>
    <row r="794" spans="2:35">
      <c r="B794" s="39">
        <f t="shared" si="369"/>
        <v>766</v>
      </c>
      <c r="C794" s="42">
        <f t="shared" si="370"/>
        <v>13.042206235012523</v>
      </c>
      <c r="D794" s="10">
        <f t="shared" si="371"/>
        <v>1.1577937649874777</v>
      </c>
      <c r="E794" s="40">
        <f t="shared" si="372"/>
        <v>44.084412470025043</v>
      </c>
      <c r="F794" s="40">
        <f t="shared" si="373"/>
        <v>46.4</v>
      </c>
      <c r="G794" s="3">
        <f t="shared" si="374"/>
        <v>294.57793764986934</v>
      </c>
      <c r="H794" s="3">
        <f t="shared" si="375"/>
        <v>155.31826837612553</v>
      </c>
      <c r="I794">
        <f t="shared" si="360"/>
        <v>1.5531826837612554E-4</v>
      </c>
      <c r="J794" s="4">
        <f t="shared" si="376"/>
        <v>1570.3843248468975</v>
      </c>
      <c r="K794" s="40">
        <f t="shared" si="377"/>
        <v>10.110750919808003</v>
      </c>
      <c r="L794" s="40">
        <f t="shared" si="361"/>
        <v>0</v>
      </c>
      <c r="M794" s="10">
        <f t="shared" si="378"/>
        <v>6.4711185018838489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14.98588725469731</v>
      </c>
      <c r="Q794" s="42">
        <f t="shared" si="380"/>
        <v>0.87158626432727992</v>
      </c>
      <c r="R794" s="4">
        <f t="shared" si="381"/>
        <v>48475.809666540947</v>
      </c>
      <c r="S794">
        <f t="shared" si="362"/>
        <v>4.8475809666540945E-5</v>
      </c>
      <c r="T794" s="41">
        <f t="shared" si="363"/>
        <v>7.409239573734173E-4</v>
      </c>
      <c r="U794" s="42">
        <f t="shared" si="382"/>
        <v>8.6076556192490092E-2</v>
      </c>
      <c r="V794" s="42">
        <f t="shared" si="383"/>
        <v>1.1296161187548079</v>
      </c>
      <c r="W794" s="42">
        <f t="shared" si="384"/>
        <v>1.1231491296425635</v>
      </c>
      <c r="X794" s="42">
        <f t="shared" si="385"/>
        <v>6.4669891122444145E-3</v>
      </c>
      <c r="Y794" s="42">
        <f t="shared" si="359"/>
        <v>1.5067418980468292E-2</v>
      </c>
      <c r="Z794" s="10">
        <f t="shared" si="386"/>
        <v>20.335985671029508</v>
      </c>
      <c r="AA794">
        <f t="shared" si="364"/>
        <v>6468009.1436603907</v>
      </c>
      <c r="AB794" s="10">
        <f t="shared" si="365"/>
        <v>6.4680091436603906</v>
      </c>
      <c r="AC794" s="10">
        <f t="shared" si="366"/>
        <v>6.3670091436603906</v>
      </c>
      <c r="AD794" s="3">
        <f t="shared" si="367"/>
        <v>923.42409625241351</v>
      </c>
      <c r="AI794" s="94">
        <f t="shared" si="368"/>
        <v>1.1231491296425635</v>
      </c>
    </row>
    <row r="795" spans="2:35">
      <c r="B795" s="39">
        <f t="shared" si="369"/>
        <v>767</v>
      </c>
      <c r="C795" s="42">
        <f t="shared" si="370"/>
        <v>13.059232613909407</v>
      </c>
      <c r="D795" s="10">
        <f t="shared" si="371"/>
        <v>1.1407673860905945</v>
      </c>
      <c r="E795" s="40">
        <f t="shared" si="372"/>
        <v>44.11846522781881</v>
      </c>
      <c r="F795" s="40">
        <f t="shared" si="373"/>
        <v>46.4</v>
      </c>
      <c r="G795" s="3">
        <f t="shared" si="374"/>
        <v>294.4076738609005</v>
      </c>
      <c r="H795" s="3">
        <f t="shared" si="375"/>
        <v>155.31826837612553</v>
      </c>
      <c r="I795">
        <f t="shared" si="360"/>
        <v>1.5531826837612554E-4</v>
      </c>
      <c r="J795" s="4">
        <f t="shared" si="376"/>
        <v>1572.7433084673619</v>
      </c>
      <c r="K795" s="40">
        <f t="shared" si="377"/>
        <v>10.125938982649084</v>
      </c>
      <c r="L795" s="40">
        <f t="shared" si="361"/>
        <v>0</v>
      </c>
      <c r="M795" s="10">
        <f t="shared" si="378"/>
        <v>6.4680091436603906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14.98358985997903</v>
      </c>
      <c r="Q795" s="42">
        <f t="shared" si="380"/>
        <v>0.87272259941493213</v>
      </c>
      <c r="R795" s="4">
        <f t="shared" si="381"/>
        <v>47753.288139917138</v>
      </c>
      <c r="S795">
        <f t="shared" si="362"/>
        <v>4.775328813991714E-5</v>
      </c>
      <c r="T795" s="41">
        <f t="shared" si="363"/>
        <v>7.4164647890004104E-4</v>
      </c>
      <c r="U795" s="42">
        <f t="shared" si="382"/>
        <v>8.4793603618525254E-2</v>
      </c>
      <c r="V795" s="42">
        <f t="shared" si="383"/>
        <v>1.1290266294738451</v>
      </c>
      <c r="W795" s="42">
        <f t="shared" si="384"/>
        <v>1.122600902324439</v>
      </c>
      <c r="X795" s="42">
        <f t="shared" si="385"/>
        <v>6.4257271494061463E-3</v>
      </c>
      <c r="Y795" s="42">
        <f t="shared" si="359"/>
        <v>1.5074720759691842E-2</v>
      </c>
      <c r="Z795" s="10">
        <f t="shared" si="386"/>
        <v>20.326019456129057</v>
      </c>
      <c r="AA795">
        <f t="shared" si="364"/>
        <v>6464888.8138949517</v>
      </c>
      <c r="AB795" s="10">
        <f t="shared" si="365"/>
        <v>6.4648888138949516</v>
      </c>
      <c r="AC795" s="10">
        <f t="shared" si="366"/>
        <v>6.3638888138949516</v>
      </c>
      <c r="AD795" s="3">
        <f t="shared" si="367"/>
        <v>922.9715466127559</v>
      </c>
      <c r="AI795" s="94">
        <f t="shared" si="368"/>
        <v>1.122600902324439</v>
      </c>
    </row>
    <row r="796" spans="2:35">
      <c r="B796" s="39">
        <f t="shared" si="369"/>
        <v>768</v>
      </c>
      <c r="C796" s="42">
        <f t="shared" si="370"/>
        <v>13.07625899280629</v>
      </c>
      <c r="D796" s="10">
        <f t="shared" si="371"/>
        <v>1.1237410071937113</v>
      </c>
      <c r="E796" s="40">
        <f t="shared" si="372"/>
        <v>44.152517985612576</v>
      </c>
      <c r="F796" s="40">
        <f t="shared" si="373"/>
        <v>46.4</v>
      </c>
      <c r="G796" s="3">
        <f t="shared" si="374"/>
        <v>294.23741007193166</v>
      </c>
      <c r="H796" s="3">
        <f t="shared" si="375"/>
        <v>155.31826837612553</v>
      </c>
      <c r="I796">
        <f t="shared" si="360"/>
        <v>1.5531826837612554E-4</v>
      </c>
      <c r="J796" s="4">
        <f t="shared" si="376"/>
        <v>1575.1041135680314</v>
      </c>
      <c r="K796" s="40">
        <f t="shared" si="377"/>
        <v>10.141138772894958</v>
      </c>
      <c r="L796" s="40">
        <f t="shared" si="361"/>
        <v>0</v>
      </c>
      <c r="M796" s="10">
        <f t="shared" si="378"/>
        <v>6.4648888138949516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14.981283602554157</v>
      </c>
      <c r="Q796" s="42">
        <f t="shared" si="380"/>
        <v>0.87385910943293754</v>
      </c>
      <c r="R796" s="4">
        <f t="shared" si="381"/>
        <v>47031.033964653994</v>
      </c>
      <c r="S796">
        <f t="shared" si="362"/>
        <v>4.7031033964653997E-5</v>
      </c>
      <c r="T796" s="41">
        <f t="shared" si="363"/>
        <v>7.4236873307530421E-4</v>
      </c>
      <c r="U796" s="42">
        <f t="shared" si="382"/>
        <v>8.3511125769677508E-2</v>
      </c>
      <c r="V796" s="42">
        <f t="shared" si="383"/>
        <v>1.1284351466593421</v>
      </c>
      <c r="W796" s="42">
        <f t="shared" si="384"/>
        <v>1.1220507405559861</v>
      </c>
      <c r="X796" s="42">
        <f t="shared" si="385"/>
        <v>6.3844061033559996E-3</v>
      </c>
      <c r="Y796" s="42">
        <f t="shared" si="359"/>
        <v>1.508197670118732E-2</v>
      </c>
      <c r="Z796" s="10">
        <f t="shared" si="386"/>
        <v>20.316018212013571</v>
      </c>
      <c r="AA796">
        <f t="shared" si="364"/>
        <v>6461757.516806067</v>
      </c>
      <c r="AB796" s="10">
        <f t="shared" si="365"/>
        <v>6.4617575168060668</v>
      </c>
      <c r="AC796" s="10">
        <f t="shared" si="366"/>
        <v>6.3607575168060668</v>
      </c>
      <c r="AD796" s="3">
        <f t="shared" si="367"/>
        <v>922.51740635330918</v>
      </c>
      <c r="AI796" s="94">
        <f t="shared" si="368"/>
        <v>1.1220507405559861</v>
      </c>
    </row>
    <row r="797" spans="2:35">
      <c r="B797" s="39">
        <f t="shared" si="369"/>
        <v>769</v>
      </c>
      <c r="C797" s="42">
        <f t="shared" si="370"/>
        <v>13.093285371703173</v>
      </c>
      <c r="D797" s="10">
        <f t="shared" si="371"/>
        <v>1.1067146282968281</v>
      </c>
      <c r="E797" s="40">
        <f t="shared" si="372"/>
        <v>44.186570743406342</v>
      </c>
      <c r="F797" s="40">
        <f t="shared" si="373"/>
        <v>46.4</v>
      </c>
      <c r="G797" s="3">
        <f t="shared" si="374"/>
        <v>294.06714628296282</v>
      </c>
      <c r="H797" s="3">
        <f t="shared" si="375"/>
        <v>155.31826837612553</v>
      </c>
      <c r="I797">
        <f t="shared" si="360"/>
        <v>1.5531826837612554E-4</v>
      </c>
      <c r="J797" s="4">
        <f t="shared" si="376"/>
        <v>1577.4667401489053</v>
      </c>
      <c r="K797" s="40">
        <f t="shared" si="377"/>
        <v>10.156350290545621</v>
      </c>
      <c r="L797" s="40">
        <f t="shared" si="361"/>
        <v>0</v>
      </c>
      <c r="M797" s="10">
        <f t="shared" si="378"/>
        <v>6.4617575168060668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14.978968476933169</v>
      </c>
      <c r="Q797" s="42">
        <f t="shared" si="380"/>
        <v>0.87499579510812964</v>
      </c>
      <c r="R797" s="4">
        <f t="shared" si="381"/>
        <v>46309.048071147976</v>
      </c>
      <c r="S797">
        <f t="shared" si="362"/>
        <v>4.6309048071147974E-5</v>
      </c>
      <c r="T797" s="41">
        <f t="shared" si="363"/>
        <v>7.4309071896881023E-4</v>
      </c>
      <c r="U797" s="42">
        <f t="shared" si="382"/>
        <v>8.2229124298014614E-2</v>
      </c>
      <c r="V797" s="42">
        <f t="shared" si="383"/>
        <v>1.1278416713100932</v>
      </c>
      <c r="W797" s="42">
        <f t="shared" si="384"/>
        <v>1.1214986450809972</v>
      </c>
      <c r="X797" s="42">
        <f t="shared" si="385"/>
        <v>6.3430262290959938E-3</v>
      </c>
      <c r="Y797" s="42">
        <f t="shared" si="359"/>
        <v>1.5089186728239301E-2</v>
      </c>
      <c r="Z797" s="10">
        <f t="shared" si="386"/>
        <v>20.30598195221523</v>
      </c>
      <c r="AA797">
        <f t="shared" si="364"/>
        <v>6458615.2566305399</v>
      </c>
      <c r="AB797" s="10">
        <f t="shared" si="365"/>
        <v>6.4586152566305399</v>
      </c>
      <c r="AC797" s="10">
        <f t="shared" si="366"/>
        <v>6.3576152566305399</v>
      </c>
      <c r="AD797" s="3">
        <f t="shared" si="367"/>
        <v>922.06167608854821</v>
      </c>
      <c r="AI797" s="94">
        <f t="shared" si="368"/>
        <v>1.1214986450809972</v>
      </c>
    </row>
    <row r="798" spans="2:35">
      <c r="B798" s="39">
        <f t="shared" si="369"/>
        <v>770</v>
      </c>
      <c r="C798" s="42">
        <f t="shared" si="370"/>
        <v>13.110311750600056</v>
      </c>
      <c r="D798" s="10">
        <f t="shared" si="371"/>
        <v>1.0896882493999449</v>
      </c>
      <c r="E798" s="40">
        <f t="shared" si="372"/>
        <v>44.220623501200109</v>
      </c>
      <c r="F798" s="40">
        <f t="shared" si="373"/>
        <v>46.4</v>
      </c>
      <c r="G798" s="3">
        <f t="shared" si="374"/>
        <v>293.89688249399399</v>
      </c>
      <c r="H798" s="3">
        <f t="shared" si="375"/>
        <v>155.31826837612553</v>
      </c>
      <c r="I798">
        <f t="shared" si="360"/>
        <v>1.5531826837612554E-4</v>
      </c>
      <c r="J798" s="4">
        <f t="shared" si="376"/>
        <v>1579.8311882099842</v>
      </c>
      <c r="K798" s="40">
        <f t="shared" si="377"/>
        <v>10.171573535601079</v>
      </c>
      <c r="L798" s="40">
        <f t="shared" si="361"/>
        <v>0</v>
      </c>
      <c r="M798" s="10">
        <f t="shared" si="378"/>
        <v>6.4586152566305399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14.976644477602248</v>
      </c>
      <c r="Q798" s="42">
        <f t="shared" si="380"/>
        <v>0.87613265716840927</v>
      </c>
      <c r="R798" s="4">
        <f t="shared" si="381"/>
        <v>45587.331389795385</v>
      </c>
      <c r="S798">
        <f t="shared" si="362"/>
        <v>4.5587331389795382E-5</v>
      </c>
      <c r="T798" s="41">
        <f t="shared" si="363"/>
        <v>7.4381243565016281E-4</v>
      </c>
      <c r="U798" s="42">
        <f t="shared" si="382"/>
        <v>8.0947600855604082E-2</v>
      </c>
      <c r="V798" s="42">
        <f t="shared" si="383"/>
        <v>1.1272462044298661</v>
      </c>
      <c r="W798" s="42">
        <f t="shared" si="384"/>
        <v>1.1209446166464854</v>
      </c>
      <c r="X798" s="42">
        <f t="shared" si="385"/>
        <v>6.3015877833807465E-3</v>
      </c>
      <c r="Y798" s="42">
        <f t="shared" ref="Y798:Y861" si="389">IF((X798*(Q798-Q797)+Y797)&lt;0,0,X798*(Q798-Q797)+Y797)</f>
        <v>1.5096350764309749E-2</v>
      </c>
      <c r="Z798" s="10">
        <f t="shared" si="386"/>
        <v>20.295910690326256</v>
      </c>
      <c r="AA798">
        <f t="shared" si="364"/>
        <v>6455462.0376239652</v>
      </c>
      <c r="AB798" s="10">
        <f t="shared" si="365"/>
        <v>6.4554620376239651</v>
      </c>
      <c r="AC798" s="10">
        <f t="shared" si="366"/>
        <v>6.3544620376239651</v>
      </c>
      <c r="AD798" s="3">
        <f t="shared" si="367"/>
        <v>921.60435643567303</v>
      </c>
      <c r="AI798" s="94">
        <f t="shared" si="368"/>
        <v>1.1209446166464854</v>
      </c>
    </row>
    <row r="799" spans="2:35">
      <c r="B799" s="39">
        <f t="shared" si="369"/>
        <v>771</v>
      </c>
      <c r="C799" s="42">
        <f t="shared" si="370"/>
        <v>13.127338129496939</v>
      </c>
      <c r="D799" s="10">
        <f t="shared" si="371"/>
        <v>1.0726618705030617</v>
      </c>
      <c r="E799" s="40">
        <f t="shared" si="372"/>
        <v>44.254676258993875</v>
      </c>
      <c r="F799" s="40">
        <f t="shared" si="373"/>
        <v>46.4</v>
      </c>
      <c r="G799" s="3">
        <f t="shared" si="374"/>
        <v>293.72661870502515</v>
      </c>
      <c r="H799" s="3">
        <f t="shared" si="375"/>
        <v>155.31826837612553</v>
      </c>
      <c r="I799">
        <f t="shared" si="360"/>
        <v>1.5531826837612554E-4</v>
      </c>
      <c r="J799" s="4">
        <f t="shared" si="376"/>
        <v>1582.1974577512681</v>
      </c>
      <c r="K799" s="40">
        <f t="shared" si="377"/>
        <v>10.186808508061327</v>
      </c>
      <c r="L799" s="40">
        <f t="shared" si="361"/>
        <v>0</v>
      </c>
      <c r="M799" s="10">
        <f t="shared" si="378"/>
        <v>6.4554620376239651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14.974311599023588</v>
      </c>
      <c r="Q799" s="42">
        <f t="shared" si="380"/>
        <v>0.87726969634275054</v>
      </c>
      <c r="R799" s="4">
        <f t="shared" si="381"/>
        <v>44865.884850992552</v>
      </c>
      <c r="S799">
        <f t="shared" si="362"/>
        <v>4.4865884850992552E-5</v>
      </c>
      <c r="T799" s="41">
        <f t="shared" si="363"/>
        <v>7.4453388218896567E-4</v>
      </c>
      <c r="U799" s="42">
        <f t="shared" si="382"/>
        <v>7.9666557094513438E-2</v>
      </c>
      <c r="V799" s="42">
        <f t="shared" si="383"/>
        <v>1.1266487470256263</v>
      </c>
      <c r="W799" s="42">
        <f t="shared" si="384"/>
        <v>1.1203886560027769</v>
      </c>
      <c r="X799" s="42">
        <f t="shared" si="385"/>
        <v>6.2600910228494122E-3</v>
      </c>
      <c r="Y799" s="42">
        <f t="shared" si="389"/>
        <v>1.5103468733037671E-2</v>
      </c>
      <c r="Z799" s="10">
        <f t="shared" si="386"/>
        <v>20.285804439997737</v>
      </c>
      <c r="AA799">
        <f t="shared" si="364"/>
        <v>6452297.8640603758</v>
      </c>
      <c r="AB799" s="10">
        <f t="shared" si="365"/>
        <v>6.4522978640603759</v>
      </c>
      <c r="AC799" s="10">
        <f t="shared" si="366"/>
        <v>6.3512978640603759</v>
      </c>
      <c r="AD799" s="3">
        <f t="shared" si="367"/>
        <v>921.14544801455781</v>
      </c>
      <c r="AI799" s="94">
        <f t="shared" si="368"/>
        <v>1.1203886560027769</v>
      </c>
    </row>
    <row r="800" spans="2:35">
      <c r="B800" s="39">
        <f t="shared" si="369"/>
        <v>772</v>
      </c>
      <c r="C800" s="42">
        <f t="shared" si="370"/>
        <v>13.144364508393823</v>
      </c>
      <c r="D800" s="10">
        <f t="shared" si="371"/>
        <v>1.0556354916061785</v>
      </c>
      <c r="E800" s="40">
        <f t="shared" si="372"/>
        <v>44.288729016787642</v>
      </c>
      <c r="F800" s="40">
        <f t="shared" si="373"/>
        <v>46.4</v>
      </c>
      <c r="G800" s="3">
        <f t="shared" si="374"/>
        <v>293.55635491605631</v>
      </c>
      <c r="H800" s="3">
        <f t="shared" si="375"/>
        <v>155.31826837612553</v>
      </c>
      <c r="I800">
        <f t="shared" si="360"/>
        <v>1.5531826837612554E-4</v>
      </c>
      <c r="J800" s="4">
        <f t="shared" si="376"/>
        <v>1584.5655487727565</v>
      </c>
      <c r="K800" s="40">
        <f t="shared" si="377"/>
        <v>10.202055207926366</v>
      </c>
      <c r="L800" s="40">
        <f t="shared" si="361"/>
        <v>0</v>
      </c>
      <c r="M800" s="10">
        <f t="shared" si="378"/>
        <v>6.4522978640603759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14.971969835635061</v>
      </c>
      <c r="Q800" s="42">
        <f t="shared" si="380"/>
        <v>0.8784069133612058</v>
      </c>
      <c r="R800" s="4">
        <f t="shared" si="381"/>
        <v>44144.709385135931</v>
      </c>
      <c r="S800">
        <f t="shared" si="362"/>
        <v>4.4144709385135929E-5</v>
      </c>
      <c r="T800" s="41">
        <f t="shared" si="363"/>
        <v>7.4525505765482233E-4</v>
      </c>
      <c r="U800" s="42">
        <f t="shared" si="382"/>
        <v>7.8385994666810468E-2</v>
      </c>
      <c r="V800" s="42">
        <f t="shared" si="383"/>
        <v>1.1260493001084537</v>
      </c>
      <c r="W800" s="42">
        <f t="shared" si="384"/>
        <v>1.119830763903449</v>
      </c>
      <c r="X800" s="42">
        <f t="shared" si="385"/>
        <v>6.2185362050046766E-3</v>
      </c>
      <c r="Y800" s="42">
        <f t="shared" si="389"/>
        <v>1.5110540558239882E-2</v>
      </c>
      <c r="Z800" s="10">
        <f t="shared" si="386"/>
        <v>20.275663214940018</v>
      </c>
      <c r="AA800">
        <f t="shared" si="364"/>
        <v>6449122.740232354</v>
      </c>
      <c r="AB800" s="10">
        <f t="shared" si="365"/>
        <v>6.4491227402323537</v>
      </c>
      <c r="AC800" s="10">
        <f t="shared" si="366"/>
        <v>6.3481227402323537</v>
      </c>
      <c r="AD800" s="3">
        <f t="shared" si="367"/>
        <v>920.68495144776705</v>
      </c>
      <c r="AI800" s="94">
        <f t="shared" si="368"/>
        <v>1.119830763903449</v>
      </c>
    </row>
    <row r="801" spans="2:35">
      <c r="B801" s="39">
        <f t="shared" si="369"/>
        <v>773</v>
      </c>
      <c r="C801" s="42">
        <f t="shared" si="370"/>
        <v>13.161390887290706</v>
      </c>
      <c r="D801" s="10">
        <f t="shared" si="371"/>
        <v>1.0386091127092953</v>
      </c>
      <c r="E801" s="40">
        <f t="shared" si="372"/>
        <v>44.322781774581408</v>
      </c>
      <c r="F801" s="40">
        <f t="shared" si="373"/>
        <v>46.4</v>
      </c>
      <c r="G801" s="3">
        <f t="shared" si="374"/>
        <v>293.38609112708747</v>
      </c>
      <c r="H801" s="3">
        <f t="shared" si="375"/>
        <v>155.31826837612553</v>
      </c>
      <c r="I801">
        <f t="shared" si="360"/>
        <v>1.5531826837612554E-4</v>
      </c>
      <c r="J801" s="4">
        <f t="shared" si="376"/>
        <v>1586.9354612744498</v>
      </c>
      <c r="K801" s="40">
        <f t="shared" si="377"/>
        <v>10.217313635196199</v>
      </c>
      <c r="L801" s="40">
        <f t="shared" si="361"/>
        <v>0</v>
      </c>
      <c r="M801" s="10">
        <f t="shared" si="378"/>
        <v>6.4491227402323537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14.969619181850206</v>
      </c>
      <c r="Q801" s="42">
        <f t="shared" si="380"/>
        <v>0.87954430895491109</v>
      </c>
      <c r="R801" s="4">
        <f t="shared" si="381"/>
        <v>43423.805922621832</v>
      </c>
      <c r="S801">
        <f t="shared" si="362"/>
        <v>4.3423805922621832E-5</v>
      </c>
      <c r="T801" s="41">
        <f t="shared" si="363"/>
        <v>7.4597596111733639E-4</v>
      </c>
      <c r="U801" s="42">
        <f t="shared" si="382"/>
        <v>7.7105915224562685E-2</v>
      </c>
      <c r="V801" s="42">
        <f t="shared" si="383"/>
        <v>1.125447864693822</v>
      </c>
      <c r="W801" s="42">
        <f t="shared" si="384"/>
        <v>1.1192709411053496</v>
      </c>
      <c r="X801" s="42">
        <f t="shared" si="385"/>
        <v>6.1769235884723273E-3</v>
      </c>
      <c r="Y801" s="42">
        <f t="shared" si="389"/>
        <v>1.5117566163912065E-2</v>
      </c>
      <c r="Z801" s="10">
        <f t="shared" si="386"/>
        <v>20.265487028923424</v>
      </c>
      <c r="AA801">
        <f t="shared" si="364"/>
        <v>6445936.6704512592</v>
      </c>
      <c r="AB801" s="10">
        <f t="shared" si="365"/>
        <v>6.4459366704512595</v>
      </c>
      <c r="AC801" s="10">
        <f t="shared" si="366"/>
        <v>6.3449366704512595</v>
      </c>
      <c r="AD801" s="3">
        <f t="shared" si="367"/>
        <v>920.22286736058868</v>
      </c>
      <c r="AI801" s="94">
        <f t="shared" si="368"/>
        <v>1.1192709411053496</v>
      </c>
    </row>
    <row r="802" spans="2:35">
      <c r="B802" s="39">
        <f t="shared" si="369"/>
        <v>774</v>
      </c>
      <c r="C802" s="42">
        <f t="shared" si="370"/>
        <v>13.178417266187589</v>
      </c>
      <c r="D802" s="10">
        <f t="shared" si="371"/>
        <v>1.0215827338124122</v>
      </c>
      <c r="E802" s="40">
        <f t="shared" si="372"/>
        <v>44.356834532375174</v>
      </c>
      <c r="F802" s="40">
        <f t="shared" si="373"/>
        <v>46.4</v>
      </c>
      <c r="G802" s="3">
        <f t="shared" si="374"/>
        <v>293.21582733811863</v>
      </c>
      <c r="H802" s="3">
        <f t="shared" si="375"/>
        <v>155.31826837612553</v>
      </c>
      <c r="I802">
        <f t="shared" si="360"/>
        <v>1.5531826837612554E-4</v>
      </c>
      <c r="J802" s="4">
        <f t="shared" si="376"/>
        <v>1589.307195256348</v>
      </c>
      <c r="K802" s="40">
        <f t="shared" si="377"/>
        <v>10.232583789870821</v>
      </c>
      <c r="L802" s="40">
        <f t="shared" si="361"/>
        <v>0</v>
      </c>
      <c r="M802" s="10">
        <f t="shared" si="378"/>
        <v>6.4459366704512595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14.967259632058338</v>
      </c>
      <c r="Q802" s="42">
        <f t="shared" si="380"/>
        <v>0.8806818838560917</v>
      </c>
      <c r="R802" s="4">
        <f t="shared" si="381"/>
        <v>42703.175393846621</v>
      </c>
      <c r="S802">
        <f t="shared" si="362"/>
        <v>4.2703175393846624E-5</v>
      </c>
      <c r="T802" s="41">
        <f t="shared" si="363"/>
        <v>7.4669659164611159E-4</v>
      </c>
      <c r="U802" s="42">
        <f t="shared" si="382"/>
        <v>7.5826320419837695E-2</v>
      </c>
      <c r="V802" s="42">
        <f t="shared" si="383"/>
        <v>1.1248444418007055</v>
      </c>
      <c r="W802" s="42">
        <f t="shared" si="384"/>
        <v>1.1187091883686369</v>
      </c>
      <c r="X802" s="42">
        <f t="shared" si="385"/>
        <v>6.1352534320686658E-3</v>
      </c>
      <c r="Y802" s="42">
        <f t="shared" si="389"/>
        <v>1.5124545474228769E-2</v>
      </c>
      <c r="Z802" s="10">
        <f t="shared" si="386"/>
        <v>20.255275895777594</v>
      </c>
      <c r="AA802">
        <f t="shared" si="364"/>
        <v>6442739.6590470243</v>
      </c>
      <c r="AB802" s="10">
        <f t="shared" si="365"/>
        <v>6.4427396590470245</v>
      </c>
      <c r="AC802" s="10">
        <f t="shared" si="366"/>
        <v>6.3417396590470245</v>
      </c>
      <c r="AD802" s="3">
        <f t="shared" si="367"/>
        <v>919.75919638100424</v>
      </c>
      <c r="AI802" s="94">
        <f t="shared" si="368"/>
        <v>1.1187091883686369</v>
      </c>
    </row>
    <row r="803" spans="2:35">
      <c r="B803" s="39">
        <f t="shared" si="369"/>
        <v>775</v>
      </c>
      <c r="C803" s="42">
        <f t="shared" si="370"/>
        <v>13.195443645084472</v>
      </c>
      <c r="D803" s="10">
        <f t="shared" si="371"/>
        <v>1.004556354915529</v>
      </c>
      <c r="E803" s="40">
        <f t="shared" si="372"/>
        <v>44.390887290168941</v>
      </c>
      <c r="F803" s="40">
        <f t="shared" si="373"/>
        <v>46.4</v>
      </c>
      <c r="G803" s="3">
        <f t="shared" si="374"/>
        <v>293.04556354914979</v>
      </c>
      <c r="H803" s="3">
        <f t="shared" si="375"/>
        <v>155.31826837612553</v>
      </c>
      <c r="I803">
        <f t="shared" si="360"/>
        <v>1.5531826837612554E-4</v>
      </c>
      <c r="J803" s="4">
        <f t="shared" si="376"/>
        <v>1591.6807507184508</v>
      </c>
      <c r="K803" s="40">
        <f t="shared" si="377"/>
        <v>10.247865671950237</v>
      </c>
      <c r="L803" s="40">
        <f t="shared" si="361"/>
        <v>0</v>
      </c>
      <c r="M803" s="10">
        <f t="shared" si="378"/>
        <v>6.4427396590470245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14.96489118062431</v>
      </c>
      <c r="Q803" s="42">
        <f t="shared" si="380"/>
        <v>0.88181963879806735</v>
      </c>
      <c r="R803" s="4">
        <f t="shared" si="381"/>
        <v>41982.818729206665</v>
      </c>
      <c r="S803">
        <f t="shared" si="362"/>
        <v>4.1982818729206663E-5</v>
      </c>
      <c r="T803" s="41">
        <f t="shared" si="363"/>
        <v>7.4741694831075153E-4</v>
      </c>
      <c r="U803" s="42">
        <f t="shared" si="382"/>
        <v>7.4547211904703106E-2</v>
      </c>
      <c r="V803" s="42">
        <f t="shared" si="383"/>
        <v>1.124239032452349</v>
      </c>
      <c r="W803" s="42">
        <f t="shared" si="384"/>
        <v>1.1181455064567443</v>
      </c>
      <c r="X803" s="42">
        <f t="shared" si="385"/>
        <v>6.0935259956047538E-3</v>
      </c>
      <c r="Y803" s="42">
        <f t="shared" si="389"/>
        <v>1.5131478413544326E-2</v>
      </c>
      <c r="Z803" s="10">
        <f t="shared" si="386"/>
        <v>20.245029829392031</v>
      </c>
      <c r="AA803">
        <f t="shared" si="364"/>
        <v>6439531.710368325</v>
      </c>
      <c r="AB803" s="10">
        <f t="shared" si="365"/>
        <v>6.4395317103683247</v>
      </c>
      <c r="AC803" s="10">
        <f t="shared" si="366"/>
        <v>6.3385317103683247</v>
      </c>
      <c r="AD803" s="3">
        <f t="shared" si="367"/>
        <v>919.29393913971353</v>
      </c>
      <c r="AI803" s="94">
        <f t="shared" si="368"/>
        <v>1.1181455064567443</v>
      </c>
    </row>
    <row r="804" spans="2:35">
      <c r="B804" s="39">
        <f t="shared" si="369"/>
        <v>776</v>
      </c>
      <c r="C804" s="42">
        <f t="shared" si="370"/>
        <v>13.212470023981355</v>
      </c>
      <c r="D804" s="10">
        <f t="shared" si="371"/>
        <v>0.98752997601864578</v>
      </c>
      <c r="E804" s="40">
        <f t="shared" si="372"/>
        <v>44.424940047962707</v>
      </c>
      <c r="F804" s="40">
        <f t="shared" si="373"/>
        <v>46.4</v>
      </c>
      <c r="G804" s="3">
        <f t="shared" si="374"/>
        <v>292.87529976018095</v>
      </c>
      <c r="H804" s="3">
        <f t="shared" si="375"/>
        <v>155.31826837612553</v>
      </c>
      <c r="I804">
        <f t="shared" si="360"/>
        <v>1.5531826837612554E-4</v>
      </c>
      <c r="J804" s="4">
        <f t="shared" si="376"/>
        <v>1594.0561276607586</v>
      </c>
      <c r="K804" s="40">
        <f t="shared" si="377"/>
        <v>10.263159281434444</v>
      </c>
      <c r="L804" s="40">
        <f t="shared" si="361"/>
        <v>0</v>
      </c>
      <c r="M804" s="10">
        <f t="shared" si="378"/>
        <v>6.4395317103683247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14.962513821888562</v>
      </c>
      <c r="Q804" s="42">
        <f t="shared" si="380"/>
        <v>0.8829575745152578</v>
      </c>
      <c r="R804" s="4">
        <f t="shared" si="381"/>
        <v>41262.736859098281</v>
      </c>
      <c r="S804">
        <f t="shared" si="362"/>
        <v>4.126273685909828E-5</v>
      </c>
      <c r="T804" s="41">
        <f t="shared" si="363"/>
        <v>7.4813703018085994E-4</v>
      </c>
      <c r="U804" s="42">
        <f t="shared" si="382"/>
        <v>7.3268591331226457E-2</v>
      </c>
      <c r="V804" s="42">
        <f t="shared" si="383"/>
        <v>1.1236316376759363</v>
      </c>
      <c r="W804" s="42">
        <f t="shared" si="384"/>
        <v>1.1175798961364098</v>
      </c>
      <c r="X804" s="42">
        <f t="shared" si="385"/>
        <v>6.0517415395264784E-3</v>
      </c>
      <c r="Y804" s="42">
        <f t="shared" si="389"/>
        <v>1.5138364906393358E-2</v>
      </c>
      <c r="Z804" s="10">
        <f t="shared" si="386"/>
        <v>20.234748843716108</v>
      </c>
      <c r="AA804">
        <f t="shared" si="364"/>
        <v>6436312.8287825808</v>
      </c>
      <c r="AB804" s="10">
        <f t="shared" si="365"/>
        <v>6.4363128287825804</v>
      </c>
      <c r="AC804" s="10">
        <f t="shared" si="366"/>
        <v>6.3353128287825804</v>
      </c>
      <c r="AD804" s="3">
        <f t="shared" si="367"/>
        <v>918.82709627013503</v>
      </c>
      <c r="AI804" s="94">
        <f t="shared" si="368"/>
        <v>1.1175798961364098</v>
      </c>
    </row>
    <row r="805" spans="2:35">
      <c r="B805" s="39">
        <f t="shared" si="369"/>
        <v>777</v>
      </c>
      <c r="C805" s="42">
        <f t="shared" si="370"/>
        <v>13.229496402878238</v>
      </c>
      <c r="D805" s="10">
        <f t="shared" si="371"/>
        <v>0.9705035971217626</v>
      </c>
      <c r="E805" s="40">
        <f t="shared" si="372"/>
        <v>44.458992805756473</v>
      </c>
      <c r="F805" s="40">
        <f t="shared" si="373"/>
        <v>46.4</v>
      </c>
      <c r="G805" s="3">
        <f t="shared" si="374"/>
        <v>292.70503597121211</v>
      </c>
      <c r="H805" s="3">
        <f t="shared" si="375"/>
        <v>155.31826837612553</v>
      </c>
      <c r="I805">
        <f t="shared" si="360"/>
        <v>1.5531826837612554E-4</v>
      </c>
      <c r="J805" s="4">
        <f t="shared" si="376"/>
        <v>1596.4333260832714</v>
      </c>
      <c r="K805" s="40">
        <f t="shared" si="377"/>
        <v>10.278464618323444</v>
      </c>
      <c r="L805" s="40">
        <f t="shared" si="361"/>
        <v>0</v>
      </c>
      <c r="M805" s="10">
        <f t="shared" si="378"/>
        <v>6.4363128287825804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14.960127550167028</v>
      </c>
      <c r="Q805" s="42">
        <f t="shared" si="380"/>
        <v>0.88409569174318836</v>
      </c>
      <c r="R805" s="4">
        <f t="shared" si="381"/>
        <v>40542.930713917922</v>
      </c>
      <c r="S805">
        <f t="shared" si="362"/>
        <v>4.0542930713917921E-5</v>
      </c>
      <c r="T805" s="41">
        <f t="shared" si="363"/>
        <v>7.4885683632604032E-4</v>
      </c>
      <c r="U805" s="42">
        <f t="shared" si="382"/>
        <v>7.1990460351475494E-2</v>
      </c>
      <c r="V805" s="42">
        <f t="shared" si="383"/>
        <v>1.1230222585023104</v>
      </c>
      <c r="W805" s="42">
        <f t="shared" si="384"/>
        <v>1.1170123581776761</v>
      </c>
      <c r="X805" s="42">
        <f t="shared" si="385"/>
        <v>6.0099003246343319E-3</v>
      </c>
      <c r="Y805" s="42">
        <f t="shared" si="389"/>
        <v>1.5145204877490969E-2</v>
      </c>
      <c r="Z805" s="10">
        <f t="shared" si="386"/>
        <v>20.224432952758661</v>
      </c>
      <c r="AA805">
        <f t="shared" si="364"/>
        <v>6433083.0186758284</v>
      </c>
      <c r="AB805" s="10">
        <f t="shared" si="365"/>
        <v>6.4330830186758288</v>
      </c>
      <c r="AC805" s="10">
        <f t="shared" si="366"/>
        <v>6.3320830186758288</v>
      </c>
      <c r="AD805" s="3">
        <f t="shared" si="367"/>
        <v>918.35866840838696</v>
      </c>
      <c r="AI805" s="94">
        <f t="shared" si="368"/>
        <v>1.1170123581776761</v>
      </c>
    </row>
    <row r="806" spans="2:35">
      <c r="B806" s="39">
        <f t="shared" si="369"/>
        <v>778</v>
      </c>
      <c r="C806" s="42">
        <f t="shared" si="370"/>
        <v>13.246522781775122</v>
      </c>
      <c r="D806" s="10">
        <f t="shared" si="371"/>
        <v>0.95347721822487941</v>
      </c>
      <c r="E806" s="40">
        <f t="shared" si="372"/>
        <v>44.49304556355024</v>
      </c>
      <c r="F806" s="40">
        <f t="shared" si="373"/>
        <v>46.4</v>
      </c>
      <c r="G806" s="3">
        <f t="shared" si="374"/>
        <v>292.53477218224327</v>
      </c>
      <c r="H806" s="3">
        <f t="shared" si="375"/>
        <v>155.31826837612553</v>
      </c>
      <c r="I806">
        <f t="shared" si="360"/>
        <v>1.5531826837612554E-4</v>
      </c>
      <c r="J806" s="4">
        <f t="shared" si="376"/>
        <v>1598.8123459859887</v>
      </c>
      <c r="K806" s="40">
        <f t="shared" si="377"/>
        <v>10.293781682617235</v>
      </c>
      <c r="L806" s="40">
        <f t="shared" si="361"/>
        <v>0</v>
      </c>
      <c r="M806" s="10">
        <f t="shared" si="378"/>
        <v>6.4330830186758288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14.95773235975099</v>
      </c>
      <c r="Q806" s="42">
        <f t="shared" si="380"/>
        <v>0.88523399121849511</v>
      </c>
      <c r="R806" s="4">
        <f t="shared" si="381"/>
        <v>39823.401224061912</v>
      </c>
      <c r="S806">
        <f t="shared" si="362"/>
        <v>3.982340122406191E-5</v>
      </c>
      <c r="T806" s="41">
        <f t="shared" si="363"/>
        <v>7.495763658158963E-4</v>
      </c>
      <c r="U806" s="42">
        <f t="shared" si="382"/>
        <v>7.0712820617517783E-2</v>
      </c>
      <c r="V806" s="42">
        <f t="shared" si="383"/>
        <v>1.1224108959669108</v>
      </c>
      <c r="W806" s="42">
        <f t="shared" si="384"/>
        <v>1.1164428933538686</v>
      </c>
      <c r="X806" s="42">
        <f t="shared" si="385"/>
        <v>5.9680026130422004E-3</v>
      </c>
      <c r="Y806" s="42">
        <f t="shared" si="389"/>
        <v>1.5151998251734024E-2</v>
      </c>
      <c r="Z806" s="10">
        <f t="shared" si="386"/>
        <v>20.214082170589023</v>
      </c>
      <c r="AA806">
        <f t="shared" si="364"/>
        <v>6429842.2844530446</v>
      </c>
      <c r="AB806" s="10">
        <f t="shared" si="365"/>
        <v>6.429842284453045</v>
      </c>
      <c r="AC806" s="10">
        <f t="shared" si="366"/>
        <v>6.328842284453045</v>
      </c>
      <c r="AD806" s="3">
        <f t="shared" si="367"/>
        <v>917.88865619333501</v>
      </c>
      <c r="AI806" s="94">
        <f t="shared" si="368"/>
        <v>1.1164428933538686</v>
      </c>
    </row>
    <row r="807" spans="2:35">
      <c r="B807" s="39">
        <f t="shared" si="369"/>
        <v>779</v>
      </c>
      <c r="C807" s="42">
        <f t="shared" si="370"/>
        <v>13.263549160672005</v>
      </c>
      <c r="D807" s="10">
        <f t="shared" si="371"/>
        <v>0.93645083932799622</v>
      </c>
      <c r="E807" s="40">
        <f t="shared" si="372"/>
        <v>44.527098321344006</v>
      </c>
      <c r="F807" s="40">
        <f t="shared" si="373"/>
        <v>46.4</v>
      </c>
      <c r="G807" s="3">
        <f t="shared" si="374"/>
        <v>292.36450839327443</v>
      </c>
      <c r="H807" s="3">
        <f t="shared" si="375"/>
        <v>155.31826837612553</v>
      </c>
      <c r="I807">
        <f t="shared" ref="I807:I862" si="390">H807/1000^2</f>
        <v>1.5531826837612554E-4</v>
      </c>
      <c r="J807" s="4">
        <f t="shared" si="376"/>
        <v>1601.1931873689109</v>
      </c>
      <c r="K807" s="40">
        <f t="shared" si="377"/>
        <v>10.309110474315817</v>
      </c>
      <c r="L807" s="40">
        <f t="shared" ref="L807:L862" si="391">IF((gstar-K807)&lt;0,0,gstar-K807)</f>
        <v>0</v>
      </c>
      <c r="M807" s="10">
        <f t="shared" si="378"/>
        <v>6.429842284453045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14.955328244907214</v>
      </c>
      <c r="Q807" s="42">
        <f t="shared" si="380"/>
        <v>0.88637247367893068</v>
      </c>
      <c r="R807" s="4">
        <f t="shared" si="381"/>
        <v>39104.149319926604</v>
      </c>
      <c r="S807">
        <f t="shared" ref="S807:S862" si="392">R807/1000^3</f>
        <v>3.9104149319926605E-5</v>
      </c>
      <c r="T807" s="41">
        <f t="shared" ref="T807:T862" si="393">(vc/1000^3-S807)</f>
        <v>7.5029561772003159E-4</v>
      </c>
      <c r="U807" s="42">
        <f t="shared" si="382"/>
        <v>6.9435673781420876E-2</v>
      </c>
      <c r="V807" s="42">
        <f t="shared" si="383"/>
        <v>1.121797551108763</v>
      </c>
      <c r="W807" s="42">
        <f t="shared" si="384"/>
        <v>1.1158715024416512</v>
      </c>
      <c r="X807" s="42">
        <f t="shared" si="385"/>
        <v>5.9260486671117718E-3</v>
      </c>
      <c r="Y807" s="42">
        <f t="shared" si="389"/>
        <v>1.5158744954201218E-2</v>
      </c>
      <c r="Z807" s="10">
        <f t="shared" si="386"/>
        <v>20.203696511336435</v>
      </c>
      <c r="AA807">
        <f t="shared" ref="AA807:AA862" si="394">Z807*rat*to+patm*1000000</f>
        <v>6426590.6305379672</v>
      </c>
      <c r="AB807" s="10">
        <f t="shared" ref="AB807:AB862" si="395">AA807/1000000</f>
        <v>6.4265906305379676</v>
      </c>
      <c r="AC807" s="10">
        <f t="shared" ref="AC807:AC862" si="396">AB807-patm</f>
        <v>6.3255906305379677</v>
      </c>
      <c r="AD807" s="3">
        <f t="shared" ref="AD807:AD862" si="397">AC807*1000000/6895</f>
        <v>917.41706026656527</v>
      </c>
      <c r="AI807" s="94">
        <f t="shared" ref="AI807:AI862" si="398">($M807-patm)*1000000*$I807/SQRT(rat*to)*SQRT(k)*(2/(k+1))^((k+1)/2/(k-1))</f>
        <v>1.1158715024416512</v>
      </c>
    </row>
    <row r="808" spans="2:35">
      <c r="B808" s="39">
        <f t="shared" ref="B808:B862" si="399">1+B807</f>
        <v>780</v>
      </c>
      <c r="C808" s="42">
        <f t="shared" ref="C808:C862" si="400">xincp+C807</f>
        <v>13.280575539568888</v>
      </c>
      <c r="D808" s="10">
        <f t="shared" ref="D808:D862" si="401">(F808-E808)/2</f>
        <v>0.91942446043111303</v>
      </c>
      <c r="E808" s="40">
        <f t="shared" ref="E808:E862" si="402">E807+ci*2*xincp</f>
        <v>44.561151079137773</v>
      </c>
      <c r="F808" s="40">
        <f t="shared" ref="F808:F862" si="403">F807-osi*2*xincp</f>
        <v>46.4</v>
      </c>
      <c r="G808" s="3">
        <f t="shared" ref="G808:G862" si="404">G807-ei*n*2*xincp</f>
        <v>292.1942446043056</v>
      </c>
      <c r="H808" s="3">
        <f t="shared" ref="H808:H862" si="405">PI()/4*(dto+erate*(two-D808)/two)^2</f>
        <v>155.31826837612553</v>
      </c>
      <c r="I808">
        <f t="shared" si="390"/>
        <v>1.5531826837612554E-4</v>
      </c>
      <c r="J808" s="4">
        <f t="shared" ref="J808:J862" si="406">PI()/4*dc^2-PI()/4*(F808^2-E808^2)</f>
        <v>1603.575850232038</v>
      </c>
      <c r="K808" s="40">
        <f t="shared" ref="K808:K862" si="407">J808/H808</f>
        <v>10.324450993419193</v>
      </c>
      <c r="L808" s="40">
        <f t="shared" si="391"/>
        <v>0</v>
      </c>
      <c r="M808" s="10">
        <f t="shared" ref="M808:M862" si="408">AB807</f>
        <v>6.4265906305379676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14.952915199877749</v>
      </c>
      <c r="Q808" s="42">
        <f t="shared" ref="Q808:Q862" si="410">xincp/P808+Q807</f>
        <v>0.8875111398633696</v>
      </c>
      <c r="R808" s="4">
        <f t="shared" ref="R808:R862" si="411">PI()/4*(F808^2-E808^2)*G808</f>
        <v>38385.175931908372</v>
      </c>
      <c r="S808">
        <f t="shared" si="392"/>
        <v>3.8385175931908371E-5</v>
      </c>
      <c r="T808" s="41">
        <f t="shared" si="393"/>
        <v>7.5101459110804981E-4</v>
      </c>
      <c r="U808" s="42">
        <f t="shared" ref="U808:U862" si="412">rhopgrain*R808/1000^2</f>
        <v>6.8159021495252423E-2</v>
      </c>
      <c r="V808" s="42">
        <f t="shared" ref="V808:V862" si="413">(U807-U808)/(Q808-Q807)</f>
        <v>1.1211822249709884</v>
      </c>
      <c r="W808" s="42">
        <f t="shared" ref="W808:W862" si="414">IF(V808&lt;AI808,IF(AB807&gt;pbd,AI808,0),AI808)</f>
        <v>1.1152981862209974</v>
      </c>
      <c r="X808" s="42">
        <f t="shared" ref="X808:X862" si="415">V808-W808</f>
        <v>5.8840387499909941E-3</v>
      </c>
      <c r="Y808" s="42">
        <f t="shared" si="389"/>
        <v>1.5165444910153762E-2</v>
      </c>
      <c r="Z808" s="10">
        <f t="shared" ref="Z808:Z862" si="416">Y808/T808</f>
        <v>20.193275989190312</v>
      </c>
      <c r="AA808">
        <f t="shared" si="394"/>
        <v>6423328.0613731686</v>
      </c>
      <c r="AB808" s="10">
        <f t="shared" si="395"/>
        <v>6.4233280613731685</v>
      </c>
      <c r="AC808" s="10">
        <f t="shared" si="396"/>
        <v>6.3223280613731685</v>
      </c>
      <c r="AD808" s="3">
        <f t="shared" si="397"/>
        <v>916.94388127239574</v>
      </c>
      <c r="AI808" s="94">
        <f t="shared" si="398"/>
        <v>1.1152981862209974</v>
      </c>
    </row>
    <row r="809" spans="2:35">
      <c r="B809" s="39">
        <f t="shared" si="399"/>
        <v>781</v>
      </c>
      <c r="C809" s="42">
        <f t="shared" si="400"/>
        <v>13.297601918465771</v>
      </c>
      <c r="D809" s="10">
        <f t="shared" si="401"/>
        <v>0.90239808153422985</v>
      </c>
      <c r="E809" s="40">
        <f t="shared" si="402"/>
        <v>44.595203836931539</v>
      </c>
      <c r="F809" s="40">
        <f t="shared" si="403"/>
        <v>46.4</v>
      </c>
      <c r="G809" s="3">
        <f t="shared" si="404"/>
        <v>292.02398081533676</v>
      </c>
      <c r="H809" s="3">
        <f t="shared" si="405"/>
        <v>155.31826837612553</v>
      </c>
      <c r="I809">
        <f t="shared" si="390"/>
        <v>1.5531826837612554E-4</v>
      </c>
      <c r="J809" s="4">
        <f t="shared" si="406"/>
        <v>1605.9603345753699</v>
      </c>
      <c r="K809" s="40">
        <f t="shared" si="407"/>
        <v>10.33980323992736</v>
      </c>
      <c r="L809" s="40">
        <f t="shared" si="391"/>
        <v>0</v>
      </c>
      <c r="M809" s="10">
        <f t="shared" si="408"/>
        <v>6.4233280613731685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14.950493218879886</v>
      </c>
      <c r="Q809" s="42">
        <f t="shared" si="410"/>
        <v>0.88864999051181393</v>
      </c>
      <c r="R809" s="4">
        <f t="shared" si="411"/>
        <v>37666.481990403576</v>
      </c>
      <c r="S809">
        <f t="shared" si="392"/>
        <v>3.7666481990403578E-5</v>
      </c>
      <c r="T809" s="41">
        <f t="shared" si="393"/>
        <v>7.5173328504955469E-4</v>
      </c>
      <c r="U809" s="42">
        <f t="shared" si="412"/>
        <v>6.6882865411080017E-2</v>
      </c>
      <c r="V809" s="42">
        <f t="shared" si="413"/>
        <v>1.120564918600734</v>
      </c>
      <c r="W809" s="42">
        <f t="shared" si="414"/>
        <v>1.1147229454751997</v>
      </c>
      <c r="X809" s="42">
        <f t="shared" si="415"/>
        <v>5.841973125534361E-3</v>
      </c>
      <c r="Y809" s="42">
        <f t="shared" si="389"/>
        <v>1.517209804503597E-2</v>
      </c>
      <c r="Z809" s="10">
        <f t="shared" si="416"/>
        <v>20.182820618400338</v>
      </c>
      <c r="AA809">
        <f t="shared" si="394"/>
        <v>6420054.5814200947</v>
      </c>
      <c r="AB809" s="10">
        <f t="shared" si="395"/>
        <v>6.4200545814200947</v>
      </c>
      <c r="AC809" s="10">
        <f t="shared" si="396"/>
        <v>6.3190545814200947</v>
      </c>
      <c r="AD809" s="3">
        <f t="shared" si="397"/>
        <v>916.46911985788176</v>
      </c>
      <c r="AI809" s="94">
        <f t="shared" si="398"/>
        <v>1.1147229454751997</v>
      </c>
    </row>
    <row r="810" spans="2:35">
      <c r="B810" s="39">
        <f t="shared" si="399"/>
        <v>782</v>
      </c>
      <c r="C810" s="42">
        <f t="shared" si="400"/>
        <v>13.314628297362654</v>
      </c>
      <c r="D810" s="10">
        <f t="shared" si="401"/>
        <v>0.88537170263734666</v>
      </c>
      <c r="E810" s="40">
        <f t="shared" si="402"/>
        <v>44.629256594725305</v>
      </c>
      <c r="F810" s="40">
        <f t="shared" si="403"/>
        <v>46.4</v>
      </c>
      <c r="G810" s="3">
        <f t="shared" si="404"/>
        <v>291.85371702636792</v>
      </c>
      <c r="H810" s="3">
        <f t="shared" si="405"/>
        <v>155.31826837612553</v>
      </c>
      <c r="I810">
        <f t="shared" si="390"/>
        <v>1.5531826837612554E-4</v>
      </c>
      <c r="J810" s="4">
        <f t="shared" si="406"/>
        <v>1608.3466403989064</v>
      </c>
      <c r="K810" s="40">
        <f t="shared" si="407"/>
        <v>10.355167213840318</v>
      </c>
      <c r="L810" s="40">
        <f t="shared" si="391"/>
        <v>0</v>
      </c>
      <c r="M810" s="10">
        <f t="shared" si="408"/>
        <v>6.4200545814200947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14.948062296106123</v>
      </c>
      <c r="Q810" s="42">
        <f t="shared" si="410"/>
        <v>0.88978902636539869</v>
      </c>
      <c r="R810" s="4">
        <f t="shared" si="411"/>
        <v>36948.068425808575</v>
      </c>
      <c r="S810">
        <f t="shared" si="392"/>
        <v>3.6948068425808577E-5</v>
      </c>
      <c r="T810" s="41">
        <f t="shared" si="393"/>
        <v>7.5245169861414961E-4</v>
      </c>
      <c r="U810" s="42">
        <f t="shared" si="412"/>
        <v>6.5607207180971253E-2</v>
      </c>
      <c r="V810" s="42">
        <f t="shared" si="413"/>
        <v>1.1199456330492303</v>
      </c>
      <c r="W810" s="42">
        <f t="shared" si="414"/>
        <v>1.1141457809908797</v>
      </c>
      <c r="X810" s="42">
        <f t="shared" si="415"/>
        <v>5.7998520583506519E-3</v>
      </c>
      <c r="Y810" s="42">
        <f t="shared" si="389"/>
        <v>1.5178704284475918E-2</v>
      </c>
      <c r="Z810" s="10">
        <f t="shared" si="416"/>
        <v>20.172330413276693</v>
      </c>
      <c r="AA810">
        <f t="shared" si="394"/>
        <v>6416770.1951591289</v>
      </c>
      <c r="AB810" s="10">
        <f t="shared" si="395"/>
        <v>6.4167701951591285</v>
      </c>
      <c r="AC810" s="10">
        <f t="shared" si="396"/>
        <v>6.3157701951591285</v>
      </c>
      <c r="AD810" s="3">
        <f t="shared" si="397"/>
        <v>915.99277667282502</v>
      </c>
      <c r="AI810" s="94">
        <f t="shared" si="398"/>
        <v>1.1141457809908797</v>
      </c>
    </row>
    <row r="811" spans="2:35">
      <c r="B811" s="39">
        <f t="shared" si="399"/>
        <v>783</v>
      </c>
      <c r="C811" s="42">
        <f t="shared" si="400"/>
        <v>13.331654676259538</v>
      </c>
      <c r="D811" s="10">
        <f t="shared" si="401"/>
        <v>0.86834532374046347</v>
      </c>
      <c r="E811" s="40">
        <f t="shared" si="402"/>
        <v>44.663309352519072</v>
      </c>
      <c r="F811" s="40">
        <f t="shared" si="403"/>
        <v>46.4</v>
      </c>
      <c r="G811" s="3">
        <f t="shared" si="404"/>
        <v>291.68345323739908</v>
      </c>
      <c r="H811" s="3">
        <f t="shared" si="405"/>
        <v>155.31826837612553</v>
      </c>
      <c r="I811">
        <f t="shared" si="390"/>
        <v>1.5531826837612554E-4</v>
      </c>
      <c r="J811" s="4">
        <f t="shared" si="406"/>
        <v>1610.734767702648</v>
      </c>
      <c r="K811" s="40">
        <f t="shared" si="407"/>
        <v>10.370542915158069</v>
      </c>
      <c r="L811" s="40">
        <f t="shared" si="391"/>
        <v>0</v>
      </c>
      <c r="M811" s="10">
        <f t="shared" si="408"/>
        <v>6.4167701951591285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14.945622425724123</v>
      </c>
      <c r="Q811" s="42">
        <f t="shared" si="410"/>
        <v>0.8909282481663976</v>
      </c>
      <c r="R811" s="4">
        <f t="shared" si="411"/>
        <v>36229.936168519736</v>
      </c>
      <c r="S811">
        <f t="shared" si="392"/>
        <v>3.6229936168519734E-5</v>
      </c>
      <c r="T811" s="41">
        <f t="shared" si="393"/>
        <v>7.5316983087143853E-4</v>
      </c>
      <c r="U811" s="42">
        <f t="shared" si="412"/>
        <v>6.4332048456993751E-2</v>
      </c>
      <c r="V811" s="42">
        <f t="shared" si="413"/>
        <v>1.1193243693716237</v>
      </c>
      <c r="W811" s="42">
        <f t="shared" si="414"/>
        <v>1.1135666935579971</v>
      </c>
      <c r="X811" s="42">
        <f t="shared" si="415"/>
        <v>5.7576758136266282E-3</v>
      </c>
      <c r="Y811" s="42">
        <f t="shared" si="389"/>
        <v>1.5185263554285885E-2</v>
      </c>
      <c r="Z811" s="10">
        <f t="shared" si="416"/>
        <v>20.161805388189954</v>
      </c>
      <c r="AA811">
        <f t="shared" si="394"/>
        <v>6413474.9070895677</v>
      </c>
      <c r="AB811" s="10">
        <f t="shared" si="395"/>
        <v>6.4134749070895678</v>
      </c>
      <c r="AC811" s="10">
        <f t="shared" si="396"/>
        <v>6.3124749070895678</v>
      </c>
      <c r="AD811" s="3">
        <f t="shared" si="397"/>
        <v>915.51485236977055</v>
      </c>
      <c r="AI811" s="94">
        <f t="shared" si="398"/>
        <v>1.1135666935579971</v>
      </c>
    </row>
    <row r="812" spans="2:35">
      <c r="B812" s="39">
        <f t="shared" si="399"/>
        <v>784</v>
      </c>
      <c r="C812" s="42">
        <f t="shared" si="400"/>
        <v>13.348681055156421</v>
      </c>
      <c r="D812" s="10">
        <f t="shared" si="401"/>
        <v>0.85131894484358028</v>
      </c>
      <c r="E812" s="40">
        <f t="shared" si="402"/>
        <v>44.697362110312838</v>
      </c>
      <c r="F812" s="40">
        <f t="shared" si="403"/>
        <v>46.4</v>
      </c>
      <c r="G812" s="3">
        <f t="shared" si="404"/>
        <v>291.51318944843024</v>
      </c>
      <c r="H812" s="3">
        <f t="shared" si="405"/>
        <v>155.31826837612553</v>
      </c>
      <c r="I812">
        <f t="shared" si="390"/>
        <v>1.5531826837612554E-4</v>
      </c>
      <c r="J812" s="4">
        <f t="shared" si="406"/>
        <v>1613.1247164865943</v>
      </c>
      <c r="K812" s="40">
        <f t="shared" si="407"/>
        <v>10.385930343880609</v>
      </c>
      <c r="L812" s="40">
        <f t="shared" si="391"/>
        <v>0</v>
      </c>
      <c r="M812" s="10">
        <f t="shared" si="408"/>
        <v>6.4134749070895678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14.943173601876609</v>
      </c>
      <c r="Q812" s="42">
        <f t="shared" si="410"/>
        <v>0.89206765665822862</v>
      </c>
      <c r="R812" s="4">
        <f t="shared" si="411"/>
        <v>35512.086148933427</v>
      </c>
      <c r="S812">
        <f t="shared" si="392"/>
        <v>3.5512086148933427E-5</v>
      </c>
      <c r="T812" s="41">
        <f t="shared" si="393"/>
        <v>7.5388768089102484E-4</v>
      </c>
      <c r="U812" s="42">
        <f t="shared" si="412"/>
        <v>6.3057390891215134E-2</v>
      </c>
      <c r="V812" s="42">
        <f t="shared" si="413"/>
        <v>1.1187011286270501</v>
      </c>
      <c r="W812" s="42">
        <f t="shared" si="414"/>
        <v>1.1129856839698467</v>
      </c>
      <c r="X812" s="42">
        <f t="shared" si="415"/>
        <v>5.7154446572034168E-3</v>
      </c>
      <c r="Y812" s="42">
        <f t="shared" si="389"/>
        <v>1.5191775780462893E-2</v>
      </c>
      <c r="Z812" s="10">
        <f t="shared" si="416"/>
        <v>20.151245557571166</v>
      </c>
      <c r="AA812">
        <f t="shared" si="394"/>
        <v>6410168.7217296353</v>
      </c>
      <c r="AB812" s="10">
        <f t="shared" si="395"/>
        <v>6.4101687217296357</v>
      </c>
      <c r="AC812" s="10">
        <f t="shared" si="396"/>
        <v>6.3091687217296357</v>
      </c>
      <c r="AD812" s="3">
        <f t="shared" si="397"/>
        <v>915.03534760400805</v>
      </c>
      <c r="AI812" s="94">
        <f t="shared" si="398"/>
        <v>1.1129856839698467</v>
      </c>
    </row>
    <row r="813" spans="2:35">
      <c r="B813" s="39">
        <f t="shared" si="399"/>
        <v>785</v>
      </c>
      <c r="C813" s="42">
        <f t="shared" si="400"/>
        <v>13.365707434053304</v>
      </c>
      <c r="D813" s="10">
        <f t="shared" si="401"/>
        <v>0.8342925659466971</v>
      </c>
      <c r="E813" s="40">
        <f t="shared" si="402"/>
        <v>44.731414868106604</v>
      </c>
      <c r="F813" s="40">
        <f t="shared" si="403"/>
        <v>46.4</v>
      </c>
      <c r="G813" s="3">
        <f t="shared" si="404"/>
        <v>291.3429256594614</v>
      </c>
      <c r="H813" s="3">
        <f t="shared" si="405"/>
        <v>155.31826837612553</v>
      </c>
      <c r="I813">
        <f t="shared" si="390"/>
        <v>1.5531826837612554E-4</v>
      </c>
      <c r="J813" s="4">
        <f t="shared" si="406"/>
        <v>1615.5164867507453</v>
      </c>
      <c r="K813" s="40">
        <f t="shared" si="407"/>
        <v>10.401329500007943</v>
      </c>
      <c r="L813" s="40">
        <f t="shared" si="391"/>
        <v>0</v>
      </c>
      <c r="M813" s="10">
        <f t="shared" si="408"/>
        <v>6.4101687217296357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14.940715818681296</v>
      </c>
      <c r="Q813" s="42">
        <f t="shared" si="410"/>
        <v>0.89320725258545952</v>
      </c>
      <c r="R813" s="4">
        <f t="shared" si="411"/>
        <v>34794.519297446008</v>
      </c>
      <c r="S813">
        <f t="shared" si="392"/>
        <v>3.4794519297446006E-5</v>
      </c>
      <c r="T813" s="41">
        <f t="shared" si="393"/>
        <v>7.5460524774251226E-4</v>
      </c>
      <c r="U813" s="42">
        <f t="shared" si="412"/>
        <v>6.1783236135702982E-2</v>
      </c>
      <c r="V813" s="42">
        <f t="shared" si="413"/>
        <v>1.1180759118788888</v>
      </c>
      <c r="W813" s="42">
        <f t="shared" si="414"/>
        <v>1.1124027530230605</v>
      </c>
      <c r="X813" s="42">
        <f t="shared" si="415"/>
        <v>5.6731588558283086E-3</v>
      </c>
      <c r="Y813" s="42">
        <f t="shared" si="389"/>
        <v>1.5198240889189529E-2</v>
      </c>
      <c r="Z813" s="10">
        <f t="shared" si="416"/>
        <v>20.140650935912255</v>
      </c>
      <c r="AA813">
        <f t="shared" si="394"/>
        <v>6406851.6436166232</v>
      </c>
      <c r="AB813" s="10">
        <f t="shared" si="395"/>
        <v>6.4068516436166236</v>
      </c>
      <c r="AC813" s="10">
        <f t="shared" si="396"/>
        <v>6.3058516436166236</v>
      </c>
      <c r="AD813" s="3">
        <f t="shared" si="397"/>
        <v>914.55426303359297</v>
      </c>
      <c r="AI813" s="94">
        <f t="shared" si="398"/>
        <v>1.1124027530230605</v>
      </c>
    </row>
    <row r="814" spans="2:35">
      <c r="B814" s="39">
        <f t="shared" si="399"/>
        <v>786</v>
      </c>
      <c r="C814" s="42">
        <f t="shared" si="400"/>
        <v>13.382733812950187</v>
      </c>
      <c r="D814" s="10">
        <f t="shared" si="401"/>
        <v>0.81726618704981391</v>
      </c>
      <c r="E814" s="40">
        <f t="shared" si="402"/>
        <v>44.765467625900371</v>
      </c>
      <c r="F814" s="40">
        <f t="shared" si="403"/>
        <v>46.4</v>
      </c>
      <c r="G814" s="3">
        <f t="shared" si="404"/>
        <v>291.17266187049256</v>
      </c>
      <c r="H814" s="3">
        <f t="shared" si="405"/>
        <v>155.31826837612553</v>
      </c>
      <c r="I814">
        <f t="shared" si="390"/>
        <v>1.5531826837612554E-4</v>
      </c>
      <c r="J814" s="4">
        <f t="shared" si="406"/>
        <v>1617.9100784951013</v>
      </c>
      <c r="K814" s="40">
        <f t="shared" si="407"/>
        <v>10.41674038354007</v>
      </c>
      <c r="L814" s="40">
        <f t="shared" si="391"/>
        <v>0</v>
      </c>
      <c r="M814" s="10">
        <f t="shared" si="408"/>
        <v>6.4068516436166236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14.93824907023091</v>
      </c>
      <c r="Q814" s="42">
        <f t="shared" si="410"/>
        <v>0.89434703669381355</v>
      </c>
      <c r="R814" s="4">
        <f t="shared" si="411"/>
        <v>34077.236544453845</v>
      </c>
      <c r="S814">
        <f t="shared" si="392"/>
        <v>3.4077236544453844E-5</v>
      </c>
      <c r="T814" s="41">
        <f t="shared" si="393"/>
        <v>7.5532253049550441E-4</v>
      </c>
      <c r="U814" s="42">
        <f t="shared" si="412"/>
        <v>6.0509585842524916E-2</v>
      </c>
      <c r="V814" s="42">
        <f t="shared" si="413"/>
        <v>1.1174487201943524</v>
      </c>
      <c r="W814" s="42">
        <f t="shared" si="414"/>
        <v>1.1118179015176317</v>
      </c>
      <c r="X814" s="42">
        <f t="shared" si="415"/>
        <v>5.6308186767206614E-3</v>
      </c>
      <c r="Y814" s="42">
        <f t="shared" si="389"/>
        <v>1.5204658806834279E-2</v>
      </c>
      <c r="Z814" s="10">
        <f t="shared" si="416"/>
        <v>20.130021537765813</v>
      </c>
      <c r="AA814">
        <f t="shared" si="394"/>
        <v>6403523.6773068123</v>
      </c>
      <c r="AB814" s="10">
        <f t="shared" si="395"/>
        <v>6.4035236773068123</v>
      </c>
      <c r="AC814" s="10">
        <f t="shared" si="396"/>
        <v>6.3025236773068123</v>
      </c>
      <c r="AD814" s="3">
        <f t="shared" si="397"/>
        <v>914.07159931933461</v>
      </c>
      <c r="AI814" s="94">
        <f t="shared" si="398"/>
        <v>1.1118179015176317</v>
      </c>
    </row>
    <row r="815" spans="2:35">
      <c r="B815" s="39">
        <f t="shared" si="399"/>
        <v>787</v>
      </c>
      <c r="C815" s="42">
        <f t="shared" si="400"/>
        <v>13.39976019184707</v>
      </c>
      <c r="D815" s="10">
        <f t="shared" si="401"/>
        <v>0.80023980815293072</v>
      </c>
      <c r="E815" s="40">
        <f t="shared" si="402"/>
        <v>44.799520383694137</v>
      </c>
      <c r="F815" s="40">
        <f t="shared" si="403"/>
        <v>46.4</v>
      </c>
      <c r="G815" s="3">
        <f t="shared" si="404"/>
        <v>291.00239808152372</v>
      </c>
      <c r="H815" s="3">
        <f t="shared" si="405"/>
        <v>155.31826837612553</v>
      </c>
      <c r="I815">
        <f t="shared" si="390"/>
        <v>1.5531826837612554E-4</v>
      </c>
      <c r="J815" s="4">
        <f t="shared" si="406"/>
        <v>1620.3054917196621</v>
      </c>
      <c r="K815" s="40">
        <f t="shared" si="407"/>
        <v>10.432162994476988</v>
      </c>
      <c r="L815" s="40">
        <f t="shared" si="391"/>
        <v>0</v>
      </c>
      <c r="M815" s="10">
        <f t="shared" si="408"/>
        <v>6.4035236773068123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14.935773350593054</v>
      </c>
      <c r="Q815" s="42">
        <f t="shared" si="410"/>
        <v>0.89548700973017503</v>
      </c>
      <c r="R815" s="4">
        <f t="shared" si="411"/>
        <v>33360.23882035329</v>
      </c>
      <c r="S815">
        <f t="shared" si="392"/>
        <v>3.336023882035329E-5</v>
      </c>
      <c r="T815" s="41">
        <f t="shared" si="393"/>
        <v>7.560395282196049E-4</v>
      </c>
      <c r="U815" s="42">
        <f t="shared" si="412"/>
        <v>5.9236441663748529E-2</v>
      </c>
      <c r="V815" s="42">
        <f t="shared" si="413"/>
        <v>1.1168195546448627</v>
      </c>
      <c r="W815" s="42">
        <f t="shared" si="414"/>
        <v>1.1112311302569027</v>
      </c>
      <c r="X815" s="42">
        <f t="shared" si="415"/>
        <v>5.5884243879600337E-3</v>
      </c>
      <c r="Y815" s="42">
        <f t="shared" si="389"/>
        <v>1.5211029459952299E-2</v>
      </c>
      <c r="Z815" s="10">
        <f t="shared" si="416"/>
        <v>20.119357377745452</v>
      </c>
      <c r="AA815">
        <f t="shared" si="394"/>
        <v>6400184.8273755871</v>
      </c>
      <c r="AB815" s="10">
        <f t="shared" si="395"/>
        <v>6.400184827375587</v>
      </c>
      <c r="AC815" s="10">
        <f t="shared" si="396"/>
        <v>6.299184827375587</v>
      </c>
      <c r="AD815" s="3">
        <f t="shared" si="397"/>
        <v>913.58735712481325</v>
      </c>
      <c r="AI815" s="94">
        <f t="shared" si="398"/>
        <v>1.1112311302569027</v>
      </c>
    </row>
    <row r="816" spans="2:35">
      <c r="B816" s="39">
        <f t="shared" si="399"/>
        <v>788</v>
      </c>
      <c r="C816" s="42">
        <f t="shared" si="400"/>
        <v>13.416786570743954</v>
      </c>
      <c r="D816" s="10">
        <f t="shared" si="401"/>
        <v>0.78321342925604753</v>
      </c>
      <c r="E816" s="40">
        <f t="shared" si="402"/>
        <v>44.833573141487904</v>
      </c>
      <c r="F816" s="40">
        <f t="shared" si="403"/>
        <v>46.4</v>
      </c>
      <c r="G816" s="3">
        <f t="shared" si="404"/>
        <v>290.83213429255488</v>
      </c>
      <c r="H816" s="3">
        <f t="shared" si="405"/>
        <v>155.31826837612553</v>
      </c>
      <c r="I816">
        <f t="shared" si="390"/>
        <v>1.5531826837612554E-4</v>
      </c>
      <c r="J816" s="4">
        <f t="shared" si="406"/>
        <v>1622.7027264244277</v>
      </c>
      <c r="K816" s="40">
        <f t="shared" si="407"/>
        <v>10.447597332818697</v>
      </c>
      <c r="L816" s="40">
        <f t="shared" si="391"/>
        <v>0</v>
      </c>
      <c r="M816" s="10">
        <f t="shared" si="408"/>
        <v>6.400184827375587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14.933288653810195</v>
      </c>
      <c r="Q816" s="42">
        <f t="shared" si="410"/>
        <v>0.89662717244259527</v>
      </c>
      <c r="R816" s="4">
        <f t="shared" si="411"/>
        <v>32643.527055540722</v>
      </c>
      <c r="S816">
        <f t="shared" si="392"/>
        <v>3.2643527055540723E-5</v>
      </c>
      <c r="T816" s="41">
        <f t="shared" si="393"/>
        <v>7.5675623998441746E-4</v>
      </c>
      <c r="U816" s="42">
        <f t="shared" si="412"/>
        <v>5.7963805251441437E-2</v>
      </c>
      <c r="V816" s="42">
        <f t="shared" si="413"/>
        <v>1.116188416305647</v>
      </c>
      <c r="W816" s="42">
        <f t="shared" si="414"/>
        <v>1.1106424400475834</v>
      </c>
      <c r="X816" s="42">
        <f t="shared" si="415"/>
        <v>5.545976258063634E-3</v>
      </c>
      <c r="Y816" s="42">
        <f t="shared" si="389"/>
        <v>1.5217352775285711E-2</v>
      </c>
      <c r="Z816" s="10">
        <f t="shared" si="416"/>
        <v>20.108658470525533</v>
      </c>
      <c r="AA816">
        <f t="shared" si="394"/>
        <v>6396835.0984173575</v>
      </c>
      <c r="AB816" s="10">
        <f t="shared" si="395"/>
        <v>6.3968350984173572</v>
      </c>
      <c r="AC816" s="10">
        <f t="shared" si="396"/>
        <v>6.2958350984173572</v>
      </c>
      <c r="AD816" s="3">
        <f t="shared" si="397"/>
        <v>913.10153711636804</v>
      </c>
      <c r="AI816" s="94">
        <f t="shared" si="398"/>
        <v>1.1106424400475834</v>
      </c>
    </row>
    <row r="817" spans="2:35">
      <c r="B817" s="39">
        <f t="shared" si="399"/>
        <v>789</v>
      </c>
      <c r="C817" s="42">
        <f t="shared" si="400"/>
        <v>13.433812949640837</v>
      </c>
      <c r="D817" s="10">
        <f t="shared" si="401"/>
        <v>0.76618705035916435</v>
      </c>
      <c r="E817" s="40">
        <f t="shared" si="402"/>
        <v>44.86762589928167</v>
      </c>
      <c r="F817" s="40">
        <f t="shared" si="403"/>
        <v>46.4</v>
      </c>
      <c r="G817" s="3">
        <f t="shared" si="404"/>
        <v>290.66187050358604</v>
      </c>
      <c r="H817" s="3">
        <f t="shared" si="405"/>
        <v>155.31826837612553</v>
      </c>
      <c r="I817">
        <f t="shared" si="390"/>
        <v>1.5531826837612554E-4</v>
      </c>
      <c r="J817" s="4">
        <f t="shared" si="406"/>
        <v>1625.101782609398</v>
      </c>
      <c r="K817" s="40">
        <f t="shared" si="407"/>
        <v>10.463043398565198</v>
      </c>
      <c r="L817" s="40">
        <f t="shared" si="391"/>
        <v>0</v>
      </c>
      <c r="M817" s="10">
        <f t="shared" si="408"/>
        <v>6.3968350984173572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14.93079497389953</v>
      </c>
      <c r="Q817" s="42">
        <f t="shared" si="410"/>
        <v>0.89776752558029804</v>
      </c>
      <c r="R817" s="4">
        <f t="shared" si="411"/>
        <v>31927.102180412545</v>
      </c>
      <c r="S817">
        <f t="shared" si="392"/>
        <v>3.1927102180412543E-5</v>
      </c>
      <c r="T817" s="41">
        <f t="shared" si="393"/>
        <v>7.574726648595457E-4</v>
      </c>
      <c r="U817" s="42">
        <f t="shared" si="412"/>
        <v>5.6691678257671338E-2</v>
      </c>
      <c r="V817" s="42">
        <f t="shared" si="413"/>
        <v>1.1155553062560772</v>
      </c>
      <c r="W817" s="42">
        <f t="shared" si="414"/>
        <v>1.1100518316997385</v>
      </c>
      <c r="X817" s="42">
        <f t="shared" si="415"/>
        <v>5.5034745563387055E-3</v>
      </c>
      <c r="Y817" s="42">
        <f t="shared" si="389"/>
        <v>1.5223628679764298E-2</v>
      </c>
      <c r="Z817" s="10">
        <f t="shared" si="416"/>
        <v>20.097924830841439</v>
      </c>
      <c r="AA817">
        <f t="shared" si="394"/>
        <v>6393474.495045634</v>
      </c>
      <c r="AB817" s="10">
        <f t="shared" si="395"/>
        <v>6.3934744950456341</v>
      </c>
      <c r="AC817" s="10">
        <f t="shared" si="396"/>
        <v>6.2924744950456342</v>
      </c>
      <c r="AD817" s="3">
        <f t="shared" si="397"/>
        <v>912.61413996310864</v>
      </c>
      <c r="AI817" s="94">
        <f t="shared" si="398"/>
        <v>1.1100518316997385</v>
      </c>
    </row>
    <row r="818" spans="2:35">
      <c r="B818" s="39">
        <f t="shared" si="399"/>
        <v>790</v>
      </c>
      <c r="C818" s="42">
        <f t="shared" si="400"/>
        <v>13.45083932853772</v>
      </c>
      <c r="D818" s="10">
        <f t="shared" si="401"/>
        <v>0.74916067146228116</v>
      </c>
      <c r="E818" s="40">
        <f t="shared" si="402"/>
        <v>44.901678657075436</v>
      </c>
      <c r="F818" s="40">
        <f t="shared" si="403"/>
        <v>46.4</v>
      </c>
      <c r="G818" s="3">
        <f t="shared" si="404"/>
        <v>290.49160671461721</v>
      </c>
      <c r="H818" s="3">
        <f t="shared" si="405"/>
        <v>155.31826837612553</v>
      </c>
      <c r="I818">
        <f t="shared" si="390"/>
        <v>1.5531826837612554E-4</v>
      </c>
      <c r="J818" s="4">
        <f t="shared" si="406"/>
        <v>1627.5026602745731</v>
      </c>
      <c r="K818" s="40">
        <f t="shared" si="407"/>
        <v>10.478501191716491</v>
      </c>
      <c r="L818" s="40">
        <f t="shared" si="391"/>
        <v>0</v>
      </c>
      <c r="M818" s="10">
        <f t="shared" si="408"/>
        <v>6.3934744950456341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14.928292304852956</v>
      </c>
      <c r="Q818" s="42">
        <f t="shared" si="410"/>
        <v>0.89890806989368532</v>
      </c>
      <c r="R818" s="4">
        <f t="shared" si="411"/>
        <v>31210.965125365026</v>
      </c>
      <c r="S818">
        <f t="shared" si="392"/>
        <v>3.1210965125365024E-5</v>
      </c>
      <c r="T818" s="41">
        <f t="shared" si="393"/>
        <v>7.5818880191459324E-4</v>
      </c>
      <c r="U818" s="42">
        <f t="shared" si="412"/>
        <v>5.5420062334505665E-2</v>
      </c>
      <c r="V818" s="42">
        <f t="shared" si="413"/>
        <v>1.114920225579946</v>
      </c>
      <c r="W818" s="42">
        <f t="shared" si="414"/>
        <v>1.1094593060268001</v>
      </c>
      <c r="X818" s="42">
        <f t="shared" si="415"/>
        <v>5.460919553145871E-3</v>
      </c>
      <c r="Y818" s="42">
        <f t="shared" si="389"/>
        <v>1.5229857100506504E-2</v>
      </c>
      <c r="Z818" s="10">
        <f t="shared" si="416"/>
        <v>20.087156473490204</v>
      </c>
      <c r="AA818">
        <f t="shared" si="394"/>
        <v>6390103.0218932312</v>
      </c>
      <c r="AB818" s="10">
        <f t="shared" si="395"/>
        <v>6.3901030218932311</v>
      </c>
      <c r="AC818" s="10">
        <f t="shared" si="396"/>
        <v>6.2891030218932311</v>
      </c>
      <c r="AD818" s="3">
        <f t="shared" si="397"/>
        <v>912.12516633694429</v>
      </c>
      <c r="AI818" s="94">
        <f t="shared" si="398"/>
        <v>1.1094593060268001</v>
      </c>
    </row>
    <row r="819" spans="2:35">
      <c r="B819" s="39">
        <f t="shared" si="399"/>
        <v>791</v>
      </c>
      <c r="C819" s="42">
        <f t="shared" si="400"/>
        <v>13.467865707434603</v>
      </c>
      <c r="D819" s="10">
        <f t="shared" si="401"/>
        <v>0.73213429256539797</v>
      </c>
      <c r="E819" s="40">
        <f t="shared" si="402"/>
        <v>44.935731414869203</v>
      </c>
      <c r="F819" s="40">
        <f t="shared" si="403"/>
        <v>46.4</v>
      </c>
      <c r="G819" s="3">
        <f t="shared" si="404"/>
        <v>290.32134292564837</v>
      </c>
      <c r="H819" s="3">
        <f t="shared" si="405"/>
        <v>155.31826837612553</v>
      </c>
      <c r="I819">
        <f t="shared" si="390"/>
        <v>1.5531826837612554E-4</v>
      </c>
      <c r="J819" s="4">
        <f t="shared" si="406"/>
        <v>1629.9053594199531</v>
      </c>
      <c r="K819" s="40">
        <f t="shared" si="407"/>
        <v>10.493970712272576</v>
      </c>
      <c r="L819" s="40">
        <f t="shared" si="391"/>
        <v>0</v>
      </c>
      <c r="M819" s="10">
        <f t="shared" si="408"/>
        <v>6.3901030218932311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14.925780640637138</v>
      </c>
      <c r="Q819" s="42">
        <f t="shared" si="410"/>
        <v>0.90004880613434313</v>
      </c>
      <c r="R819" s="4">
        <f t="shared" si="411"/>
        <v>30495.116820794581</v>
      </c>
      <c r="S819">
        <f t="shared" si="392"/>
        <v>3.049511682079458E-5</v>
      </c>
      <c r="T819" s="41">
        <f t="shared" si="393"/>
        <v>7.5890465021916369E-4</v>
      </c>
      <c r="U819" s="42">
        <f t="shared" si="412"/>
        <v>5.4148959134012103E-2</v>
      </c>
      <c r="V819" s="42">
        <f t="shared" si="413"/>
        <v>1.1142831753645204</v>
      </c>
      <c r="W819" s="42">
        <f t="shared" si="414"/>
        <v>1.1088648638456045</v>
      </c>
      <c r="X819" s="42">
        <f t="shared" si="415"/>
        <v>5.4183115189159192E-3</v>
      </c>
      <c r="Y819" s="42">
        <f t="shared" si="389"/>
        <v>1.5236037964819305E-2</v>
      </c>
      <c r="Z819" s="10">
        <f t="shared" si="416"/>
        <v>20.07635341332972</v>
      </c>
      <c r="AA819">
        <f t="shared" si="394"/>
        <v>6386720.6836120188</v>
      </c>
      <c r="AB819" s="10">
        <f t="shared" si="395"/>
        <v>6.3867206836120189</v>
      </c>
      <c r="AC819" s="10">
        <f t="shared" si="396"/>
        <v>6.285720683612019</v>
      </c>
      <c r="AD819" s="3">
        <f t="shared" si="397"/>
        <v>911.63461691254804</v>
      </c>
      <c r="AI819" s="94">
        <f t="shared" si="398"/>
        <v>1.1088648638456045</v>
      </c>
    </row>
    <row r="820" spans="2:35">
      <c r="B820" s="39">
        <f t="shared" si="399"/>
        <v>792</v>
      </c>
      <c r="C820" s="42">
        <f t="shared" si="400"/>
        <v>13.484892086331486</v>
      </c>
      <c r="D820" s="10">
        <f t="shared" si="401"/>
        <v>0.71510791366851478</v>
      </c>
      <c r="E820" s="40">
        <f t="shared" si="402"/>
        <v>44.969784172662969</v>
      </c>
      <c r="F820" s="40">
        <f t="shared" si="403"/>
        <v>46.4</v>
      </c>
      <c r="G820" s="3">
        <f t="shared" si="404"/>
        <v>290.15107913667953</v>
      </c>
      <c r="H820" s="3">
        <f t="shared" si="405"/>
        <v>155.31826837612553</v>
      </c>
      <c r="I820">
        <f t="shared" si="390"/>
        <v>1.5531826837612554E-4</v>
      </c>
      <c r="J820" s="4">
        <f t="shared" si="406"/>
        <v>1632.3098800455382</v>
      </c>
      <c r="K820" s="40">
        <f t="shared" si="407"/>
        <v>10.509451960233454</v>
      </c>
      <c r="L820" s="40">
        <f t="shared" si="391"/>
        <v>0</v>
      </c>
      <c r="M820" s="10">
        <f t="shared" si="408"/>
        <v>6.3867206836120189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14.923259975193227</v>
      </c>
      <c r="Q820" s="42">
        <f t="shared" si="410"/>
        <v>0.90118973505504718</v>
      </c>
      <c r="R820" s="4">
        <f t="shared" si="411"/>
        <v>29779.558197097565</v>
      </c>
      <c r="S820">
        <f t="shared" si="392"/>
        <v>2.9779558197097564E-5</v>
      </c>
      <c r="T820" s="41">
        <f t="shared" si="393"/>
        <v>7.5962020884286067E-4</v>
      </c>
      <c r="U820" s="42">
        <f t="shared" si="412"/>
        <v>5.2878370308258267E-2</v>
      </c>
      <c r="V820" s="42">
        <f t="shared" si="413"/>
        <v>1.1136441567015154</v>
      </c>
      <c r="W820" s="42">
        <f t="shared" si="414"/>
        <v>1.1082685059763471</v>
      </c>
      <c r="X820" s="42">
        <f t="shared" si="415"/>
        <v>5.3756507251683239E-3</v>
      </c>
      <c r="Y820" s="42">
        <f t="shared" si="389"/>
        <v>1.5242171200199254E-2</v>
      </c>
      <c r="Z820" s="10">
        <f t="shared" si="416"/>
        <v>20.065515665279431</v>
      </c>
      <c r="AA820">
        <f t="shared" si="394"/>
        <v>6383327.4848731365</v>
      </c>
      <c r="AB820" s="10">
        <f t="shared" si="395"/>
        <v>6.3833274848731367</v>
      </c>
      <c r="AC820" s="10">
        <f t="shared" si="396"/>
        <v>6.2823274848731367</v>
      </c>
      <c r="AD820" s="3">
        <f t="shared" si="397"/>
        <v>911.14249236738749</v>
      </c>
      <c r="AI820" s="94">
        <f t="shared" si="398"/>
        <v>1.1082685059763471</v>
      </c>
    </row>
    <row r="821" spans="2:35">
      <c r="B821" s="39">
        <f t="shared" si="399"/>
        <v>793</v>
      </c>
      <c r="C821" s="42">
        <f t="shared" si="400"/>
        <v>13.501918465228369</v>
      </c>
      <c r="D821" s="10">
        <f t="shared" si="401"/>
        <v>0.6980815347716316</v>
      </c>
      <c r="E821" s="40">
        <f t="shared" si="402"/>
        <v>45.003836930456735</v>
      </c>
      <c r="F821" s="40">
        <f t="shared" si="403"/>
        <v>46.4</v>
      </c>
      <c r="G821" s="3">
        <f t="shared" si="404"/>
        <v>289.98081534771069</v>
      </c>
      <c r="H821" s="3">
        <f t="shared" si="405"/>
        <v>155.31826837612553</v>
      </c>
      <c r="I821">
        <f t="shared" si="390"/>
        <v>1.5531826837612554E-4</v>
      </c>
      <c r="J821" s="4">
        <f t="shared" si="406"/>
        <v>1634.7162221513277</v>
      </c>
      <c r="K821" s="40">
        <f t="shared" si="407"/>
        <v>10.524944935599121</v>
      </c>
      <c r="L821" s="40">
        <f t="shared" si="391"/>
        <v>0</v>
      </c>
      <c r="M821" s="10">
        <f t="shared" si="408"/>
        <v>6.3833274848731367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14.920730302436949</v>
      </c>
      <c r="Q821" s="42">
        <f t="shared" si="410"/>
        <v>0.90233085740976882</v>
      </c>
      <c r="R821" s="4">
        <f t="shared" si="411"/>
        <v>29064.290184670353</v>
      </c>
      <c r="S821">
        <f t="shared" si="392"/>
        <v>2.9064290184670355E-5</v>
      </c>
      <c r="T821" s="41">
        <f t="shared" si="393"/>
        <v>7.603354768552879E-4</v>
      </c>
      <c r="U821" s="42">
        <f t="shared" si="412"/>
        <v>5.1608297509311764E-2</v>
      </c>
      <c r="V821" s="42">
        <f t="shared" si="413"/>
        <v>1.1130031706865684</v>
      </c>
      <c r="W821" s="42">
        <f t="shared" si="414"/>
        <v>1.1076702332426209</v>
      </c>
      <c r="X821" s="42">
        <f t="shared" si="415"/>
        <v>5.3329374439474719E-3</v>
      </c>
      <c r="Y821" s="42">
        <f t="shared" si="389"/>
        <v>1.5248256734332874E-2</v>
      </c>
      <c r="Z821" s="10">
        <f t="shared" si="416"/>
        <v>20.054643244320197</v>
      </c>
      <c r="AA821">
        <f t="shared" si="394"/>
        <v>6379923.430366951</v>
      </c>
      <c r="AB821" s="10">
        <f t="shared" si="395"/>
        <v>6.3799234303669508</v>
      </c>
      <c r="AC821" s="10">
        <f t="shared" si="396"/>
        <v>6.2789234303669508</v>
      </c>
      <c r="AD821" s="3">
        <f t="shared" si="397"/>
        <v>910.64879338171875</v>
      </c>
      <c r="AI821" s="94">
        <f t="shared" si="398"/>
        <v>1.1076702332426209</v>
      </c>
    </row>
    <row r="822" spans="2:35">
      <c r="B822" s="39">
        <f t="shared" si="399"/>
        <v>794</v>
      </c>
      <c r="C822" s="42">
        <f t="shared" si="400"/>
        <v>13.518944844125253</v>
      </c>
      <c r="D822" s="10">
        <f t="shared" si="401"/>
        <v>0.68105515587474841</v>
      </c>
      <c r="E822" s="40">
        <f t="shared" si="402"/>
        <v>45.037889688250502</v>
      </c>
      <c r="F822" s="40">
        <f t="shared" si="403"/>
        <v>46.4</v>
      </c>
      <c r="G822" s="3">
        <f t="shared" si="404"/>
        <v>289.81055155874185</v>
      </c>
      <c r="H822" s="3">
        <f t="shared" si="405"/>
        <v>155.31826837612553</v>
      </c>
      <c r="I822">
        <f t="shared" si="390"/>
        <v>1.5531826837612554E-4</v>
      </c>
      <c r="J822" s="4">
        <f t="shared" si="406"/>
        <v>1637.124385737322</v>
      </c>
      <c r="K822" s="40">
        <f t="shared" si="407"/>
        <v>10.540449638369582</v>
      </c>
      <c r="L822" s="40">
        <f t="shared" si="391"/>
        <v>0</v>
      </c>
      <c r="M822" s="10">
        <f t="shared" si="408"/>
        <v>6.3799234303669508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14.918191616258474</v>
      </c>
      <c r="Q822" s="42">
        <f t="shared" si="410"/>
        <v>0.90347217395368074</v>
      </c>
      <c r="R822" s="4">
        <f t="shared" si="411"/>
        <v>28349.313713909356</v>
      </c>
      <c r="S822">
        <f t="shared" si="392"/>
        <v>2.8349313713909355E-5</v>
      </c>
      <c r="T822" s="41">
        <f t="shared" si="393"/>
        <v>7.6105045332604889E-4</v>
      </c>
      <c r="U822" s="42">
        <f t="shared" si="412"/>
        <v>5.0338742389240285E-2</v>
      </c>
      <c r="V822" s="42">
        <f t="shared" si="413"/>
        <v>1.1123602184193495</v>
      </c>
      <c r="W822" s="42">
        <f t="shared" si="414"/>
        <v>1.1070700464714101</v>
      </c>
      <c r="X822" s="42">
        <f t="shared" si="415"/>
        <v>5.2901719479394593E-3</v>
      </c>
      <c r="Y822" s="42">
        <f t="shared" si="389"/>
        <v>1.5254294495097196E-2</v>
      </c>
      <c r="Z822" s="10">
        <f t="shared" si="416"/>
        <v>20.043736165494352</v>
      </c>
      <c r="AA822">
        <f t="shared" si="394"/>
        <v>6376508.5248030815</v>
      </c>
      <c r="AB822" s="10">
        <f t="shared" si="395"/>
        <v>6.3765085248030813</v>
      </c>
      <c r="AC822" s="10">
        <f t="shared" si="396"/>
        <v>6.2755085248030813</v>
      </c>
      <c r="AD822" s="3">
        <f t="shared" si="397"/>
        <v>910.15352063859052</v>
      </c>
      <c r="AI822" s="94">
        <f t="shared" si="398"/>
        <v>1.1070700464714101</v>
      </c>
    </row>
    <row r="823" spans="2:35">
      <c r="B823" s="39">
        <f t="shared" si="399"/>
        <v>795</v>
      </c>
      <c r="C823" s="42">
        <f t="shared" si="400"/>
        <v>13.535971223022136</v>
      </c>
      <c r="D823" s="10">
        <f t="shared" si="401"/>
        <v>0.66402877697786522</v>
      </c>
      <c r="E823" s="40">
        <f t="shared" si="402"/>
        <v>45.071942446044268</v>
      </c>
      <c r="F823" s="40">
        <f t="shared" si="403"/>
        <v>46.4</v>
      </c>
      <c r="G823" s="3">
        <f t="shared" si="404"/>
        <v>289.64028776977301</v>
      </c>
      <c r="H823" s="3">
        <f t="shared" si="405"/>
        <v>155.31826837612553</v>
      </c>
      <c r="I823">
        <f t="shared" si="390"/>
        <v>1.5531826837612554E-4</v>
      </c>
      <c r="J823" s="4">
        <f t="shared" si="406"/>
        <v>1639.5343708035214</v>
      </c>
      <c r="K823" s="40">
        <f t="shared" si="407"/>
        <v>10.555966068544835</v>
      </c>
      <c r="L823" s="40">
        <f t="shared" si="391"/>
        <v>0</v>
      </c>
      <c r="M823" s="10">
        <f t="shared" si="408"/>
        <v>6.3765085248030813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14.915643910522352</v>
      </c>
      <c r="Q823" s="42">
        <f t="shared" si="410"/>
        <v>0.90461368544316267</v>
      </c>
      <c r="R823" s="4">
        <f t="shared" si="411"/>
        <v>27634.629715210827</v>
      </c>
      <c r="S823">
        <f t="shared" si="392"/>
        <v>2.7634629715210826E-5</v>
      </c>
      <c r="T823" s="41">
        <f t="shared" si="393"/>
        <v>7.6176513732474735E-4</v>
      </c>
      <c r="U823" s="42">
        <f t="shared" si="412"/>
        <v>4.9069706600111257E-2</v>
      </c>
      <c r="V823" s="42">
        <f t="shared" si="413"/>
        <v>1.1117153010040786</v>
      </c>
      <c r="W823" s="42">
        <f t="shared" si="414"/>
        <v>1.1064679464930913</v>
      </c>
      <c r="X823" s="42">
        <f t="shared" si="415"/>
        <v>5.2473545109872344E-3</v>
      </c>
      <c r="Y823" s="42">
        <f t="shared" si="389"/>
        <v>1.5260284410560872E-2</v>
      </c>
      <c r="Z823" s="10">
        <f t="shared" si="416"/>
        <v>20.032794443906504</v>
      </c>
      <c r="AA823">
        <f t="shared" si="394"/>
        <v>6373082.7729106387</v>
      </c>
      <c r="AB823" s="10">
        <f t="shared" si="395"/>
        <v>6.3730827729106387</v>
      </c>
      <c r="AC823" s="10">
        <f t="shared" si="396"/>
        <v>6.2720827729106388</v>
      </c>
      <c r="AD823" s="3">
        <f t="shared" si="397"/>
        <v>909.65667482387801</v>
      </c>
      <c r="AI823" s="94">
        <f t="shared" si="398"/>
        <v>1.1064679464930913</v>
      </c>
    </row>
    <row r="824" spans="2:35">
      <c r="B824" s="39">
        <f t="shared" si="399"/>
        <v>796</v>
      </c>
      <c r="C824" s="42">
        <f t="shared" si="400"/>
        <v>13.552997601919019</v>
      </c>
      <c r="D824" s="10">
        <f t="shared" si="401"/>
        <v>0.64700239808098203</v>
      </c>
      <c r="E824" s="40">
        <f t="shared" si="402"/>
        <v>45.105995203838035</v>
      </c>
      <c r="F824" s="40">
        <f t="shared" si="403"/>
        <v>46.4</v>
      </c>
      <c r="G824" s="3">
        <f t="shared" si="404"/>
        <v>289.47002398080417</v>
      </c>
      <c r="H824" s="3">
        <f t="shared" si="405"/>
        <v>155.31826837612553</v>
      </c>
      <c r="I824">
        <f t="shared" si="390"/>
        <v>1.5531826837612554E-4</v>
      </c>
      <c r="J824" s="4">
        <f t="shared" si="406"/>
        <v>1641.9461773499256</v>
      </c>
      <c r="K824" s="40">
        <f t="shared" si="407"/>
        <v>10.57149422612488</v>
      </c>
      <c r="L824" s="40">
        <f t="shared" si="391"/>
        <v>0</v>
      </c>
      <c r="M824" s="10">
        <f t="shared" si="408"/>
        <v>6.3730827729106387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14.913087179067603</v>
      </c>
      <c r="Q824" s="42">
        <f t="shared" si="410"/>
        <v>0.90575539263580762</v>
      </c>
      <c r="R824" s="4">
        <f t="shared" si="411"/>
        <v>26920.239118971189</v>
      </c>
      <c r="S824">
        <f t="shared" si="392"/>
        <v>2.6920239118971189E-5</v>
      </c>
      <c r="T824" s="41">
        <f t="shared" si="393"/>
        <v>7.6247952792098703E-4</v>
      </c>
      <c r="U824" s="42">
        <f t="shared" si="412"/>
        <v>4.7801191793992379E-2</v>
      </c>
      <c r="V824" s="42">
        <f t="shared" si="413"/>
        <v>1.1110684195482388</v>
      </c>
      <c r="W824" s="42">
        <f t="shared" si="414"/>
        <v>1.1058639341414795</v>
      </c>
      <c r="X824" s="42">
        <f t="shared" si="415"/>
        <v>5.2044854067592183E-3</v>
      </c>
      <c r="Y824" s="42">
        <f t="shared" si="389"/>
        <v>1.5266226408983785E-2</v>
      </c>
      <c r="Z824" s="10">
        <f t="shared" si="416"/>
        <v>20.021818094722367</v>
      </c>
      <c r="AA824">
        <f t="shared" si="394"/>
        <v>6369646.1794378683</v>
      </c>
      <c r="AB824" s="10">
        <f t="shared" si="395"/>
        <v>6.3696461794378685</v>
      </c>
      <c r="AC824" s="10">
        <f t="shared" si="396"/>
        <v>6.2686461794378685</v>
      </c>
      <c r="AD824" s="3">
        <f t="shared" si="397"/>
        <v>909.15825662623183</v>
      </c>
      <c r="AI824" s="94">
        <f t="shared" si="398"/>
        <v>1.1058639341414795</v>
      </c>
    </row>
    <row r="825" spans="2:35">
      <c r="B825" s="39">
        <f t="shared" si="399"/>
        <v>797</v>
      </c>
      <c r="C825" s="42">
        <f t="shared" si="400"/>
        <v>13.570023980815902</v>
      </c>
      <c r="D825" s="10">
        <f t="shared" si="401"/>
        <v>0.62997601918409885</v>
      </c>
      <c r="E825" s="40">
        <f t="shared" si="402"/>
        <v>45.140047961631801</v>
      </c>
      <c r="F825" s="40">
        <f t="shared" si="403"/>
        <v>46.4</v>
      </c>
      <c r="G825" s="3">
        <f t="shared" si="404"/>
        <v>289.29976019183533</v>
      </c>
      <c r="H825" s="3">
        <f t="shared" si="405"/>
        <v>155.31826837612553</v>
      </c>
      <c r="I825">
        <f t="shared" si="390"/>
        <v>1.5531826837612554E-4</v>
      </c>
      <c r="J825" s="4">
        <f t="shared" si="406"/>
        <v>1644.3598053765343</v>
      </c>
      <c r="K825" s="40">
        <f t="shared" si="407"/>
        <v>10.587034111109714</v>
      </c>
      <c r="L825" s="40">
        <f t="shared" si="391"/>
        <v>0</v>
      </c>
      <c r="M825" s="10">
        <f t="shared" si="408"/>
        <v>6.3696461794378685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14.910521415707365</v>
      </c>
      <c r="Q825" s="42">
        <f t="shared" si="410"/>
        <v>0.90689729629042748</v>
      </c>
      <c r="R825" s="4">
        <f t="shared" si="411"/>
        <v>26206.142855586855</v>
      </c>
      <c r="S825">
        <f t="shared" si="392"/>
        <v>2.6206142855586856E-5</v>
      </c>
      <c r="T825" s="41">
        <f t="shared" si="393"/>
        <v>7.6319362418437141E-4</v>
      </c>
      <c r="U825" s="42">
        <f t="shared" si="412"/>
        <v>4.6533199622951354E-2</v>
      </c>
      <c r="V825" s="42">
        <f t="shared" si="413"/>
        <v>1.1104195751638446</v>
      </c>
      <c r="W825" s="42">
        <f t="shared" si="414"/>
        <v>1.1052580102537628</v>
      </c>
      <c r="X825" s="42">
        <f t="shared" si="415"/>
        <v>5.1615649100817951E-3</v>
      </c>
      <c r="Y825" s="42">
        <f t="shared" si="389"/>
        <v>1.5272120418818164E-2</v>
      </c>
      <c r="Z825" s="10">
        <f t="shared" si="416"/>
        <v>20.010807133169582</v>
      </c>
      <c r="AA825">
        <f t="shared" si="394"/>
        <v>6366198.7491524043</v>
      </c>
      <c r="AB825" s="10">
        <f t="shared" si="395"/>
        <v>6.3661987491524039</v>
      </c>
      <c r="AC825" s="10">
        <f t="shared" si="396"/>
        <v>6.2651987491524039</v>
      </c>
      <c r="AD825" s="3">
        <f t="shared" si="397"/>
        <v>908.65826673711445</v>
      </c>
      <c r="AI825" s="94">
        <f t="shared" si="398"/>
        <v>1.1052580102537628</v>
      </c>
    </row>
    <row r="826" spans="2:35">
      <c r="B826" s="39">
        <f t="shared" si="399"/>
        <v>798</v>
      </c>
      <c r="C826" s="42">
        <f t="shared" si="400"/>
        <v>13.587050359712785</v>
      </c>
      <c r="D826" s="10">
        <f t="shared" si="401"/>
        <v>0.61294964028721566</v>
      </c>
      <c r="E826" s="40">
        <f t="shared" si="402"/>
        <v>45.174100719425567</v>
      </c>
      <c r="F826" s="40">
        <f t="shared" si="403"/>
        <v>46.4</v>
      </c>
      <c r="G826" s="3">
        <f t="shared" si="404"/>
        <v>289.12949640286649</v>
      </c>
      <c r="H826" s="3">
        <f t="shared" si="405"/>
        <v>155.31826837612553</v>
      </c>
      <c r="I826">
        <f t="shared" si="390"/>
        <v>1.5531826837612554E-4</v>
      </c>
      <c r="J826" s="4">
        <f t="shared" si="406"/>
        <v>1646.775254883348</v>
      </c>
      <c r="K826" s="40">
        <f t="shared" si="407"/>
        <v>10.602585723499343</v>
      </c>
      <c r="L826" s="40">
        <f t="shared" si="391"/>
        <v>0</v>
      </c>
      <c r="M826" s="10">
        <f t="shared" si="408"/>
        <v>6.3661987491524039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14.90794661422899</v>
      </c>
      <c r="Q826" s="42">
        <f t="shared" si="410"/>
        <v>0.90803939716705873</v>
      </c>
      <c r="R826" s="4">
        <f t="shared" si="411"/>
        <v>25492.341855454091</v>
      </c>
      <c r="S826">
        <f t="shared" si="392"/>
        <v>2.549234185545409E-5</v>
      </c>
      <c r="T826" s="41">
        <f t="shared" si="393"/>
        <v>7.6390742518450412E-4</v>
      </c>
      <c r="U826" s="42">
        <f t="shared" si="412"/>
        <v>4.5265731739055612E-2</v>
      </c>
      <c r="V826" s="42">
        <f t="shared" si="413"/>
        <v>1.1097687689674836</v>
      </c>
      <c r="W826" s="42">
        <f t="shared" si="414"/>
        <v>1.104650175670548</v>
      </c>
      <c r="X826" s="42">
        <f t="shared" si="415"/>
        <v>5.1185932969355363E-3</v>
      </c>
      <c r="Y826" s="42">
        <f t="shared" si="389"/>
        <v>1.5277966368709713E-2</v>
      </c>
      <c r="Z826" s="10">
        <f t="shared" si="416"/>
        <v>19.999761574538532</v>
      </c>
      <c r="AA826">
        <f t="shared" si="394"/>
        <v>6362740.4868415231</v>
      </c>
      <c r="AB826" s="10">
        <f t="shared" si="395"/>
        <v>6.3627404868415232</v>
      </c>
      <c r="AC826" s="10">
        <f t="shared" si="396"/>
        <v>6.2617404868415232</v>
      </c>
      <c r="AD826" s="3">
        <f t="shared" si="397"/>
        <v>908.15670585083728</v>
      </c>
      <c r="AI826" s="94">
        <f t="shared" si="398"/>
        <v>1.104650175670548</v>
      </c>
    </row>
    <row r="827" spans="2:35">
      <c r="B827" s="39">
        <f t="shared" si="399"/>
        <v>799</v>
      </c>
      <c r="C827" s="42">
        <f t="shared" si="400"/>
        <v>13.604076738609669</v>
      </c>
      <c r="D827" s="10">
        <f t="shared" si="401"/>
        <v>0.59592326139033247</v>
      </c>
      <c r="E827" s="40">
        <f t="shared" si="402"/>
        <v>45.208153477219334</v>
      </c>
      <c r="F827" s="40">
        <f t="shared" si="403"/>
        <v>46.4</v>
      </c>
      <c r="G827" s="3">
        <f t="shared" si="404"/>
        <v>288.95923261389765</v>
      </c>
      <c r="H827" s="3">
        <f t="shared" si="405"/>
        <v>155.31826837612553</v>
      </c>
      <c r="I827">
        <f t="shared" si="390"/>
        <v>1.5531826837612554E-4</v>
      </c>
      <c r="J827" s="4">
        <f t="shared" si="406"/>
        <v>1649.1925258703666</v>
      </c>
      <c r="K827" s="40">
        <f t="shared" si="407"/>
        <v>10.618149063293762</v>
      </c>
      <c r="L827" s="40">
        <f t="shared" si="391"/>
        <v>0</v>
      </c>
      <c r="M827" s="10">
        <f t="shared" si="408"/>
        <v>6.3627404868415232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14.905362768394152</v>
      </c>
      <c r="Q827" s="42">
        <f t="shared" si="410"/>
        <v>0.90918169602696886</v>
      </c>
      <c r="R827" s="4">
        <f t="shared" si="411"/>
        <v>24778.837048969355</v>
      </c>
      <c r="S827">
        <f t="shared" si="392"/>
        <v>2.4778837048969355E-5</v>
      </c>
      <c r="T827" s="41">
        <f t="shared" si="393"/>
        <v>7.6462092999098888E-4</v>
      </c>
      <c r="U827" s="42">
        <f t="shared" si="412"/>
        <v>4.3998789794372925E-2</v>
      </c>
      <c r="V827" s="42">
        <f t="shared" si="413"/>
        <v>1.109116002078794</v>
      </c>
      <c r="W827" s="42">
        <f t="shared" si="414"/>
        <v>1.1040404312359047</v>
      </c>
      <c r="X827" s="42">
        <f t="shared" si="415"/>
        <v>5.0755708428893431E-3</v>
      </c>
      <c r="Y827" s="42">
        <f t="shared" si="389"/>
        <v>1.5283764187496938E-2</v>
      </c>
      <c r="Z827" s="10">
        <f t="shared" si="416"/>
        <v>19.988681434180801</v>
      </c>
      <c r="AA827">
        <f t="shared" si="394"/>
        <v>6359271.3973116651</v>
      </c>
      <c r="AB827" s="10">
        <f t="shared" si="395"/>
        <v>6.359271397311665</v>
      </c>
      <c r="AC827" s="10">
        <f t="shared" si="396"/>
        <v>6.258271397311665</v>
      </c>
      <c r="AD827" s="3">
        <f t="shared" si="397"/>
        <v>907.65357466449098</v>
      </c>
      <c r="AI827" s="94">
        <f t="shared" si="398"/>
        <v>1.1040404312359047</v>
      </c>
    </row>
    <row r="828" spans="2:35">
      <c r="B828" s="39">
        <f t="shared" si="399"/>
        <v>800</v>
      </c>
      <c r="C828" s="42">
        <f t="shared" si="400"/>
        <v>13.621103117506552</v>
      </c>
      <c r="D828" s="10">
        <f t="shared" si="401"/>
        <v>0.57889688249344928</v>
      </c>
      <c r="E828" s="40">
        <f t="shared" si="402"/>
        <v>45.2422062350131</v>
      </c>
      <c r="F828" s="40">
        <f t="shared" si="403"/>
        <v>46.4</v>
      </c>
      <c r="G828" s="3">
        <f t="shared" si="404"/>
        <v>288.78896882492882</v>
      </c>
      <c r="H828" s="3">
        <f t="shared" si="405"/>
        <v>155.31826837612553</v>
      </c>
      <c r="I828">
        <f t="shared" si="390"/>
        <v>1.5531826837612554E-4</v>
      </c>
      <c r="J828" s="4">
        <f t="shared" si="406"/>
        <v>1651.61161833759</v>
      </c>
      <c r="K828" s="40">
        <f t="shared" si="407"/>
        <v>10.633724130492975</v>
      </c>
      <c r="L828" s="40">
        <f t="shared" si="391"/>
        <v>0</v>
      </c>
      <c r="M828" s="10">
        <f t="shared" si="408"/>
        <v>6.359271397311665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14.902769871938382</v>
      </c>
      <c r="Q828" s="42">
        <f t="shared" si="410"/>
        <v>0.91032419363266182</v>
      </c>
      <c r="R828" s="4">
        <f t="shared" si="411"/>
        <v>24065.629366528912</v>
      </c>
      <c r="S828">
        <f t="shared" si="392"/>
        <v>2.4065629366528912E-5</v>
      </c>
      <c r="T828" s="41">
        <f t="shared" si="393"/>
        <v>7.653341376734293E-4</v>
      </c>
      <c r="U828" s="42">
        <f t="shared" si="412"/>
        <v>4.2732375440970728E-2</v>
      </c>
      <c r="V828" s="42">
        <f t="shared" si="413"/>
        <v>1.1084612756226102</v>
      </c>
      <c r="W828" s="42">
        <f t="shared" si="414"/>
        <v>1.103428777797282</v>
      </c>
      <c r="X828" s="42">
        <f t="shared" si="415"/>
        <v>5.0324978253282193E-3</v>
      </c>
      <c r="Y828" s="42">
        <f t="shared" si="389"/>
        <v>1.5289513804213031E-2</v>
      </c>
      <c r="Z828" s="10">
        <f t="shared" si="416"/>
        <v>19.977566727511007</v>
      </c>
      <c r="AA828">
        <f t="shared" si="394"/>
        <v>6355791.4853890045</v>
      </c>
      <c r="AB828" s="10">
        <f t="shared" si="395"/>
        <v>6.3557914853890045</v>
      </c>
      <c r="AC828" s="10">
        <f t="shared" si="396"/>
        <v>6.2547914853890045</v>
      </c>
      <c r="AD828" s="3">
        <f t="shared" si="397"/>
        <v>907.14887387802821</v>
      </c>
      <c r="AI828" s="94">
        <f t="shared" si="398"/>
        <v>1.103428777797282</v>
      </c>
    </row>
    <row r="829" spans="2:35">
      <c r="B829" s="39">
        <f t="shared" si="399"/>
        <v>801</v>
      </c>
      <c r="C829" s="42">
        <f t="shared" si="400"/>
        <v>13.638129496403435</v>
      </c>
      <c r="D829" s="10">
        <f t="shared" si="401"/>
        <v>0.5618705035965661</v>
      </c>
      <c r="E829" s="40">
        <f t="shared" si="402"/>
        <v>45.276258992806866</v>
      </c>
      <c r="F829" s="40">
        <f t="shared" si="403"/>
        <v>46.4</v>
      </c>
      <c r="G829" s="3">
        <f t="shared" si="404"/>
        <v>288.61870503595998</v>
      </c>
      <c r="H829" s="3">
        <f t="shared" si="405"/>
        <v>155.31826837612553</v>
      </c>
      <c r="I829">
        <f t="shared" si="390"/>
        <v>1.5531826837612554E-4</v>
      </c>
      <c r="J829" s="4">
        <f t="shared" si="406"/>
        <v>1654.0325322850181</v>
      </c>
      <c r="K829" s="40">
        <f t="shared" si="407"/>
        <v>10.649310925096978</v>
      </c>
      <c r="L829" s="40">
        <f t="shared" si="391"/>
        <v>0</v>
      </c>
      <c r="M829" s="10">
        <f t="shared" si="408"/>
        <v>6.3557914853890045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14.900167918571432</v>
      </c>
      <c r="Q829" s="42">
        <f t="shared" si="410"/>
        <v>0.91146689074788434</v>
      </c>
      <c r="R829" s="4">
        <f t="shared" si="411"/>
        <v>23352.719738529224</v>
      </c>
      <c r="S829">
        <f t="shared" si="392"/>
        <v>2.3352719738529222E-5</v>
      </c>
      <c r="T829" s="41">
        <f t="shared" si="393"/>
        <v>7.66047047301429E-4</v>
      </c>
      <c r="U829" s="42">
        <f t="shared" si="412"/>
        <v>4.1466490330916803E-2</v>
      </c>
      <c r="V829" s="42">
        <f t="shared" si="413"/>
        <v>1.1078045907269245</v>
      </c>
      <c r="W829" s="42">
        <f t="shared" si="414"/>
        <v>1.1028152162056077</v>
      </c>
      <c r="X829" s="42">
        <f t="shared" si="415"/>
        <v>4.9893745213167584E-3</v>
      </c>
      <c r="Y829" s="42">
        <f t="shared" si="389"/>
        <v>1.5295215148085304E-2</v>
      </c>
      <c r="Z829" s="10">
        <f t="shared" si="416"/>
        <v>19.9664174700054</v>
      </c>
      <c r="AA829">
        <f t="shared" si="394"/>
        <v>6352300.7559190113</v>
      </c>
      <c r="AB829" s="10">
        <f t="shared" si="395"/>
        <v>6.3523007559190114</v>
      </c>
      <c r="AC829" s="10">
        <f t="shared" si="396"/>
        <v>6.2513007559190115</v>
      </c>
      <c r="AD829" s="3">
        <f t="shared" si="397"/>
        <v>906.64260419420032</v>
      </c>
      <c r="AI829" s="94">
        <f t="shared" si="398"/>
        <v>1.1028152162056077</v>
      </c>
    </row>
    <row r="830" spans="2:35">
      <c r="B830" s="39">
        <f t="shared" si="399"/>
        <v>802</v>
      </c>
      <c r="C830" s="42">
        <f t="shared" si="400"/>
        <v>13.655155875300318</v>
      </c>
      <c r="D830" s="10">
        <f t="shared" si="401"/>
        <v>0.54484412469968291</v>
      </c>
      <c r="E830" s="40">
        <f t="shared" si="402"/>
        <v>45.310311750600633</v>
      </c>
      <c r="F830" s="40">
        <f t="shared" si="403"/>
        <v>46.4</v>
      </c>
      <c r="G830" s="3">
        <f t="shared" si="404"/>
        <v>288.44844124699114</v>
      </c>
      <c r="H830" s="3">
        <f t="shared" si="405"/>
        <v>155.31826837612553</v>
      </c>
      <c r="I830">
        <f t="shared" si="390"/>
        <v>1.5531826837612554E-4</v>
      </c>
      <c r="J830" s="4">
        <f t="shared" si="406"/>
        <v>1656.455267712651</v>
      </c>
      <c r="K830" s="40">
        <f t="shared" si="407"/>
        <v>10.664909447105773</v>
      </c>
      <c r="L830" s="40">
        <f t="shared" si="391"/>
        <v>0</v>
      </c>
      <c r="M830" s="10">
        <f t="shared" si="408"/>
        <v>6.3523007559190114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14.897556901976833</v>
      </c>
      <c r="Q830" s="42">
        <f t="shared" si="410"/>
        <v>0.91260978813763183</v>
      </c>
      <c r="R830" s="4">
        <f t="shared" si="411"/>
        <v>22640.109095366563</v>
      </c>
      <c r="S830">
        <f t="shared" si="392"/>
        <v>2.2640109095366564E-5</v>
      </c>
      <c r="T830" s="41">
        <f t="shared" si="393"/>
        <v>7.6675965794459171E-4</v>
      </c>
      <c r="U830" s="42">
        <f t="shared" si="412"/>
        <v>4.0201136116278589E-2</v>
      </c>
      <c r="V830" s="42">
        <f t="shared" si="413"/>
        <v>1.1071459485245485</v>
      </c>
      <c r="W830" s="42">
        <f t="shared" si="414"/>
        <v>1.1021997473152125</v>
      </c>
      <c r="X830" s="42">
        <f t="shared" si="415"/>
        <v>4.9462012093359764E-3</v>
      </c>
      <c r="Y830" s="42">
        <f t="shared" si="389"/>
        <v>1.5300868148536619E-2</v>
      </c>
      <c r="Z830" s="10">
        <f t="shared" si="416"/>
        <v>19.955233677203065</v>
      </c>
      <c r="AA830">
        <f t="shared" si="394"/>
        <v>6348799.2137668291</v>
      </c>
      <c r="AB830" s="10">
        <f t="shared" si="395"/>
        <v>6.3487992137668288</v>
      </c>
      <c r="AC830" s="10">
        <f t="shared" si="396"/>
        <v>6.2477992137668288</v>
      </c>
      <c r="AD830" s="3">
        <f t="shared" si="397"/>
        <v>906.13476631861192</v>
      </c>
      <c r="AI830" s="94">
        <f t="shared" si="398"/>
        <v>1.1021997473152125</v>
      </c>
    </row>
    <row r="831" spans="2:35">
      <c r="B831" s="39">
        <f t="shared" si="399"/>
        <v>803</v>
      </c>
      <c r="C831" s="42">
        <f t="shared" si="400"/>
        <v>13.672182254197201</v>
      </c>
      <c r="D831" s="10">
        <f t="shared" si="401"/>
        <v>0.52781774580279972</v>
      </c>
      <c r="E831" s="40">
        <f t="shared" si="402"/>
        <v>45.344364508394399</v>
      </c>
      <c r="F831" s="40">
        <f t="shared" si="403"/>
        <v>46.4</v>
      </c>
      <c r="G831" s="3">
        <f t="shared" si="404"/>
        <v>288.2781774580223</v>
      </c>
      <c r="H831" s="3">
        <f t="shared" si="405"/>
        <v>155.31826837612553</v>
      </c>
      <c r="I831">
        <f t="shared" si="390"/>
        <v>1.5531826837612554E-4</v>
      </c>
      <c r="J831" s="4">
        <f t="shared" si="406"/>
        <v>1658.879824620489</v>
      </c>
      <c r="K831" s="40">
        <f t="shared" si="407"/>
        <v>10.680519696519362</v>
      </c>
      <c r="L831" s="40">
        <f t="shared" si="391"/>
        <v>0</v>
      </c>
      <c r="M831" s="10">
        <f t="shared" si="408"/>
        <v>6.3487992137668288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14.894936815812088</v>
      </c>
      <c r="Q831" s="42">
        <f t="shared" si="410"/>
        <v>0.91375288656815412</v>
      </c>
      <c r="R831" s="4">
        <f t="shared" si="411"/>
        <v>21927.798367437332</v>
      </c>
      <c r="S831">
        <f t="shared" si="392"/>
        <v>2.1927798367437331E-5</v>
      </c>
      <c r="T831" s="41">
        <f t="shared" si="393"/>
        <v>7.6747196867252092E-4</v>
      </c>
      <c r="U831" s="42">
        <f t="shared" si="412"/>
        <v>3.8936314449123779E-2</v>
      </c>
      <c r="V831" s="42">
        <f t="shared" si="413"/>
        <v>1.1064853501521297</v>
      </c>
      <c r="W831" s="42">
        <f t="shared" si="414"/>
        <v>1.1015823719838953</v>
      </c>
      <c r="X831" s="42">
        <f t="shared" si="415"/>
        <v>4.9029781682343732E-3</v>
      </c>
      <c r="Y831" s="42">
        <f t="shared" si="389"/>
        <v>1.5306472735185614E-2</v>
      </c>
      <c r="Z831" s="10">
        <f t="shared" si="416"/>
        <v>19.944015364705603</v>
      </c>
      <c r="AA831">
        <f t="shared" si="394"/>
        <v>6345286.8638171768</v>
      </c>
      <c r="AB831" s="10">
        <f t="shared" si="395"/>
        <v>6.3452868638171767</v>
      </c>
      <c r="AC831" s="10">
        <f t="shared" si="396"/>
        <v>6.2442868638171767</v>
      </c>
      <c r="AD831" s="3">
        <f t="shared" si="397"/>
        <v>905.62536095970654</v>
      </c>
      <c r="AI831" s="94">
        <f t="shared" si="398"/>
        <v>1.1015823719838953</v>
      </c>
    </row>
    <row r="832" spans="2:35">
      <c r="B832" s="39">
        <f t="shared" si="399"/>
        <v>804</v>
      </c>
      <c r="C832" s="42">
        <f t="shared" si="400"/>
        <v>13.689208633094085</v>
      </c>
      <c r="D832" s="10">
        <f t="shared" si="401"/>
        <v>0.51079136690591653</v>
      </c>
      <c r="E832" s="40">
        <f t="shared" si="402"/>
        <v>45.378417266188166</v>
      </c>
      <c r="F832" s="40">
        <f t="shared" si="403"/>
        <v>46.4</v>
      </c>
      <c r="G832" s="3">
        <f t="shared" si="404"/>
        <v>288.10791366905346</v>
      </c>
      <c r="H832" s="3">
        <f t="shared" si="405"/>
        <v>155.31826837612553</v>
      </c>
      <c r="I832">
        <f t="shared" si="390"/>
        <v>1.5531826837612554E-4</v>
      </c>
      <c r="J832" s="4">
        <f t="shared" si="406"/>
        <v>1661.3062030085312</v>
      </c>
      <c r="K832" s="40">
        <f t="shared" si="407"/>
        <v>10.696141673337738</v>
      </c>
      <c r="L832" s="40">
        <f t="shared" si="391"/>
        <v>0</v>
      </c>
      <c r="M832" s="10">
        <f t="shared" si="408"/>
        <v>6.3452868638171767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14.892307653708528</v>
      </c>
      <c r="Q832" s="42">
        <f t="shared" si="410"/>
        <v>0.91489618680696183</v>
      </c>
      <c r="R832" s="4">
        <f t="shared" si="411"/>
        <v>21215.788485138</v>
      </c>
      <c r="S832">
        <f t="shared" si="392"/>
        <v>2.1215788485138E-5</v>
      </c>
      <c r="T832" s="41">
        <f t="shared" si="393"/>
        <v>7.6818397855482026E-4</v>
      </c>
      <c r="U832" s="42">
        <f t="shared" si="412"/>
        <v>3.767202698152014E-2</v>
      </c>
      <c r="V832" s="42">
        <f t="shared" si="413"/>
        <v>1.1058227967503105</v>
      </c>
      <c r="W832" s="42">
        <f t="shared" si="414"/>
        <v>1.1009630910729067</v>
      </c>
      <c r="X832" s="42">
        <f t="shared" si="415"/>
        <v>4.8597056774037917E-3</v>
      </c>
      <c r="Y832" s="42">
        <f t="shared" si="389"/>
        <v>1.5312028837847125E-2</v>
      </c>
      <c r="Z832" s="10">
        <f t="shared" si="416"/>
        <v>19.932762548176999</v>
      </c>
      <c r="AA832">
        <f t="shared" si="394"/>
        <v>6341763.7109743012</v>
      </c>
      <c r="AB832" s="10">
        <f t="shared" si="395"/>
        <v>6.341763710974301</v>
      </c>
      <c r="AC832" s="10">
        <f t="shared" si="396"/>
        <v>6.240763710974301</v>
      </c>
      <c r="AD832" s="3">
        <f t="shared" si="397"/>
        <v>905.11438882876018</v>
      </c>
      <c r="AI832" s="94">
        <f t="shared" si="398"/>
        <v>1.1009630910729067</v>
      </c>
    </row>
    <row r="833" spans="2:35">
      <c r="B833" s="39">
        <f t="shared" si="399"/>
        <v>805</v>
      </c>
      <c r="C833" s="42">
        <f t="shared" si="400"/>
        <v>13.706235011990968</v>
      </c>
      <c r="D833" s="10">
        <f t="shared" si="401"/>
        <v>0.49376498800903335</v>
      </c>
      <c r="E833" s="40">
        <f t="shared" si="402"/>
        <v>45.412470023981932</v>
      </c>
      <c r="F833" s="40">
        <f t="shared" si="403"/>
        <v>46.4</v>
      </c>
      <c r="G833" s="3">
        <f t="shared" si="404"/>
        <v>287.93764988008462</v>
      </c>
      <c r="H833" s="3">
        <f t="shared" si="405"/>
        <v>155.31826837612553</v>
      </c>
      <c r="I833">
        <f t="shared" si="390"/>
        <v>1.5531826837612554E-4</v>
      </c>
      <c r="J833" s="4">
        <f t="shared" si="406"/>
        <v>1663.7344028767786</v>
      </c>
      <c r="K833" s="40">
        <f t="shared" si="407"/>
        <v>10.711775377560908</v>
      </c>
      <c r="L833" s="40">
        <f t="shared" si="391"/>
        <v>0</v>
      </c>
      <c r="M833" s="10">
        <f t="shared" si="408"/>
        <v>6.341763710974301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14.889669409271159</v>
      </c>
      <c r="Q833" s="42">
        <f t="shared" si="410"/>
        <v>0.91603968962283233</v>
      </c>
      <c r="R833" s="4">
        <f t="shared" si="411"/>
        <v>20504.080378864732</v>
      </c>
      <c r="S833">
        <f t="shared" si="392"/>
        <v>2.0504080378864733E-5</v>
      </c>
      <c r="T833" s="41">
        <f t="shared" si="393"/>
        <v>7.6889568666109345E-4</v>
      </c>
      <c r="U833" s="42">
        <f t="shared" si="412"/>
        <v>3.6408275365534953E-2</v>
      </c>
      <c r="V833" s="42">
        <f t="shared" si="413"/>
        <v>1.1051582894644172</v>
      </c>
      <c r="W833" s="42">
        <f t="shared" si="414"/>
        <v>1.1003419054469401</v>
      </c>
      <c r="X833" s="42">
        <f t="shared" si="415"/>
        <v>4.8163840174770822E-3</v>
      </c>
      <c r="Y833" s="42">
        <f t="shared" si="389"/>
        <v>1.5317536386533423E-2</v>
      </c>
      <c r="Z833" s="10">
        <f t="shared" si="416"/>
        <v>19.921475243344602</v>
      </c>
      <c r="AA833">
        <f t="shared" si="394"/>
        <v>6338229.760162292</v>
      </c>
      <c r="AB833" s="10">
        <f t="shared" si="395"/>
        <v>6.3382297601622923</v>
      </c>
      <c r="AC833" s="10">
        <f t="shared" si="396"/>
        <v>6.2372297601622924</v>
      </c>
      <c r="AD833" s="3">
        <f t="shared" si="397"/>
        <v>904.60185063992628</v>
      </c>
      <c r="AI833" s="94">
        <f t="shared" si="398"/>
        <v>1.1003419054469401</v>
      </c>
    </row>
    <row r="834" spans="2:35">
      <c r="B834" s="39">
        <f t="shared" si="399"/>
        <v>806</v>
      </c>
      <c r="C834" s="42">
        <f t="shared" si="400"/>
        <v>13.723261390887851</v>
      </c>
      <c r="D834" s="10">
        <f t="shared" si="401"/>
        <v>0.47673860911215016</v>
      </c>
      <c r="E834" s="40">
        <f t="shared" si="402"/>
        <v>45.446522781775698</v>
      </c>
      <c r="F834" s="40">
        <f t="shared" si="403"/>
        <v>46.4</v>
      </c>
      <c r="G834" s="3">
        <f t="shared" si="404"/>
        <v>287.76738609111578</v>
      </c>
      <c r="H834" s="3">
        <f t="shared" si="405"/>
        <v>155.31826837612553</v>
      </c>
      <c r="I834">
        <f t="shared" si="390"/>
        <v>1.5531826837612554E-4</v>
      </c>
      <c r="J834" s="4">
        <f t="shared" si="406"/>
        <v>1666.164424225231</v>
      </c>
      <c r="K834" s="40">
        <f t="shared" si="407"/>
        <v>10.727420809188873</v>
      </c>
      <c r="L834" s="40">
        <f t="shared" si="391"/>
        <v>0</v>
      </c>
      <c r="M834" s="10">
        <f t="shared" si="408"/>
        <v>6.3382297601622923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14.88702207607882</v>
      </c>
      <c r="Q834" s="42">
        <f t="shared" si="410"/>
        <v>0.91718339578581587</v>
      </c>
      <c r="R834" s="4">
        <f t="shared" si="411"/>
        <v>19792.674979013984</v>
      </c>
      <c r="S834">
        <f t="shared" si="392"/>
        <v>1.9792674979013982E-5</v>
      </c>
      <c r="T834" s="41">
        <f t="shared" si="393"/>
        <v>7.6960709206094421E-4</v>
      </c>
      <c r="U834" s="42">
        <f t="shared" si="412"/>
        <v>3.5145061253235972E-2</v>
      </c>
      <c r="V834" s="42">
        <f t="shared" si="413"/>
        <v>1.1044918294430524</v>
      </c>
      <c r="W834" s="42">
        <f t="shared" si="414"/>
        <v>1.099718815974188</v>
      </c>
      <c r="X834" s="42">
        <f t="shared" si="415"/>
        <v>4.7730134688643844E-3</v>
      </c>
      <c r="Y834" s="42">
        <f t="shared" si="389"/>
        <v>1.5322995311453766E-2</v>
      </c>
      <c r="Z834" s="10">
        <f t="shared" si="416"/>
        <v>19.91015346599789</v>
      </c>
      <c r="AA834">
        <f t="shared" si="394"/>
        <v>6334685.0163246868</v>
      </c>
      <c r="AB834" s="10">
        <f t="shared" si="395"/>
        <v>6.3346850163246868</v>
      </c>
      <c r="AC834" s="10">
        <f t="shared" si="396"/>
        <v>6.2336850163246869</v>
      </c>
      <c r="AD834" s="3">
        <f t="shared" si="397"/>
        <v>904.08774711017941</v>
      </c>
      <c r="AI834" s="94">
        <f t="shared" si="398"/>
        <v>1.099718815974188</v>
      </c>
    </row>
    <row r="835" spans="2:35">
      <c r="B835" s="39">
        <f t="shared" si="399"/>
        <v>807</v>
      </c>
      <c r="C835" s="42">
        <f t="shared" si="400"/>
        <v>13.740287769784734</v>
      </c>
      <c r="D835" s="10">
        <f t="shared" si="401"/>
        <v>0.45971223021526697</v>
      </c>
      <c r="E835" s="40">
        <f t="shared" si="402"/>
        <v>45.480575539569465</v>
      </c>
      <c r="F835" s="40">
        <f t="shared" si="403"/>
        <v>46.4</v>
      </c>
      <c r="G835" s="3">
        <f t="shared" si="404"/>
        <v>287.59712230214694</v>
      </c>
      <c r="H835" s="3">
        <f t="shared" si="405"/>
        <v>155.31826837612553</v>
      </c>
      <c r="I835">
        <f t="shared" si="390"/>
        <v>1.5531826837612554E-4</v>
      </c>
      <c r="J835" s="4">
        <f t="shared" si="406"/>
        <v>1668.5962670538881</v>
      </c>
      <c r="K835" s="40">
        <f t="shared" si="407"/>
        <v>10.743077968221627</v>
      </c>
      <c r="L835" s="40">
        <f t="shared" si="391"/>
        <v>0</v>
      </c>
      <c r="M835" s="10">
        <f t="shared" si="408"/>
        <v>6.3346850163246868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14.884365647683786</v>
      </c>
      <c r="Q835" s="42">
        <f t="shared" si="410"/>
        <v>0.91832730606724144</v>
      </c>
      <c r="R835" s="4">
        <f t="shared" si="411"/>
        <v>19081.573215982131</v>
      </c>
      <c r="S835">
        <f t="shared" si="392"/>
        <v>1.9081573215982132E-5</v>
      </c>
      <c r="T835" s="41">
        <f t="shared" si="393"/>
        <v>7.7031819382397605E-4</v>
      </c>
      <c r="U835" s="42">
        <f t="shared" si="412"/>
        <v>3.3882386296690825E-2</v>
      </c>
      <c r="V835" s="42">
        <f t="shared" si="413"/>
        <v>1.103823417839696</v>
      </c>
      <c r="W835" s="42">
        <f t="shared" si="414"/>
        <v>1.0990938235262713</v>
      </c>
      <c r="X835" s="42">
        <f t="shared" si="415"/>
        <v>4.7295943134246787E-3</v>
      </c>
      <c r="Y835" s="42">
        <f t="shared" si="389"/>
        <v>1.5328405543015865E-2</v>
      </c>
      <c r="Z835" s="10">
        <f t="shared" si="416"/>
        <v>19.898797231989732</v>
      </c>
      <c r="AA835">
        <f t="shared" si="394"/>
        <v>6331129.4844248742</v>
      </c>
      <c r="AB835" s="10">
        <f t="shared" si="395"/>
        <v>6.3311294844248742</v>
      </c>
      <c r="AC835" s="10">
        <f t="shared" si="396"/>
        <v>6.2301294844248742</v>
      </c>
      <c r="AD835" s="3">
        <f t="shared" si="397"/>
        <v>903.57207895937256</v>
      </c>
      <c r="AI835" s="94">
        <f t="shared" si="398"/>
        <v>1.0990938235262713</v>
      </c>
    </row>
    <row r="836" spans="2:35">
      <c r="B836" s="39">
        <f t="shared" si="399"/>
        <v>808</v>
      </c>
      <c r="C836" s="42">
        <f t="shared" si="400"/>
        <v>13.757314148681617</v>
      </c>
      <c r="D836" s="10">
        <f t="shared" si="401"/>
        <v>0.44268585131838378</v>
      </c>
      <c r="E836" s="40">
        <f t="shared" si="402"/>
        <v>45.514628297363231</v>
      </c>
      <c r="F836" s="40">
        <f t="shared" si="403"/>
        <v>46.4</v>
      </c>
      <c r="G836" s="3">
        <f t="shared" si="404"/>
        <v>287.4268585131781</v>
      </c>
      <c r="H836" s="3">
        <f t="shared" si="405"/>
        <v>155.31826837612553</v>
      </c>
      <c r="I836">
        <f t="shared" si="390"/>
        <v>1.5531826837612554E-4</v>
      </c>
      <c r="J836" s="4">
        <f t="shared" si="406"/>
        <v>1671.0299313627497</v>
      </c>
      <c r="K836" s="40">
        <f t="shared" si="407"/>
        <v>10.758746854659172</v>
      </c>
      <c r="L836" s="40">
        <f t="shared" si="391"/>
        <v>0</v>
      </c>
      <c r="M836" s="10">
        <f t="shared" si="408"/>
        <v>6.3311294844248742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14.88170011761199</v>
      </c>
      <c r="Q836" s="42">
        <f t="shared" si="410"/>
        <v>0.91947142123972314</v>
      </c>
      <c r="R836" s="4">
        <f t="shared" si="411"/>
        <v>18370.776020165631</v>
      </c>
      <c r="S836">
        <f t="shared" si="392"/>
        <v>1.837077602016563E-5</v>
      </c>
      <c r="T836" s="41">
        <f t="shared" si="393"/>
        <v>7.7102899101979259E-4</v>
      </c>
      <c r="U836" s="42">
        <f t="shared" si="412"/>
        <v>3.2620252147967307E-2</v>
      </c>
      <c r="V836" s="42">
        <f t="shared" si="413"/>
        <v>1.1031530558115286</v>
      </c>
      <c r="W836" s="42">
        <f t="shared" si="414"/>
        <v>1.0984669289783111</v>
      </c>
      <c r="X836" s="42">
        <f t="shared" si="415"/>
        <v>4.6861268332174522E-3</v>
      </c>
      <c r="Y836" s="42">
        <f t="shared" si="389"/>
        <v>1.5333767011825922E-2</v>
      </c>
      <c r="Z836" s="10">
        <f t="shared" si="416"/>
        <v>19.887406557235796</v>
      </c>
      <c r="AA836">
        <f t="shared" si="394"/>
        <v>6327563.1694459012</v>
      </c>
      <c r="AB836" s="10">
        <f t="shared" si="395"/>
        <v>6.3275631694459014</v>
      </c>
      <c r="AC836" s="10">
        <f t="shared" si="396"/>
        <v>6.2265631694459014</v>
      </c>
      <c r="AD836" s="3">
        <f t="shared" si="397"/>
        <v>903.05484691021047</v>
      </c>
      <c r="AI836" s="94">
        <f t="shared" si="398"/>
        <v>1.0984669289783111</v>
      </c>
    </row>
    <row r="837" spans="2:35">
      <c r="B837" s="39">
        <f t="shared" si="399"/>
        <v>809</v>
      </c>
      <c r="C837" s="42">
        <f t="shared" si="400"/>
        <v>13.7743405275785</v>
      </c>
      <c r="D837" s="10">
        <f t="shared" si="401"/>
        <v>0.4256594724215006</v>
      </c>
      <c r="E837" s="40">
        <f t="shared" si="402"/>
        <v>45.548681055156997</v>
      </c>
      <c r="F837" s="40">
        <f t="shared" si="403"/>
        <v>46.4</v>
      </c>
      <c r="G837" s="3">
        <f t="shared" si="404"/>
        <v>287.25659472420926</v>
      </c>
      <c r="H837" s="3">
        <f t="shared" si="405"/>
        <v>155.31826837612553</v>
      </c>
      <c r="I837">
        <f t="shared" si="390"/>
        <v>1.5531826837612554E-4</v>
      </c>
      <c r="J837" s="4">
        <f t="shared" si="406"/>
        <v>1673.4654171518166</v>
      </c>
      <c r="K837" s="40">
        <f t="shared" si="407"/>
        <v>10.774427468501512</v>
      </c>
      <c r="L837" s="40">
        <f t="shared" si="391"/>
        <v>0</v>
      </c>
      <c r="M837" s="10">
        <f t="shared" si="408"/>
        <v>6.3275631694459014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14.879025479362763</v>
      </c>
      <c r="Q837" s="42">
        <f t="shared" si="410"/>
        <v>0.92061574207716634</v>
      </c>
      <c r="R837" s="4">
        <f t="shared" si="411"/>
        <v>17660.284321960644</v>
      </c>
      <c r="S837">
        <f t="shared" si="392"/>
        <v>1.7660284321960642E-5</v>
      </c>
      <c r="T837" s="41">
        <f t="shared" si="393"/>
        <v>7.7173948271799754E-4</v>
      </c>
      <c r="U837" s="42">
        <f t="shared" si="412"/>
        <v>3.1358660459132638E-2</v>
      </c>
      <c r="V837" s="42">
        <f t="shared" si="413"/>
        <v>1.1024807445204698</v>
      </c>
      <c r="W837" s="42">
        <f t="shared" si="414"/>
        <v>1.0978381332088949</v>
      </c>
      <c r="X837" s="42">
        <f t="shared" si="415"/>
        <v>4.6426113115749512E-3</v>
      </c>
      <c r="Y837" s="42">
        <f t="shared" si="389"/>
        <v>1.5339079648689908E-2</v>
      </c>
      <c r="Z837" s="10">
        <f t="shared" si="416"/>
        <v>19.875981457715547</v>
      </c>
      <c r="AA837">
        <f t="shared" si="394"/>
        <v>6323986.0763907908</v>
      </c>
      <c r="AB837" s="10">
        <f t="shared" si="395"/>
        <v>6.3239860763907911</v>
      </c>
      <c r="AC837" s="10">
        <f t="shared" si="396"/>
        <v>6.2229860763907912</v>
      </c>
      <c r="AD837" s="3">
        <f t="shared" si="397"/>
        <v>902.53605168829449</v>
      </c>
      <c r="AI837" s="94">
        <f t="shared" si="398"/>
        <v>1.0978381332088949</v>
      </c>
    </row>
    <row r="838" spans="2:35">
      <c r="B838" s="39">
        <f t="shared" si="399"/>
        <v>810</v>
      </c>
      <c r="C838" s="42">
        <f t="shared" si="400"/>
        <v>13.791366906475384</v>
      </c>
      <c r="D838" s="10">
        <f t="shared" si="401"/>
        <v>0.40863309352461741</v>
      </c>
      <c r="E838" s="40">
        <f t="shared" si="402"/>
        <v>45.582733812950764</v>
      </c>
      <c r="F838" s="40">
        <f t="shared" si="403"/>
        <v>46.4</v>
      </c>
      <c r="G838" s="3">
        <f t="shared" si="404"/>
        <v>287.08633093524043</v>
      </c>
      <c r="H838" s="3">
        <f t="shared" si="405"/>
        <v>155.31826837612553</v>
      </c>
      <c r="I838">
        <f t="shared" si="390"/>
        <v>1.5531826837612554E-4</v>
      </c>
      <c r="J838" s="4">
        <f t="shared" si="406"/>
        <v>1675.9027244210879</v>
      </c>
      <c r="K838" s="40">
        <f t="shared" si="407"/>
        <v>10.79011980974864</v>
      </c>
      <c r="L838" s="40">
        <f t="shared" si="391"/>
        <v>0</v>
      </c>
      <c r="M838" s="10">
        <f t="shared" si="408"/>
        <v>6.3239860763907911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14.876341726408999</v>
      </c>
      <c r="Q838" s="42">
        <f t="shared" si="410"/>
        <v>0.92176026935477362</v>
      </c>
      <c r="R838" s="4">
        <f t="shared" si="411"/>
        <v>16950.099051763736</v>
      </c>
      <c r="S838">
        <f t="shared" si="392"/>
        <v>1.6950099051763738E-5</v>
      </c>
      <c r="T838" s="41">
        <f t="shared" si="393"/>
        <v>7.7244966798819452E-4</v>
      </c>
      <c r="U838" s="42">
        <f t="shared" si="412"/>
        <v>3.00976128822548E-2</v>
      </c>
      <c r="V838" s="42">
        <f t="shared" si="413"/>
        <v>1.10180648513171</v>
      </c>
      <c r="W838" s="42">
        <f t="shared" si="414"/>
        <v>1.0972074371001317</v>
      </c>
      <c r="X838" s="42">
        <f t="shared" si="415"/>
        <v>4.59904803157829E-3</v>
      </c>
      <c r="Y838" s="42">
        <f t="shared" si="389"/>
        <v>1.5344343384613076E-2</v>
      </c>
      <c r="Z838" s="10">
        <f t="shared" si="416"/>
        <v>19.864521949470998</v>
      </c>
      <c r="AA838">
        <f t="shared" si="394"/>
        <v>6320398.2102821497</v>
      </c>
      <c r="AB838" s="10">
        <f t="shared" si="395"/>
        <v>6.3203982102821499</v>
      </c>
      <c r="AC838" s="10">
        <f t="shared" si="396"/>
        <v>6.2193982102821499</v>
      </c>
      <c r="AD838" s="3">
        <f t="shared" si="397"/>
        <v>902.01569402206667</v>
      </c>
      <c r="AI838" s="94">
        <f t="shared" si="398"/>
        <v>1.0972074371001317</v>
      </c>
    </row>
    <row r="839" spans="2:35">
      <c r="B839" s="39">
        <f t="shared" si="399"/>
        <v>811</v>
      </c>
      <c r="C839" s="42">
        <f t="shared" si="400"/>
        <v>13.808393285372267</v>
      </c>
      <c r="D839" s="10">
        <f t="shared" si="401"/>
        <v>0.39160671462773422</v>
      </c>
      <c r="E839" s="40">
        <f t="shared" si="402"/>
        <v>45.61678657074453</v>
      </c>
      <c r="F839" s="40">
        <f t="shared" si="403"/>
        <v>46.4</v>
      </c>
      <c r="G839" s="3">
        <f t="shared" si="404"/>
        <v>286.91606714627159</v>
      </c>
      <c r="H839" s="3">
        <f t="shared" si="405"/>
        <v>155.31826837612553</v>
      </c>
      <c r="I839">
        <f t="shared" si="390"/>
        <v>1.5531826837612554E-4</v>
      </c>
      <c r="J839" s="4">
        <f t="shared" si="406"/>
        <v>1678.3418531705643</v>
      </c>
      <c r="K839" s="40">
        <f t="shared" si="407"/>
        <v>10.805823878400563</v>
      </c>
      <c r="L839" s="40">
        <f t="shared" si="391"/>
        <v>0</v>
      </c>
      <c r="M839" s="10">
        <f t="shared" si="408"/>
        <v>6.3203982102821499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14.873648852196752</v>
      </c>
      <c r="Q839" s="42">
        <f t="shared" si="410"/>
        <v>0.92290500384905128</v>
      </c>
      <c r="R839" s="4">
        <f t="shared" si="411"/>
        <v>16240.221139971076</v>
      </c>
      <c r="S839">
        <f t="shared" si="392"/>
        <v>1.6240221139971075E-5</v>
      </c>
      <c r="T839" s="41">
        <f t="shared" si="393"/>
        <v>7.7315954589998715E-4</v>
      </c>
      <c r="U839" s="42">
        <f t="shared" si="412"/>
        <v>2.8837111069401043E-2</v>
      </c>
      <c r="V839" s="42">
        <f t="shared" si="413"/>
        <v>1.1011302788155721</v>
      </c>
      <c r="W839" s="42">
        <f t="shared" si="414"/>
        <v>1.0965748415375842</v>
      </c>
      <c r="X839" s="42">
        <f t="shared" si="415"/>
        <v>4.555437277987906E-3</v>
      </c>
      <c r="Y839" s="42">
        <f t="shared" si="389"/>
        <v>1.5349558150801707E-2</v>
      </c>
      <c r="Z839" s="10">
        <f t="shared" si="416"/>
        <v>19.853028048608309</v>
      </c>
      <c r="AA839">
        <f t="shared" si="394"/>
        <v>6316799.5761626679</v>
      </c>
      <c r="AB839" s="10">
        <f t="shared" si="395"/>
        <v>6.3167995761626683</v>
      </c>
      <c r="AC839" s="10">
        <f t="shared" si="396"/>
        <v>6.2157995761626683</v>
      </c>
      <c r="AD839" s="3">
        <f t="shared" si="397"/>
        <v>901.49377464288148</v>
      </c>
      <c r="AI839" s="94">
        <f t="shared" si="398"/>
        <v>1.0965748415375842</v>
      </c>
    </row>
    <row r="840" spans="2:35">
      <c r="B840" s="39">
        <f t="shared" si="399"/>
        <v>812</v>
      </c>
      <c r="C840" s="42">
        <f t="shared" si="400"/>
        <v>13.82541966426915</v>
      </c>
      <c r="D840" s="10">
        <f t="shared" si="401"/>
        <v>0.37458033573085103</v>
      </c>
      <c r="E840" s="40">
        <f t="shared" si="402"/>
        <v>45.650839328538297</v>
      </c>
      <c r="F840" s="40">
        <f t="shared" si="403"/>
        <v>46.4</v>
      </c>
      <c r="G840" s="3">
        <f t="shared" si="404"/>
        <v>286.74580335730275</v>
      </c>
      <c r="H840" s="3">
        <f t="shared" si="405"/>
        <v>155.31826837612553</v>
      </c>
      <c r="I840">
        <f t="shared" si="390"/>
        <v>1.5531826837612554E-4</v>
      </c>
      <c r="J840" s="4">
        <f t="shared" si="406"/>
        <v>1680.7828034002455</v>
      </c>
      <c r="K840" s="40">
        <f t="shared" si="407"/>
        <v>10.821539674457277</v>
      </c>
      <c r="L840" s="40">
        <f t="shared" si="391"/>
        <v>0</v>
      </c>
      <c r="M840" s="10">
        <f t="shared" si="408"/>
        <v>6.3167995761626683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14.870946850145524</v>
      </c>
      <c r="Q840" s="42">
        <f t="shared" si="410"/>
        <v>0.92404994633781534</v>
      </c>
      <c r="R840" s="4">
        <f t="shared" si="411"/>
        <v>15530.651516979118</v>
      </c>
      <c r="S840">
        <f t="shared" si="392"/>
        <v>1.5530651516979119E-5</v>
      </c>
      <c r="T840" s="41">
        <f t="shared" si="393"/>
        <v>7.7386911552297915E-4</v>
      </c>
      <c r="U840" s="42">
        <f t="shared" si="412"/>
        <v>2.7577156672639144E-2</v>
      </c>
      <c r="V840" s="42">
        <f t="shared" si="413"/>
        <v>1.1004521267456704</v>
      </c>
      <c r="W840" s="42">
        <f t="shared" si="414"/>
        <v>1.0959403474103551</v>
      </c>
      <c r="X840" s="42">
        <f t="shared" si="415"/>
        <v>4.5117793353153246E-3</v>
      </c>
      <c r="Y840" s="42">
        <f t="shared" si="389"/>
        <v>1.5354723878662638E-2</v>
      </c>
      <c r="Z840" s="10">
        <f t="shared" si="416"/>
        <v>19.84149977129653</v>
      </c>
      <c r="AA840">
        <f t="shared" si="394"/>
        <v>6313190.1790947244</v>
      </c>
      <c r="AB840" s="10">
        <f t="shared" si="395"/>
        <v>6.3131901790947245</v>
      </c>
      <c r="AC840" s="10">
        <f t="shared" si="396"/>
        <v>6.2121901790947245</v>
      </c>
      <c r="AD840" s="3">
        <f t="shared" si="397"/>
        <v>900.97029428494909</v>
      </c>
      <c r="AI840" s="94">
        <f t="shared" si="398"/>
        <v>1.0959403474103551</v>
      </c>
    </row>
    <row r="841" spans="2:35">
      <c r="B841" s="39">
        <f t="shared" si="399"/>
        <v>813</v>
      </c>
      <c r="C841" s="42">
        <f t="shared" si="400"/>
        <v>13.842446043166033</v>
      </c>
      <c r="D841" s="10">
        <f t="shared" si="401"/>
        <v>0.35755395683396785</v>
      </c>
      <c r="E841" s="40">
        <f t="shared" si="402"/>
        <v>45.684892086332063</v>
      </c>
      <c r="F841" s="40">
        <f t="shared" si="403"/>
        <v>46.4</v>
      </c>
      <c r="G841" s="3">
        <f t="shared" si="404"/>
        <v>286.57553956833391</v>
      </c>
      <c r="H841" s="3">
        <f t="shared" si="405"/>
        <v>155.31826837612553</v>
      </c>
      <c r="I841">
        <f t="shared" si="390"/>
        <v>1.5531826837612554E-4</v>
      </c>
      <c r="J841" s="4">
        <f t="shared" si="406"/>
        <v>1683.2255751101311</v>
      </c>
      <c r="K841" s="40">
        <f t="shared" si="407"/>
        <v>10.837267197918781</v>
      </c>
      <c r="L841" s="40">
        <f t="shared" si="391"/>
        <v>0</v>
      </c>
      <c r="M841" s="10">
        <f t="shared" si="408"/>
        <v>6.3131901790947245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14.868235713647861</v>
      </c>
      <c r="Q841" s="42">
        <f t="shared" si="410"/>
        <v>0.9251950976001978</v>
      </c>
      <c r="R841" s="4">
        <f t="shared" si="411"/>
        <v>14821.391113184336</v>
      </c>
      <c r="S841">
        <f t="shared" si="392"/>
        <v>1.4821391113184336E-5</v>
      </c>
      <c r="T841" s="41">
        <f t="shared" si="393"/>
        <v>7.7457837592677392E-4</v>
      </c>
      <c r="U841" s="42">
        <f t="shared" si="412"/>
        <v>2.6317751344036897E-2</v>
      </c>
      <c r="V841" s="42">
        <f t="shared" si="413"/>
        <v>1.0997720301002725</v>
      </c>
      <c r="W841" s="42">
        <f t="shared" si="414"/>
        <v>1.0953039556110196</v>
      </c>
      <c r="X841" s="42">
        <f t="shared" si="415"/>
        <v>4.4680744892529045E-3</v>
      </c>
      <c r="Y841" s="42">
        <f t="shared" si="389"/>
        <v>1.5359840499804425E-2</v>
      </c>
      <c r="Z841" s="10">
        <f t="shared" si="416"/>
        <v>19.829937133768492</v>
      </c>
      <c r="AA841">
        <f t="shared" si="394"/>
        <v>6309570.0241606701</v>
      </c>
      <c r="AB841" s="10">
        <f t="shared" si="395"/>
        <v>6.3095700241606698</v>
      </c>
      <c r="AC841" s="10">
        <f t="shared" si="396"/>
        <v>6.2085700241606698</v>
      </c>
      <c r="AD841" s="3">
        <f t="shared" si="397"/>
        <v>900.44525368537643</v>
      </c>
      <c r="AI841" s="94">
        <f t="shared" si="398"/>
        <v>1.0953039556110196</v>
      </c>
    </row>
    <row r="842" spans="2:35">
      <c r="B842" s="39">
        <f t="shared" si="399"/>
        <v>814</v>
      </c>
      <c r="C842" s="42">
        <f t="shared" si="400"/>
        <v>13.859472422062916</v>
      </c>
      <c r="D842" s="10">
        <f t="shared" si="401"/>
        <v>0.34052757793708466</v>
      </c>
      <c r="E842" s="40">
        <f t="shared" si="402"/>
        <v>45.718944844125829</v>
      </c>
      <c r="F842" s="40">
        <f t="shared" si="403"/>
        <v>46.4</v>
      </c>
      <c r="G842" s="3">
        <f t="shared" si="404"/>
        <v>286.40527577936507</v>
      </c>
      <c r="H842" s="3">
        <f t="shared" si="405"/>
        <v>155.31826837612553</v>
      </c>
      <c r="I842">
        <f t="shared" si="390"/>
        <v>1.5531826837612554E-4</v>
      </c>
      <c r="J842" s="4">
        <f t="shared" si="406"/>
        <v>1685.670168300222</v>
      </c>
      <c r="K842" s="40">
        <f t="shared" si="407"/>
        <v>10.853006448785079</v>
      </c>
      <c r="L842" s="40">
        <f t="shared" si="391"/>
        <v>0</v>
      </c>
      <c r="M842" s="10">
        <f t="shared" si="408"/>
        <v>6.3095700241606698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14.865515436069485</v>
      </c>
      <c r="Q842" s="42">
        <f t="shared" si="410"/>
        <v>0.92634045841665291</v>
      </c>
      <c r="R842" s="4">
        <f t="shared" si="411"/>
        <v>14112.440858982884</v>
      </c>
      <c r="S842">
        <f t="shared" si="392"/>
        <v>1.4112440858982883E-5</v>
      </c>
      <c r="T842" s="41">
        <f t="shared" si="393"/>
        <v>7.7528732618097529E-4</v>
      </c>
      <c r="U842" s="42">
        <f t="shared" si="412"/>
        <v>2.5058896735661546E-2</v>
      </c>
      <c r="V842" s="42">
        <f t="shared" si="413"/>
        <v>1.0990899900622615</v>
      </c>
      <c r="W842" s="42">
        <f t="shared" si="414"/>
        <v>1.0946656670356731</v>
      </c>
      <c r="X842" s="42">
        <f t="shared" si="415"/>
        <v>4.4243230265883504E-3</v>
      </c>
      <c r="Y842" s="42">
        <f t="shared" si="389"/>
        <v>1.536490794603842E-2</v>
      </c>
      <c r="Z842" s="10">
        <f t="shared" si="416"/>
        <v>19.818340152321529</v>
      </c>
      <c r="AA842">
        <f t="shared" si="394"/>
        <v>6305939.1164630475</v>
      </c>
      <c r="AB842" s="10">
        <f t="shared" si="395"/>
        <v>6.3059391164630476</v>
      </c>
      <c r="AC842" s="10">
        <f t="shared" si="396"/>
        <v>6.2049391164630476</v>
      </c>
      <c r="AD842" s="3">
        <f t="shared" si="397"/>
        <v>899.9186535841983</v>
      </c>
      <c r="AI842" s="94">
        <f t="shared" si="398"/>
        <v>1.0946656670356731</v>
      </c>
    </row>
    <row r="843" spans="2:35">
      <c r="B843" s="39">
        <f t="shared" si="399"/>
        <v>815</v>
      </c>
      <c r="C843" s="42">
        <f t="shared" si="400"/>
        <v>13.8764988009598</v>
      </c>
      <c r="D843" s="10">
        <f t="shared" si="401"/>
        <v>0.32350119904020147</v>
      </c>
      <c r="E843" s="40">
        <f t="shared" si="402"/>
        <v>45.752997601919596</v>
      </c>
      <c r="F843" s="40">
        <f t="shared" si="403"/>
        <v>46.4</v>
      </c>
      <c r="G843" s="3">
        <f t="shared" si="404"/>
        <v>286.23501199039623</v>
      </c>
      <c r="H843" s="3">
        <f t="shared" si="405"/>
        <v>155.31826837612553</v>
      </c>
      <c r="I843">
        <f t="shared" si="390"/>
        <v>1.5531826837612554E-4</v>
      </c>
      <c r="J843" s="4">
        <f t="shared" si="406"/>
        <v>1688.1165829705174</v>
      </c>
      <c r="K843" s="40">
        <f t="shared" si="407"/>
        <v>10.868757427056167</v>
      </c>
      <c r="L843" s="40">
        <f t="shared" si="391"/>
        <v>0</v>
      </c>
      <c r="M843" s="10">
        <f t="shared" si="408"/>
        <v>6.3059391164630476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14.86278601074935</v>
      </c>
      <c r="Q843" s="42">
        <f t="shared" si="410"/>
        <v>0.92748602956896375</v>
      </c>
      <c r="R843" s="4">
        <f t="shared" si="411"/>
        <v>13403.801684771332</v>
      </c>
      <c r="S843">
        <f t="shared" si="392"/>
        <v>1.3403801684771331E-5</v>
      </c>
      <c r="T843" s="41">
        <f t="shared" si="393"/>
        <v>7.7599596535518687E-4</v>
      </c>
      <c r="U843" s="42">
        <f t="shared" si="412"/>
        <v>2.3800594499581065E-2</v>
      </c>
      <c r="V843" s="42">
        <f t="shared" si="413"/>
        <v>1.0984060078173561</v>
      </c>
      <c r="W843" s="42">
        <f t="shared" si="414"/>
        <v>1.0940254825839724</v>
      </c>
      <c r="X843" s="42">
        <f t="shared" si="415"/>
        <v>4.3805252333837252E-3</v>
      </c>
      <c r="Y843" s="42">
        <f t="shared" si="389"/>
        <v>1.5369926149377754E-2</v>
      </c>
      <c r="Z843" s="10">
        <f t="shared" si="416"/>
        <v>19.806708843315533</v>
      </c>
      <c r="AA843">
        <f t="shared" si="394"/>
        <v>6302297.461123989</v>
      </c>
      <c r="AB843" s="10">
        <f t="shared" si="395"/>
        <v>6.302297461123989</v>
      </c>
      <c r="AC843" s="10">
        <f t="shared" si="396"/>
        <v>6.2012974611239891</v>
      </c>
      <c r="AD843" s="3">
        <f t="shared" si="397"/>
        <v>899.39049472429133</v>
      </c>
      <c r="AI843" s="94">
        <f t="shared" si="398"/>
        <v>1.0940254825839724</v>
      </c>
    </row>
    <row r="844" spans="2:35">
      <c r="B844" s="39">
        <f t="shared" si="399"/>
        <v>816</v>
      </c>
      <c r="C844" s="42">
        <f t="shared" si="400"/>
        <v>13.893525179856683</v>
      </c>
      <c r="D844" s="10">
        <f t="shared" si="401"/>
        <v>0.30647482014331828</v>
      </c>
      <c r="E844" s="40">
        <f t="shared" si="402"/>
        <v>45.787050359713362</v>
      </c>
      <c r="F844" s="40">
        <f t="shared" si="403"/>
        <v>46.4</v>
      </c>
      <c r="G844" s="3">
        <f t="shared" si="404"/>
        <v>286.06474820142739</v>
      </c>
      <c r="H844" s="3">
        <f t="shared" si="405"/>
        <v>155.31826837612553</v>
      </c>
      <c r="I844">
        <f t="shared" si="390"/>
        <v>1.5531826837612554E-4</v>
      </c>
      <c r="J844" s="4">
        <f t="shared" si="406"/>
        <v>1690.564819121018</v>
      </c>
      <c r="K844" s="40">
        <f t="shared" si="407"/>
        <v>10.88452013273205</v>
      </c>
      <c r="L844" s="40">
        <f t="shared" si="391"/>
        <v>0</v>
      </c>
      <c r="M844" s="10">
        <f t="shared" si="408"/>
        <v>6.302297461123989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14.860047430999096</v>
      </c>
      <c r="Q844" s="42">
        <f t="shared" si="410"/>
        <v>0.92863181184024812</v>
      </c>
      <c r="R844" s="4">
        <f t="shared" si="411"/>
        <v>12695.474520945842</v>
      </c>
      <c r="S844">
        <f t="shared" si="392"/>
        <v>1.2695474520945842E-5</v>
      </c>
      <c r="T844" s="41">
        <f t="shared" si="393"/>
        <v>7.767042925190124E-4</v>
      </c>
      <c r="U844" s="42">
        <f t="shared" si="412"/>
        <v>2.2542846287862694E-2</v>
      </c>
      <c r="V844" s="42">
        <f t="shared" si="413"/>
        <v>1.0977200845571602</v>
      </c>
      <c r="W844" s="42">
        <f t="shared" si="414"/>
        <v>1.0933834031590273</v>
      </c>
      <c r="X844" s="42">
        <f t="shared" si="415"/>
        <v>4.3366813981329244E-3</v>
      </c>
      <c r="Y844" s="42">
        <f t="shared" si="389"/>
        <v>1.5374895042039944E-2</v>
      </c>
      <c r="Z844" s="10">
        <f t="shared" si="416"/>
        <v>19.795043223175689</v>
      </c>
      <c r="AA844">
        <f t="shared" si="394"/>
        <v>6298645.0632860679</v>
      </c>
      <c r="AB844" s="10">
        <f t="shared" si="395"/>
        <v>6.2986450632860675</v>
      </c>
      <c r="AC844" s="10">
        <f t="shared" si="396"/>
        <v>6.1976450632860676</v>
      </c>
      <c r="AD844" s="3">
        <f t="shared" si="397"/>
        <v>898.86077785149644</v>
      </c>
      <c r="AI844" s="94">
        <f t="shared" si="398"/>
        <v>1.0933834031590273</v>
      </c>
    </row>
    <row r="845" spans="2:35">
      <c r="B845" s="39">
        <f t="shared" si="399"/>
        <v>817</v>
      </c>
      <c r="C845" s="42">
        <f t="shared" si="400"/>
        <v>13.910551558753566</v>
      </c>
      <c r="D845" s="10">
        <f t="shared" si="401"/>
        <v>0.2894484412464351</v>
      </c>
      <c r="E845" s="40">
        <f t="shared" si="402"/>
        <v>45.821103117507128</v>
      </c>
      <c r="F845" s="40">
        <f t="shared" si="403"/>
        <v>46.4</v>
      </c>
      <c r="G845" s="3">
        <f t="shared" si="404"/>
        <v>285.89448441245855</v>
      </c>
      <c r="H845" s="3">
        <f t="shared" si="405"/>
        <v>155.31826837612553</v>
      </c>
      <c r="I845">
        <f t="shared" si="390"/>
        <v>1.5531826837612554E-4</v>
      </c>
      <c r="J845" s="4">
        <f t="shared" si="406"/>
        <v>1693.0148767517232</v>
      </c>
      <c r="K845" s="40">
        <f t="shared" si="407"/>
        <v>10.900294565812723</v>
      </c>
      <c r="L845" s="40">
        <f t="shared" si="391"/>
        <v>0</v>
      </c>
      <c r="M845" s="10">
        <f t="shared" si="408"/>
        <v>6.2986450632860675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14.85729969010359</v>
      </c>
      <c r="Q845" s="42">
        <f t="shared" si="410"/>
        <v>0.92977780601496507</v>
      </c>
      <c r="R845" s="4">
        <f t="shared" si="411"/>
        <v>11987.460297902873</v>
      </c>
      <c r="S845">
        <f t="shared" si="392"/>
        <v>1.1987460297902874E-5</v>
      </c>
      <c r="T845" s="41">
        <f t="shared" si="393"/>
        <v>7.7741230674205537E-4</v>
      </c>
      <c r="U845" s="42">
        <f t="shared" si="412"/>
        <v>2.1285653752574216E-2</v>
      </c>
      <c r="V845" s="42">
        <f t="shared" si="413"/>
        <v>1.0970322214761661</v>
      </c>
      <c r="W845" s="42">
        <f t="shared" si="414"/>
        <v>1.0927394296675521</v>
      </c>
      <c r="X845" s="42">
        <f t="shared" si="415"/>
        <v>4.2927918086139716E-3</v>
      </c>
      <c r="Y845" s="42">
        <f t="shared" si="389"/>
        <v>1.5379814556445888E-2</v>
      </c>
      <c r="Z845" s="10">
        <f t="shared" si="416"/>
        <v>19.783343308390531</v>
      </c>
      <c r="AA845">
        <f t="shared" si="394"/>
        <v>6294981.9281116929</v>
      </c>
      <c r="AB845" s="10">
        <f t="shared" si="395"/>
        <v>6.2949819281116932</v>
      </c>
      <c r="AC845" s="10">
        <f t="shared" si="396"/>
        <v>6.1939819281116932</v>
      </c>
      <c r="AD845" s="3">
        <f t="shared" si="397"/>
        <v>898.32950371453126</v>
      </c>
      <c r="AI845" s="94">
        <f t="shared" si="398"/>
        <v>1.0927394296675521</v>
      </c>
    </row>
    <row r="846" spans="2:35">
      <c r="B846" s="39">
        <f t="shared" si="399"/>
        <v>818</v>
      </c>
      <c r="C846" s="42">
        <f t="shared" si="400"/>
        <v>13.927577937650449</v>
      </c>
      <c r="D846" s="10">
        <f t="shared" si="401"/>
        <v>0.27242206234955191</v>
      </c>
      <c r="E846" s="40">
        <f t="shared" si="402"/>
        <v>45.855155875300895</v>
      </c>
      <c r="F846" s="40">
        <f t="shared" si="403"/>
        <v>46.4</v>
      </c>
      <c r="G846" s="3">
        <f t="shared" si="404"/>
        <v>285.72422062348971</v>
      </c>
      <c r="H846" s="3">
        <f t="shared" si="405"/>
        <v>155.31826837612553</v>
      </c>
      <c r="I846">
        <f t="shared" si="390"/>
        <v>1.5531826837612554E-4</v>
      </c>
      <c r="J846" s="4">
        <f t="shared" si="406"/>
        <v>1695.4667558626331</v>
      </c>
      <c r="K846" s="40">
        <f t="shared" si="407"/>
        <v>10.916080726298187</v>
      </c>
      <c r="L846" s="40">
        <f t="shared" si="391"/>
        <v>0</v>
      </c>
      <c r="M846" s="10">
        <f t="shared" si="408"/>
        <v>6.2949819281116932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14.854542781320378</v>
      </c>
      <c r="Q846" s="42">
        <f t="shared" si="410"/>
        <v>0.93092401287892146</v>
      </c>
      <c r="R846" s="4">
        <f t="shared" si="411"/>
        <v>11279.759946038897</v>
      </c>
      <c r="S846">
        <f t="shared" si="392"/>
        <v>1.1279759946038898E-5</v>
      </c>
      <c r="T846" s="41">
        <f t="shared" si="393"/>
        <v>7.7812000709391929E-4</v>
      </c>
      <c r="U846" s="42">
        <f t="shared" si="412"/>
        <v>2.0029018545783431E-2</v>
      </c>
      <c r="V846" s="42">
        <f t="shared" si="413"/>
        <v>1.0963424197733622</v>
      </c>
      <c r="W846" s="42">
        <f t="shared" si="414"/>
        <v>1.0920935630197581</v>
      </c>
      <c r="X846" s="42">
        <f t="shared" si="415"/>
        <v>4.2488567536040911E-3</v>
      </c>
      <c r="Y846" s="42">
        <f t="shared" si="389"/>
        <v>1.5384684625220836E-2</v>
      </c>
      <c r="Z846" s="10">
        <f t="shared" si="416"/>
        <v>19.771609115512565</v>
      </c>
      <c r="AA846">
        <f t="shared" si="394"/>
        <v>6291308.0607832987</v>
      </c>
      <c r="AB846" s="10">
        <f t="shared" si="395"/>
        <v>6.2913080607832983</v>
      </c>
      <c r="AC846" s="10">
        <f t="shared" si="396"/>
        <v>6.1903080607832983</v>
      </c>
      <c r="AD846" s="3">
        <f t="shared" si="397"/>
        <v>897.7966730650179</v>
      </c>
      <c r="AI846" s="94">
        <f t="shared" si="398"/>
        <v>1.0920935630197581</v>
      </c>
    </row>
    <row r="847" spans="2:35">
      <c r="B847" s="39">
        <f t="shared" si="399"/>
        <v>819</v>
      </c>
      <c r="C847" s="42">
        <f t="shared" si="400"/>
        <v>13.944604316547332</v>
      </c>
      <c r="D847" s="10">
        <f t="shared" si="401"/>
        <v>0.25539568345266872</v>
      </c>
      <c r="E847" s="40">
        <f t="shared" si="402"/>
        <v>45.889208633094661</v>
      </c>
      <c r="F847" s="40">
        <f t="shared" si="403"/>
        <v>46.4</v>
      </c>
      <c r="G847" s="3">
        <f t="shared" si="404"/>
        <v>285.55395683452087</v>
      </c>
      <c r="H847" s="3">
        <f t="shared" si="405"/>
        <v>155.31826837612553</v>
      </c>
      <c r="I847">
        <f t="shared" si="390"/>
        <v>1.5531826837612554E-4</v>
      </c>
      <c r="J847" s="4">
        <f t="shared" si="406"/>
        <v>1697.9204564537481</v>
      </c>
      <c r="K847" s="40">
        <f t="shared" si="407"/>
        <v>10.931878614188445</v>
      </c>
      <c r="L847" s="40">
        <f t="shared" si="391"/>
        <v>0</v>
      </c>
      <c r="M847" s="10">
        <f t="shared" si="408"/>
        <v>6.2913080607832983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14.851776697879716</v>
      </c>
      <c r="Q847" s="42">
        <f t="shared" si="410"/>
        <v>0.93207043321927807</v>
      </c>
      <c r="R847" s="4">
        <f t="shared" si="411"/>
        <v>10572.374395750072</v>
      </c>
      <c r="S847">
        <f t="shared" si="392"/>
        <v>1.0572374395750072E-5</v>
      </c>
      <c r="T847" s="41">
        <f t="shared" si="393"/>
        <v>7.7882739264420811E-4</v>
      </c>
      <c r="U847" s="42">
        <f t="shared" si="412"/>
        <v>1.8772942319557572E-2</v>
      </c>
      <c r="V847" s="42">
        <f t="shared" si="413"/>
        <v>1.0956506806527315</v>
      </c>
      <c r="W847" s="42">
        <f t="shared" si="414"/>
        <v>1.0914458041293877</v>
      </c>
      <c r="X847" s="42">
        <f t="shared" si="415"/>
        <v>4.2048765233437813E-3</v>
      </c>
      <c r="Y847" s="42">
        <f t="shared" si="389"/>
        <v>1.5389505181195886E-2</v>
      </c>
      <c r="Z847" s="10">
        <f t="shared" si="416"/>
        <v>19.759840661159537</v>
      </c>
      <c r="AA847">
        <f t="shared" si="394"/>
        <v>6287623.4665037487</v>
      </c>
      <c r="AB847" s="10">
        <f t="shared" si="395"/>
        <v>6.2876234665037485</v>
      </c>
      <c r="AC847" s="10">
        <f t="shared" si="396"/>
        <v>6.1866234665037485</v>
      </c>
      <c r="AD847" s="3">
        <f t="shared" si="397"/>
        <v>897.26228665754149</v>
      </c>
      <c r="AI847" s="94">
        <f t="shared" si="398"/>
        <v>1.0914458041293877</v>
      </c>
    </row>
    <row r="848" spans="2:35">
      <c r="B848" s="39">
        <f t="shared" si="399"/>
        <v>820</v>
      </c>
      <c r="C848" s="42">
        <f t="shared" si="400"/>
        <v>13.961630695444216</v>
      </c>
      <c r="D848" s="10">
        <f t="shared" si="401"/>
        <v>0.23836930455578553</v>
      </c>
      <c r="E848" s="40">
        <f t="shared" si="402"/>
        <v>45.923261390888428</v>
      </c>
      <c r="F848" s="40">
        <f t="shared" si="403"/>
        <v>46.4</v>
      </c>
      <c r="G848" s="3">
        <f t="shared" si="404"/>
        <v>285.38369304555204</v>
      </c>
      <c r="H848" s="3">
        <f t="shared" si="405"/>
        <v>155.31826837612553</v>
      </c>
      <c r="I848">
        <f t="shared" si="390"/>
        <v>1.5531826837612554E-4</v>
      </c>
      <c r="J848" s="4">
        <f t="shared" si="406"/>
        <v>1700.3759785250675</v>
      </c>
      <c r="K848" s="40">
        <f t="shared" si="407"/>
        <v>10.947688229483491</v>
      </c>
      <c r="L848" s="40">
        <f t="shared" si="391"/>
        <v>0</v>
      </c>
      <c r="M848" s="10">
        <f t="shared" si="408"/>
        <v>6.2876234665037485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14.849001432984791</v>
      </c>
      <c r="Q848" s="42">
        <f t="shared" si="410"/>
        <v>0.93321706782455605</v>
      </c>
      <c r="R848" s="4">
        <f t="shared" si="411"/>
        <v>9865.3045774329657</v>
      </c>
      <c r="S848">
        <f t="shared" si="392"/>
        <v>9.8653045774329662E-6</v>
      </c>
      <c r="T848" s="41">
        <f t="shared" si="393"/>
        <v>7.7953446246252522E-4</v>
      </c>
      <c r="U848" s="42">
        <f t="shared" si="412"/>
        <v>1.7517426725964617E-2</v>
      </c>
      <c r="V848" s="42">
        <f t="shared" si="413"/>
        <v>1.0949570053213116</v>
      </c>
      <c r="W848" s="42">
        <f t="shared" si="414"/>
        <v>1.0907961539137851</v>
      </c>
      <c r="X848" s="42">
        <f t="shared" si="415"/>
        <v>4.1608514075264225E-3</v>
      </c>
      <c r="Y848" s="42">
        <f t="shared" si="389"/>
        <v>1.5394276157407176E-2</v>
      </c>
      <c r="Z848" s="10">
        <f t="shared" si="416"/>
        <v>19.748037962012781</v>
      </c>
      <c r="AA848">
        <f t="shared" si="394"/>
        <v>6283928.1504958151</v>
      </c>
      <c r="AB848" s="10">
        <f t="shared" si="395"/>
        <v>6.2839281504958153</v>
      </c>
      <c r="AC848" s="10">
        <f t="shared" si="396"/>
        <v>6.1829281504958153</v>
      </c>
      <c r="AD848" s="3">
        <f t="shared" si="397"/>
        <v>896.72634524957436</v>
      </c>
      <c r="AI848" s="94">
        <f t="shared" si="398"/>
        <v>1.0907961539137851</v>
      </c>
    </row>
    <row r="849" spans="2:35">
      <c r="B849" s="39">
        <f t="shared" si="399"/>
        <v>821</v>
      </c>
      <c r="C849" s="42">
        <f t="shared" si="400"/>
        <v>13.978657074341099</v>
      </c>
      <c r="D849" s="10">
        <f t="shared" si="401"/>
        <v>0.22134292565890235</v>
      </c>
      <c r="E849" s="40">
        <f t="shared" si="402"/>
        <v>45.957314148682194</v>
      </c>
      <c r="F849" s="40">
        <f t="shared" si="403"/>
        <v>46.4</v>
      </c>
      <c r="G849" s="3">
        <f t="shared" si="404"/>
        <v>285.2134292565832</v>
      </c>
      <c r="H849" s="3">
        <f t="shared" si="405"/>
        <v>155.31826837612553</v>
      </c>
      <c r="I849">
        <f t="shared" si="390"/>
        <v>1.5531826837612554E-4</v>
      </c>
      <c r="J849" s="4">
        <f t="shared" si="406"/>
        <v>1702.8333220765921</v>
      </c>
      <c r="K849" s="40">
        <f t="shared" si="407"/>
        <v>10.963509572183334</v>
      </c>
      <c r="L849" s="40">
        <f t="shared" si="391"/>
        <v>0</v>
      </c>
      <c r="M849" s="10">
        <f t="shared" si="408"/>
        <v>6.2839281504958153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14.846216979811212</v>
      </c>
      <c r="Q849" s="42">
        <f t="shared" si="410"/>
        <v>0.93436391748464365</v>
      </c>
      <c r="R849" s="4">
        <f t="shared" si="411"/>
        <v>9158.5514214837349</v>
      </c>
      <c r="S849">
        <f t="shared" si="392"/>
        <v>9.1585514214837352E-6</v>
      </c>
      <c r="T849" s="41">
        <f t="shared" si="393"/>
        <v>7.8024121561847445E-4</v>
      </c>
      <c r="U849" s="42">
        <f t="shared" si="412"/>
        <v>1.6262473417071811E-2</v>
      </c>
      <c r="V849" s="42">
        <f t="shared" si="413"/>
        <v>1.0942613949913438</v>
      </c>
      <c r="W849" s="42">
        <f t="shared" si="414"/>
        <v>1.0901446132938049</v>
      </c>
      <c r="X849" s="42">
        <f t="shared" si="415"/>
        <v>4.1167816975389293E-3</v>
      </c>
      <c r="Y849" s="42">
        <f t="shared" si="389"/>
        <v>1.5398997487097653E-2</v>
      </c>
      <c r="Z849" s="10">
        <f t="shared" si="416"/>
        <v>19.736201034818851</v>
      </c>
      <c r="AA849">
        <f t="shared" si="394"/>
        <v>6280222.1180026885</v>
      </c>
      <c r="AB849" s="10">
        <f t="shared" si="395"/>
        <v>6.2802221180026887</v>
      </c>
      <c r="AC849" s="10">
        <f t="shared" si="396"/>
        <v>6.1792221180026887</v>
      </c>
      <c r="AD849" s="3">
        <f t="shared" si="397"/>
        <v>896.18884960155015</v>
      </c>
      <c r="AI849" s="94">
        <f t="shared" si="398"/>
        <v>1.0901446132938049</v>
      </c>
    </row>
    <row r="850" spans="2:35">
      <c r="B850" s="39">
        <f t="shared" si="399"/>
        <v>822</v>
      </c>
      <c r="C850" s="42">
        <f t="shared" si="400"/>
        <v>13.995683453237982</v>
      </c>
      <c r="D850" s="10">
        <f t="shared" si="401"/>
        <v>0.20431654676201916</v>
      </c>
      <c r="E850" s="40">
        <f t="shared" si="402"/>
        <v>45.99136690647596</v>
      </c>
      <c r="F850" s="40">
        <f t="shared" si="403"/>
        <v>46.4</v>
      </c>
      <c r="G850" s="3">
        <f t="shared" si="404"/>
        <v>285.04316546761436</v>
      </c>
      <c r="H850" s="3">
        <f t="shared" si="405"/>
        <v>155.31826837612553</v>
      </c>
      <c r="I850">
        <f t="shared" si="390"/>
        <v>1.5531826837612554E-4</v>
      </c>
      <c r="J850" s="4">
        <f t="shared" si="406"/>
        <v>1705.2924871083212</v>
      </c>
      <c r="K850" s="40">
        <f t="shared" si="407"/>
        <v>10.979342642287964</v>
      </c>
      <c r="L850" s="40">
        <f t="shared" si="391"/>
        <v>0</v>
      </c>
      <c r="M850" s="10">
        <f t="shared" si="408"/>
        <v>6.2802221180026887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14.843423331507301</v>
      </c>
      <c r="Q850" s="42">
        <f t="shared" si="410"/>
        <v>0.93551098299080238</v>
      </c>
      <c r="R850" s="4">
        <f t="shared" si="411"/>
        <v>8452.1158582989501</v>
      </c>
      <c r="S850">
        <f t="shared" si="392"/>
        <v>8.4521158582989506E-6</v>
      </c>
      <c r="T850" s="41">
        <f t="shared" si="393"/>
        <v>7.8094765118165931E-4</v>
      </c>
      <c r="U850" s="42">
        <f t="shared" si="412"/>
        <v>1.5008084044947115E-2</v>
      </c>
      <c r="V850" s="42">
        <f t="shared" si="413"/>
        <v>1.0935638508783783</v>
      </c>
      <c r="W850" s="42">
        <f t="shared" si="414"/>
        <v>1.0894911831939016</v>
      </c>
      <c r="X850" s="42">
        <f t="shared" si="415"/>
        <v>4.0726676844766718E-3</v>
      </c>
      <c r="Y850" s="42">
        <f t="shared" si="389"/>
        <v>1.5403669103716563E-2</v>
      </c>
      <c r="Z850" s="10">
        <f t="shared" si="416"/>
        <v>19.724329896388223</v>
      </c>
      <c r="AA850">
        <f t="shared" si="394"/>
        <v>6276505.3742875736</v>
      </c>
      <c r="AB850" s="10">
        <f t="shared" si="395"/>
        <v>6.2765053742875736</v>
      </c>
      <c r="AC850" s="10">
        <f t="shared" si="396"/>
        <v>6.1755053742875736</v>
      </c>
      <c r="AD850" s="3">
        <f t="shared" si="397"/>
        <v>895.64980047680547</v>
      </c>
      <c r="AI850" s="94">
        <f t="shared" si="398"/>
        <v>1.0894911831939016</v>
      </c>
    </row>
    <row r="851" spans="2:35">
      <c r="B851" s="39">
        <f t="shared" si="399"/>
        <v>823</v>
      </c>
      <c r="C851" s="42">
        <f t="shared" si="400"/>
        <v>14.012709832134865</v>
      </c>
      <c r="D851" s="10">
        <f t="shared" si="401"/>
        <v>0.18729016786513597</v>
      </c>
      <c r="E851" s="40">
        <f t="shared" si="402"/>
        <v>46.025419664269727</v>
      </c>
      <c r="F851" s="40">
        <f t="shared" si="403"/>
        <v>46.4</v>
      </c>
      <c r="G851" s="3">
        <f t="shared" si="404"/>
        <v>284.87290167864552</v>
      </c>
      <c r="H851" s="3">
        <f t="shared" si="405"/>
        <v>155.31826837612553</v>
      </c>
      <c r="I851">
        <f t="shared" si="390"/>
        <v>1.5531826837612554E-4</v>
      </c>
      <c r="J851" s="4">
        <f t="shared" si="406"/>
        <v>1707.7534736202554</v>
      </c>
      <c r="K851" s="40">
        <f t="shared" si="407"/>
        <v>10.995187439797389</v>
      </c>
      <c r="L851" s="40">
        <f t="shared" si="391"/>
        <v>0</v>
      </c>
      <c r="M851" s="10">
        <f t="shared" si="408"/>
        <v>6.2765053742875736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14.840620481193698</v>
      </c>
      <c r="Q851" s="42">
        <f t="shared" si="410"/>
        <v>0.93665826513567352</v>
      </c>
      <c r="R851" s="4">
        <f t="shared" si="411"/>
        <v>7745.9988182747702</v>
      </c>
      <c r="S851">
        <f t="shared" si="392"/>
        <v>7.7459988182747705E-6</v>
      </c>
      <c r="T851" s="41">
        <f t="shared" si="393"/>
        <v>7.8165376822168342E-4</v>
      </c>
      <c r="U851" s="42">
        <f t="shared" si="412"/>
        <v>1.375426026165778E-2</v>
      </c>
      <c r="V851" s="42">
        <f t="shared" si="413"/>
        <v>1.0928643742034001</v>
      </c>
      <c r="W851" s="42">
        <f t="shared" si="414"/>
        <v>1.0888358645420584</v>
      </c>
      <c r="X851" s="42">
        <f t="shared" si="415"/>
        <v>4.0285096613417171E-3</v>
      </c>
      <c r="Y851" s="42">
        <f t="shared" si="389"/>
        <v>1.5408290940921462E-2</v>
      </c>
      <c r="Z851" s="10">
        <f t="shared" si="416"/>
        <v>19.712424563597249</v>
      </c>
      <c r="AA851">
        <f t="shared" si="394"/>
        <v>6272777.9246343002</v>
      </c>
      <c r="AB851" s="10">
        <f t="shared" si="395"/>
        <v>6.2727779246343003</v>
      </c>
      <c r="AC851" s="10">
        <f t="shared" si="396"/>
        <v>6.1717779246343003</v>
      </c>
      <c r="AD851" s="3">
        <f t="shared" si="397"/>
        <v>895.10919864166794</v>
      </c>
      <c r="AI851" s="94">
        <f t="shared" si="398"/>
        <v>1.0888358645420584</v>
      </c>
    </row>
    <row r="852" spans="2:35">
      <c r="B852" s="39">
        <f t="shared" si="399"/>
        <v>824</v>
      </c>
      <c r="C852" s="42">
        <f t="shared" si="400"/>
        <v>14.029736211031748</v>
      </c>
      <c r="D852" s="10">
        <f t="shared" si="401"/>
        <v>0.17026378896825278</v>
      </c>
      <c r="E852" s="40">
        <f t="shared" si="402"/>
        <v>46.059472422063493</v>
      </c>
      <c r="F852" s="40">
        <f t="shared" si="403"/>
        <v>46.4</v>
      </c>
      <c r="G852" s="3">
        <f t="shared" si="404"/>
        <v>284.70263788967668</v>
      </c>
      <c r="H852" s="3">
        <f t="shared" si="405"/>
        <v>155.31826837612553</v>
      </c>
      <c r="I852">
        <f t="shared" si="390"/>
        <v>1.5531826837612554E-4</v>
      </c>
      <c r="J852" s="4">
        <f t="shared" si="406"/>
        <v>1710.2162816123941</v>
      </c>
      <c r="K852" s="40">
        <f t="shared" si="407"/>
        <v>11.011043964711604</v>
      </c>
      <c r="L852" s="40">
        <f t="shared" si="391"/>
        <v>0</v>
      </c>
      <c r="M852" s="10">
        <f t="shared" si="408"/>
        <v>6.2727779246343003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14.8378084219637</v>
      </c>
      <c r="Q852" s="42">
        <f t="shared" si="410"/>
        <v>0.93780576471328503</v>
      </c>
      <c r="R852" s="4">
        <f t="shared" si="411"/>
        <v>7040.2012318077623</v>
      </c>
      <c r="S852">
        <f t="shared" si="392"/>
        <v>7.0402012318077627E-6</v>
      </c>
      <c r="T852" s="41">
        <f t="shared" si="393"/>
        <v>7.8235956580815049E-4</v>
      </c>
      <c r="U852" s="42">
        <f t="shared" si="412"/>
        <v>1.2501003719271772E-2</v>
      </c>
      <c r="V852" s="42">
        <f t="shared" si="413"/>
        <v>1.0921629661900416</v>
      </c>
      <c r="W852" s="42">
        <f t="shared" si="414"/>
        <v>1.0881786582698953</v>
      </c>
      <c r="X852" s="42">
        <f t="shared" si="415"/>
        <v>3.9843079201462572E-3</v>
      </c>
      <c r="Y852" s="42">
        <f t="shared" si="389"/>
        <v>1.5412862932576904E-2</v>
      </c>
      <c r="Z852" s="10">
        <f t="shared" si="416"/>
        <v>19.70048505338584</v>
      </c>
      <c r="AA852">
        <f t="shared" si="394"/>
        <v>6269039.7743465984</v>
      </c>
      <c r="AB852" s="10">
        <f t="shared" si="395"/>
        <v>6.2690397743465986</v>
      </c>
      <c r="AC852" s="10">
        <f t="shared" si="396"/>
        <v>6.1680397743465987</v>
      </c>
      <c r="AD852" s="3">
        <f t="shared" si="397"/>
        <v>894.56704486535148</v>
      </c>
      <c r="AI852" s="94">
        <f t="shared" si="398"/>
        <v>1.0881786582698953</v>
      </c>
    </row>
    <row r="853" spans="2:35">
      <c r="B853" s="39">
        <f t="shared" si="399"/>
        <v>825</v>
      </c>
      <c r="C853" s="42">
        <f t="shared" si="400"/>
        <v>14.046762589928631</v>
      </c>
      <c r="D853" s="10">
        <f t="shared" si="401"/>
        <v>0.1532374100713696</v>
      </c>
      <c r="E853" s="40">
        <f t="shared" si="402"/>
        <v>46.093525179857259</v>
      </c>
      <c r="F853" s="40">
        <f t="shared" si="403"/>
        <v>46.4</v>
      </c>
      <c r="G853" s="3">
        <f t="shared" si="404"/>
        <v>284.53237410070784</v>
      </c>
      <c r="H853" s="3">
        <f t="shared" si="405"/>
        <v>155.31826837612553</v>
      </c>
      <c r="I853">
        <f t="shared" si="390"/>
        <v>1.5531826837612554E-4</v>
      </c>
      <c r="J853" s="4">
        <f t="shared" si="406"/>
        <v>1712.680911084738</v>
      </c>
      <c r="K853" s="40">
        <f t="shared" si="407"/>
        <v>11.026912217030612</v>
      </c>
      <c r="L853" s="40">
        <f t="shared" si="391"/>
        <v>0</v>
      </c>
      <c r="M853" s="10">
        <f t="shared" si="408"/>
        <v>6.2690397743465986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14.834987146882629</v>
      </c>
      <c r="Q853" s="42">
        <f t="shared" si="410"/>
        <v>0.93895348251905753</v>
      </c>
      <c r="R853" s="4">
        <f t="shared" si="411"/>
        <v>6334.7240292940869</v>
      </c>
      <c r="S853">
        <f t="shared" si="392"/>
        <v>6.3347240292940868E-6</v>
      </c>
      <c r="T853" s="41">
        <f t="shared" si="393"/>
        <v>7.8306504301066415E-4</v>
      </c>
      <c r="U853" s="42">
        <f t="shared" si="412"/>
        <v>1.1248316069856339E-2</v>
      </c>
      <c r="V853" s="42">
        <f t="shared" si="413"/>
        <v>1.0914596280679678</v>
      </c>
      <c r="W853" s="42">
        <f t="shared" si="414"/>
        <v>1.0875195653125407</v>
      </c>
      <c r="X853" s="42">
        <f t="shared" si="415"/>
        <v>3.9400627554271317E-3</v>
      </c>
      <c r="Y853" s="42">
        <f t="shared" si="389"/>
        <v>1.5417385012757169E-2</v>
      </c>
      <c r="Z853" s="10">
        <f t="shared" si="416"/>
        <v>19.688511382760332</v>
      </c>
      <c r="AA853">
        <f t="shared" si="394"/>
        <v>6265290.9287489932</v>
      </c>
      <c r="AB853" s="10">
        <f t="shared" si="395"/>
        <v>6.2652909287489935</v>
      </c>
      <c r="AC853" s="10">
        <f t="shared" si="396"/>
        <v>6.1642909287489935</v>
      </c>
      <c r="AD853" s="3">
        <f t="shared" si="397"/>
        <v>894.02333992008607</v>
      </c>
      <c r="AI853" s="94">
        <f t="shared" si="398"/>
        <v>1.0875195653125407</v>
      </c>
    </row>
    <row r="854" spans="2:35">
      <c r="B854" s="39">
        <f t="shared" si="399"/>
        <v>826</v>
      </c>
      <c r="C854" s="42">
        <f t="shared" si="400"/>
        <v>14.063788968825515</v>
      </c>
      <c r="D854" s="10">
        <f t="shared" si="401"/>
        <v>0.13621103117448641</v>
      </c>
      <c r="E854" s="40">
        <f t="shared" si="402"/>
        <v>46.127577937651026</v>
      </c>
      <c r="F854" s="40">
        <f t="shared" si="403"/>
        <v>46.4</v>
      </c>
      <c r="G854" s="3">
        <f t="shared" si="404"/>
        <v>284.362110311739</v>
      </c>
      <c r="H854" s="3">
        <f t="shared" si="405"/>
        <v>155.31826837612553</v>
      </c>
      <c r="I854">
        <f t="shared" si="390"/>
        <v>1.5531826837612554E-4</v>
      </c>
      <c r="J854" s="4">
        <f t="shared" si="406"/>
        <v>1715.1473620372863</v>
      </c>
      <c r="K854" s="40">
        <f t="shared" si="407"/>
        <v>11.04279219675441</v>
      </c>
      <c r="L854" s="40">
        <f t="shared" si="391"/>
        <v>0</v>
      </c>
      <c r="M854" s="10">
        <f t="shared" si="408"/>
        <v>6.2652909287489935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14.832156648988384</v>
      </c>
      <c r="Q854" s="42">
        <f t="shared" si="410"/>
        <v>0.94010141934981128</v>
      </c>
      <c r="R854" s="4">
        <f t="shared" si="411"/>
        <v>5629.5681411303112</v>
      </c>
      <c r="S854">
        <f t="shared" si="392"/>
        <v>5.6295681411303116E-6</v>
      </c>
      <c r="T854" s="41">
        <f t="shared" si="393"/>
        <v>7.8377019889882789E-4</v>
      </c>
      <c r="U854" s="42">
        <f t="shared" si="412"/>
        <v>9.9961989654794494E-3</v>
      </c>
      <c r="V854" s="42">
        <f t="shared" si="413"/>
        <v>1.0907543610694352</v>
      </c>
      <c r="W854" s="42">
        <f t="shared" si="414"/>
        <v>1.0868585866087899</v>
      </c>
      <c r="X854" s="42">
        <f t="shared" si="415"/>
        <v>3.8957744606453737E-3</v>
      </c>
      <c r="Y854" s="42">
        <f t="shared" si="389"/>
        <v>1.5421857115744854E-2</v>
      </c>
      <c r="Z854" s="10">
        <f t="shared" si="416"/>
        <v>19.676503568791045</v>
      </c>
      <c r="AA854">
        <f t="shared" si="394"/>
        <v>6261531.3931860458</v>
      </c>
      <c r="AB854" s="10">
        <f t="shared" si="395"/>
        <v>6.2615313931860461</v>
      </c>
      <c r="AC854" s="10">
        <f t="shared" si="396"/>
        <v>6.1605313931860461</v>
      </c>
      <c r="AD854" s="3">
        <f t="shared" si="397"/>
        <v>893.47808458100735</v>
      </c>
      <c r="AI854" s="94">
        <f t="shared" si="398"/>
        <v>1.0868585866087899</v>
      </c>
    </row>
    <row r="855" spans="2:35">
      <c r="B855" s="39">
        <f t="shared" si="399"/>
        <v>827</v>
      </c>
      <c r="C855" s="42">
        <f t="shared" si="400"/>
        <v>14.080815347722398</v>
      </c>
      <c r="D855" s="10">
        <f t="shared" si="401"/>
        <v>0.11918465227760322</v>
      </c>
      <c r="E855" s="40">
        <f t="shared" si="402"/>
        <v>46.161630695444792</v>
      </c>
      <c r="F855" s="40">
        <f t="shared" si="403"/>
        <v>46.4</v>
      </c>
      <c r="G855" s="3">
        <f t="shared" si="404"/>
        <v>284.19184652277016</v>
      </c>
      <c r="H855" s="3">
        <f t="shared" si="405"/>
        <v>155.31826837612553</v>
      </c>
      <c r="I855">
        <f t="shared" si="390"/>
        <v>1.5531826837612554E-4</v>
      </c>
      <c r="J855" s="4">
        <f t="shared" si="406"/>
        <v>1717.6156344700396</v>
      </c>
      <c r="K855" s="40">
        <f t="shared" si="407"/>
        <v>11.058683903883001</v>
      </c>
      <c r="L855" s="40">
        <f t="shared" si="391"/>
        <v>0</v>
      </c>
      <c r="M855" s="10">
        <f t="shared" si="408"/>
        <v>6.2615313931860461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14.82931692129079</v>
      </c>
      <c r="Q855" s="42">
        <f t="shared" si="410"/>
        <v>0.94124957600377279</v>
      </c>
      <c r="R855" s="4">
        <f t="shared" si="411"/>
        <v>4924.7344977126959</v>
      </c>
      <c r="S855">
        <f t="shared" si="392"/>
        <v>4.9247344977126958E-6</v>
      </c>
      <c r="T855" s="41">
        <f t="shared" si="393"/>
        <v>7.8447503254224556E-4</v>
      </c>
      <c r="U855" s="42">
        <f t="shared" si="412"/>
        <v>8.7446540582085258E-3</v>
      </c>
      <c r="V855" s="42">
        <f t="shared" si="413"/>
        <v>1.0900471664321185</v>
      </c>
      <c r="W855" s="42">
        <f t="shared" si="414"/>
        <v>1.0861957231009705</v>
      </c>
      <c r="X855" s="42">
        <f t="shared" si="415"/>
        <v>3.8514433311480634E-3</v>
      </c>
      <c r="Y855" s="42">
        <f t="shared" si="389"/>
        <v>1.5426279176032866E-2</v>
      </c>
      <c r="Z855" s="10">
        <f t="shared" si="416"/>
        <v>19.664461628614202</v>
      </c>
      <c r="AA855">
        <f t="shared" si="394"/>
        <v>6257761.1730229491</v>
      </c>
      <c r="AB855" s="10">
        <f t="shared" si="395"/>
        <v>6.2577611730229492</v>
      </c>
      <c r="AC855" s="10">
        <f t="shared" si="396"/>
        <v>6.1567611730229492</v>
      </c>
      <c r="AD855" s="3">
        <f t="shared" si="397"/>
        <v>892.93127962624351</v>
      </c>
      <c r="AI855" s="94">
        <f t="shared" si="398"/>
        <v>1.0861957231009705</v>
      </c>
    </row>
    <row r="856" spans="2:35">
      <c r="B856" s="39">
        <f t="shared" si="399"/>
        <v>828</v>
      </c>
      <c r="C856" s="42">
        <f t="shared" si="400"/>
        <v>14.097841726619281</v>
      </c>
      <c r="D856" s="10">
        <f t="shared" si="401"/>
        <v>0.10215827338072003</v>
      </c>
      <c r="E856" s="40">
        <f t="shared" si="402"/>
        <v>46.195683453238559</v>
      </c>
      <c r="F856" s="40">
        <f t="shared" si="403"/>
        <v>46.4</v>
      </c>
      <c r="G856" s="3">
        <f t="shared" si="404"/>
        <v>284.02158273380132</v>
      </c>
      <c r="H856" s="3">
        <f t="shared" si="405"/>
        <v>155.31826837612553</v>
      </c>
      <c r="I856">
        <f t="shared" si="390"/>
        <v>1.5531826837612554E-4</v>
      </c>
      <c r="J856" s="4">
        <f t="shared" si="406"/>
        <v>1720.0857283829978</v>
      </c>
      <c r="K856" s="40">
        <f t="shared" si="407"/>
        <v>11.074587338416384</v>
      </c>
      <c r="L856" s="40">
        <f t="shared" si="391"/>
        <v>0</v>
      </c>
      <c r="M856" s="10">
        <f t="shared" si="408"/>
        <v>6.2577611730229492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14.826467956771932</v>
      </c>
      <c r="Q856" s="42">
        <f t="shared" si="410"/>
        <v>0.94239795328058107</v>
      </c>
      <c r="R856" s="4">
        <f t="shared" si="411"/>
        <v>4220.2240294375051</v>
      </c>
      <c r="S856">
        <f t="shared" si="392"/>
        <v>4.2202240294375049E-6</v>
      </c>
      <c r="T856" s="41">
        <f t="shared" si="393"/>
        <v>7.8517954301052077E-4</v>
      </c>
      <c r="U856" s="42">
        <f t="shared" si="412"/>
        <v>7.4936830001109999E-3</v>
      </c>
      <c r="V856" s="42">
        <f t="shared" si="413"/>
        <v>1.0893380453977559</v>
      </c>
      <c r="W856" s="42">
        <f t="shared" si="414"/>
        <v>1.0855309757350475</v>
      </c>
      <c r="X856" s="42">
        <f t="shared" si="415"/>
        <v>3.8070696627083844E-3</v>
      </c>
      <c r="Y856" s="42">
        <f t="shared" si="389"/>
        <v>1.5430651128324747E-2</v>
      </c>
      <c r="Z856" s="10">
        <f t="shared" si="416"/>
        <v>19.652385579431719</v>
      </c>
      <c r="AA856">
        <f t="shared" si="394"/>
        <v>6253980.2736454634</v>
      </c>
      <c r="AB856" s="10">
        <f t="shared" si="395"/>
        <v>6.2539802736454631</v>
      </c>
      <c r="AC856" s="10">
        <f t="shared" si="396"/>
        <v>6.1529802736454631</v>
      </c>
      <c r="AD856" s="3">
        <f t="shared" si="397"/>
        <v>892.38292583690554</v>
      </c>
      <c r="AI856" s="94">
        <f t="shared" si="398"/>
        <v>1.0855309757350475</v>
      </c>
    </row>
    <row r="857" spans="2:35">
      <c r="B857" s="39">
        <f t="shared" si="399"/>
        <v>829</v>
      </c>
      <c r="C857" s="42">
        <f t="shared" si="400"/>
        <v>14.114868105516164</v>
      </c>
      <c r="D857" s="10">
        <f t="shared" si="401"/>
        <v>8.5131894483836845E-2</v>
      </c>
      <c r="E857" s="40">
        <f t="shared" si="402"/>
        <v>46.229736211032325</v>
      </c>
      <c r="F857" s="40">
        <f t="shared" si="403"/>
        <v>46.4</v>
      </c>
      <c r="G857" s="3">
        <f t="shared" si="404"/>
        <v>283.85131894483249</v>
      </c>
      <c r="H857" s="3">
        <f t="shared" si="405"/>
        <v>155.31826837612553</v>
      </c>
      <c r="I857">
        <f t="shared" si="390"/>
        <v>1.5531826837612554E-4</v>
      </c>
      <c r="J857" s="4">
        <f t="shared" si="406"/>
        <v>1722.5576437761606</v>
      </c>
      <c r="K857" s="40">
        <f t="shared" si="407"/>
        <v>11.090502500354559</v>
      </c>
      <c r="L857" s="40">
        <f t="shared" si="391"/>
        <v>0</v>
      </c>
      <c r="M857" s="10">
        <f t="shared" si="408"/>
        <v>6.2539802736454631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14.823609748385996</v>
      </c>
      <c r="Q857" s="42">
        <f t="shared" si="410"/>
        <v>0.94354655198129478</v>
      </c>
      <c r="R857" s="4">
        <f t="shared" si="411"/>
        <v>3516.0376667013029</v>
      </c>
      <c r="S857">
        <f t="shared" si="392"/>
        <v>3.516037666701303E-6</v>
      </c>
      <c r="T857" s="41">
        <f t="shared" si="393"/>
        <v>7.8588372937325691E-4</v>
      </c>
      <c r="U857" s="42">
        <f t="shared" si="412"/>
        <v>6.2432874432548349E-3</v>
      </c>
      <c r="V857" s="42">
        <f t="shared" si="413"/>
        <v>1.0886269992114748</v>
      </c>
      <c r="W857" s="42">
        <f t="shared" si="414"/>
        <v>1.0848643454606133</v>
      </c>
      <c r="X857" s="42">
        <f t="shared" si="415"/>
        <v>3.7626537508614888E-3</v>
      </c>
      <c r="Y857" s="42">
        <f t="shared" si="389"/>
        <v>1.5434972907534221E-2</v>
      </c>
      <c r="Z857" s="10">
        <f t="shared" si="416"/>
        <v>19.640275438510006</v>
      </c>
      <c r="AA857">
        <f t="shared" si="394"/>
        <v>6250188.7004595408</v>
      </c>
      <c r="AB857" s="10">
        <f t="shared" si="395"/>
        <v>6.2501887004595407</v>
      </c>
      <c r="AC857" s="10">
        <f t="shared" si="396"/>
        <v>6.1491887004595407</v>
      </c>
      <c r="AD857" s="3">
        <f t="shared" si="397"/>
        <v>891.8330239970328</v>
      </c>
      <c r="AI857" s="94">
        <f t="shared" si="398"/>
        <v>1.0848643454606133</v>
      </c>
    </row>
    <row r="858" spans="2:35">
      <c r="B858" s="39">
        <f t="shared" si="399"/>
        <v>830</v>
      </c>
      <c r="C858" s="42">
        <f t="shared" si="400"/>
        <v>14.131894484413047</v>
      </c>
      <c r="D858" s="10">
        <f t="shared" si="401"/>
        <v>6.8105515586953658E-2</v>
      </c>
      <c r="E858" s="40">
        <f t="shared" si="402"/>
        <v>46.263788968826091</v>
      </c>
      <c r="F858" s="40">
        <f t="shared" si="403"/>
        <v>46.4</v>
      </c>
      <c r="G858" s="3">
        <f t="shared" si="404"/>
        <v>283.68105515586365</v>
      </c>
      <c r="H858" s="3">
        <f t="shared" si="405"/>
        <v>155.31826837612553</v>
      </c>
      <c r="I858">
        <f t="shared" si="390"/>
        <v>1.5531826837612554E-4</v>
      </c>
      <c r="J858" s="4">
        <f t="shared" si="406"/>
        <v>1725.0313806495285</v>
      </c>
      <c r="K858" s="40">
        <f t="shared" si="407"/>
        <v>11.106429389697526</v>
      </c>
      <c r="L858" s="40">
        <f t="shared" si="391"/>
        <v>0</v>
      </c>
      <c r="M858" s="10">
        <f t="shared" si="408"/>
        <v>6.2501887004595407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14.820742289058888</v>
      </c>
      <c r="Q858" s="42">
        <f t="shared" si="410"/>
        <v>0.94469537290839856</v>
      </c>
      <c r="R858" s="4">
        <f t="shared" si="411"/>
        <v>2812.1763399002521</v>
      </c>
      <c r="S858">
        <f t="shared" si="392"/>
        <v>2.8121763399002522E-6</v>
      </c>
      <c r="T858" s="41">
        <f t="shared" si="393"/>
        <v>7.8658759070005793E-4</v>
      </c>
      <c r="U858" s="42">
        <f t="shared" si="412"/>
        <v>4.9934690397072821E-3</v>
      </c>
      <c r="V858" s="42">
        <f t="shared" si="413"/>
        <v>1.0879140291240985</v>
      </c>
      <c r="W858" s="42">
        <f t="shared" si="414"/>
        <v>1.0841958332308197</v>
      </c>
      <c r="X858" s="42">
        <f t="shared" si="415"/>
        <v>3.7181958932788195E-3</v>
      </c>
      <c r="Y858" s="42">
        <f t="shared" si="389"/>
        <v>1.5439244448787491E-2</v>
      </c>
      <c r="Z858" s="10">
        <f t="shared" si="416"/>
        <v>19.62813122318223</v>
      </c>
      <c r="AA858">
        <f t="shared" si="394"/>
        <v>6246386.458892039</v>
      </c>
      <c r="AB858" s="10">
        <f t="shared" si="395"/>
        <v>6.2463864588920393</v>
      </c>
      <c r="AC858" s="10">
        <f t="shared" si="396"/>
        <v>6.1453864588920393</v>
      </c>
      <c r="AD858" s="3">
        <f t="shared" si="397"/>
        <v>891.28157489369676</v>
      </c>
      <c r="AI858" s="94">
        <f t="shared" si="398"/>
        <v>1.0841958332308197</v>
      </c>
    </row>
    <row r="859" spans="2:35">
      <c r="B859" s="39">
        <f t="shared" si="399"/>
        <v>831</v>
      </c>
      <c r="C859" s="42">
        <f t="shared" si="400"/>
        <v>14.148920863309931</v>
      </c>
      <c r="D859" s="10">
        <f t="shared" si="401"/>
        <v>5.107913669007047E-2</v>
      </c>
      <c r="E859" s="40">
        <f t="shared" si="402"/>
        <v>46.297841726619858</v>
      </c>
      <c r="F859" s="40">
        <f t="shared" si="403"/>
        <v>46.4</v>
      </c>
      <c r="G859" s="3">
        <f t="shared" si="404"/>
        <v>283.51079136689481</v>
      </c>
      <c r="H859" s="3">
        <f t="shared" si="405"/>
        <v>155.31826837612553</v>
      </c>
      <c r="I859">
        <f t="shared" si="390"/>
        <v>1.5531826837612554E-4</v>
      </c>
      <c r="J859" s="4">
        <f t="shared" si="406"/>
        <v>1727.506939003101</v>
      </c>
      <c r="K859" s="40">
        <f t="shared" si="407"/>
        <v>11.122368006445285</v>
      </c>
      <c r="L859" s="40">
        <f t="shared" si="391"/>
        <v>0</v>
      </c>
      <c r="M859" s="10">
        <f t="shared" si="408"/>
        <v>6.2463864588920393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14.817865571688669</v>
      </c>
      <c r="Q859" s="42">
        <f t="shared" si="410"/>
        <v>0.94584441686581</v>
      </c>
      <c r="R859" s="4">
        <f t="shared" si="411"/>
        <v>2108.6409794309184</v>
      </c>
      <c r="S859">
        <f t="shared" si="392"/>
        <v>2.1086409794309184E-6</v>
      </c>
      <c r="T859" s="41">
        <f t="shared" si="393"/>
        <v>7.8729112606052733E-4</v>
      </c>
      <c r="U859" s="42">
        <f t="shared" si="412"/>
        <v>3.7442294415363044E-3</v>
      </c>
      <c r="V859" s="42">
        <f t="shared" si="413"/>
        <v>1.0871991363892235</v>
      </c>
      <c r="W859" s="42">
        <f t="shared" si="414"/>
        <v>1.0835254400025041</v>
      </c>
      <c r="X859" s="42">
        <f t="shared" si="415"/>
        <v>3.6736963867194383E-3</v>
      </c>
      <c r="Y859" s="42">
        <f t="shared" si="389"/>
        <v>1.5443465687422015E-2</v>
      </c>
      <c r="Z859" s="10">
        <f t="shared" si="416"/>
        <v>19.615952950846182</v>
      </c>
      <c r="AA859">
        <f t="shared" si="394"/>
        <v>6242573.5543900421</v>
      </c>
      <c r="AB859" s="10">
        <f t="shared" si="395"/>
        <v>6.2425735543900425</v>
      </c>
      <c r="AC859" s="10">
        <f t="shared" si="396"/>
        <v>6.1415735543900425</v>
      </c>
      <c r="AD859" s="3">
        <f t="shared" si="397"/>
        <v>890.72857931690237</v>
      </c>
      <c r="AI859" s="94">
        <f t="shared" si="398"/>
        <v>1.0835254400025041</v>
      </c>
    </row>
    <row r="860" spans="2:35">
      <c r="B860" s="39">
        <f t="shared" si="399"/>
        <v>832</v>
      </c>
      <c r="C860" s="42">
        <f t="shared" si="400"/>
        <v>14.165947242206814</v>
      </c>
      <c r="D860" s="10">
        <f t="shared" si="401"/>
        <v>3.4052757793187283E-2</v>
      </c>
      <c r="E860" s="40">
        <f t="shared" si="402"/>
        <v>46.331894484413624</v>
      </c>
      <c r="F860" s="40">
        <f t="shared" si="403"/>
        <v>46.4</v>
      </c>
      <c r="G860" s="3">
        <f t="shared" si="404"/>
        <v>283.34052757792597</v>
      </c>
      <c r="H860" s="3">
        <f t="shared" si="405"/>
        <v>155.31826837612553</v>
      </c>
      <c r="I860">
        <f t="shared" si="390"/>
        <v>1.5531826837612554E-4</v>
      </c>
      <c r="J860" s="4">
        <f t="shared" si="406"/>
        <v>1729.9843188368784</v>
      </c>
      <c r="K860" s="40">
        <f t="shared" si="407"/>
        <v>11.138318350597835</v>
      </c>
      <c r="L860" s="40">
        <f t="shared" si="391"/>
        <v>0</v>
      </c>
      <c r="M860" s="10">
        <f t="shared" si="408"/>
        <v>6.2425735543900425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14.814979589144928</v>
      </c>
      <c r="Q860" s="42">
        <f t="shared" si="410"/>
        <v>0.946993684658886</v>
      </c>
      <c r="R860" s="4">
        <f t="shared" si="411"/>
        <v>1405.4325156895641</v>
      </c>
      <c r="S860">
        <f t="shared" si="392"/>
        <v>1.405432515689564E-6</v>
      </c>
      <c r="T860" s="41">
        <f t="shared" si="393"/>
        <v>7.8799433452426861E-4</v>
      </c>
      <c r="U860" s="42">
        <f t="shared" si="412"/>
        <v>2.4955703008093313E-3</v>
      </c>
      <c r="V860" s="42">
        <f t="shared" si="413"/>
        <v>1.0864823222662057</v>
      </c>
      <c r="W860" s="42">
        <f t="shared" si="414"/>
        <v>1.082853166736071</v>
      </c>
      <c r="X860" s="42">
        <f t="shared" si="415"/>
        <v>3.6291555301346534E-3</v>
      </c>
      <c r="Y860" s="42">
        <f t="shared" si="389"/>
        <v>1.5447636558988863E-2</v>
      </c>
      <c r="Z860" s="10">
        <f t="shared" si="416"/>
        <v>19.60374063896662</v>
      </c>
      <c r="AA860">
        <f t="shared" si="394"/>
        <v>6238749.9924216066</v>
      </c>
      <c r="AB860" s="10">
        <f t="shared" si="395"/>
        <v>6.2387499924216065</v>
      </c>
      <c r="AC860" s="10">
        <f t="shared" si="396"/>
        <v>6.1377499924216066</v>
      </c>
      <c r="AD860" s="3">
        <f t="shared" si="397"/>
        <v>890.17403805969639</v>
      </c>
      <c r="AI860" s="94">
        <f t="shared" si="398"/>
        <v>1.082853166736071</v>
      </c>
    </row>
    <row r="861" spans="2:35">
      <c r="B861" s="39">
        <f t="shared" si="399"/>
        <v>833</v>
      </c>
      <c r="C861" s="42">
        <f t="shared" si="400"/>
        <v>14.182973621103697</v>
      </c>
      <c r="D861" s="10">
        <f t="shared" si="401"/>
        <v>1.7026378896304095E-2</v>
      </c>
      <c r="E861" s="40">
        <f t="shared" si="402"/>
        <v>46.36594724220739</v>
      </c>
      <c r="F861" s="40">
        <f t="shared" si="403"/>
        <v>46.4</v>
      </c>
      <c r="G861" s="3">
        <f t="shared" si="404"/>
        <v>283.17026378895713</v>
      </c>
      <c r="H861" s="3">
        <f t="shared" si="405"/>
        <v>155.31826837612553</v>
      </c>
      <c r="I861">
        <f t="shared" si="390"/>
        <v>1.5531826837612554E-4</v>
      </c>
      <c r="J861" s="4">
        <f t="shared" si="406"/>
        <v>1732.4635201508609</v>
      </c>
      <c r="K861" s="40">
        <f t="shared" si="407"/>
        <v>11.154280422155178</v>
      </c>
      <c r="L861" s="40">
        <f t="shared" si="391"/>
        <v>0</v>
      </c>
      <c r="M861" s="10">
        <f t="shared" si="408"/>
        <v>6.2387499924216065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14.812084334269251</v>
      </c>
      <c r="Q861" s="42">
        <f t="shared" si="410"/>
        <v>0.94814317709443008</v>
      </c>
      <c r="R861" s="4">
        <f t="shared" si="411"/>
        <v>702.55187907245124</v>
      </c>
      <c r="S861">
        <f t="shared" si="392"/>
        <v>7.0255187907245127E-7</v>
      </c>
      <c r="T861" s="41">
        <f t="shared" si="393"/>
        <v>7.8869721516088573E-4</v>
      </c>
      <c r="U861" s="42">
        <f t="shared" si="412"/>
        <v>1.2474932695937886E-3</v>
      </c>
      <c r="V861" s="42">
        <f t="shared" si="413"/>
        <v>1.0857635880177028</v>
      </c>
      <c r="W861" s="42">
        <f t="shared" si="414"/>
        <v>1.0821790143956218</v>
      </c>
      <c r="X861" s="42">
        <f t="shared" si="415"/>
        <v>3.5845736220809776E-3</v>
      </c>
      <c r="Y861" s="42">
        <f t="shared" si="389"/>
        <v>1.5451756999252097E-2</v>
      </c>
      <c r="Z861" s="10">
        <f t="shared" si="416"/>
        <v>19.591494305073848</v>
      </c>
      <c r="AA861">
        <f t="shared" si="394"/>
        <v>6234915.7784753069</v>
      </c>
      <c r="AB861" s="10">
        <f t="shared" si="395"/>
        <v>6.2349157784753073</v>
      </c>
      <c r="AC861" s="10">
        <f t="shared" si="396"/>
        <v>6.1339157784753073</v>
      </c>
      <c r="AD861" s="3">
        <f t="shared" si="397"/>
        <v>889.61795191810108</v>
      </c>
      <c r="AI861" s="94">
        <f t="shared" si="398"/>
        <v>1.0821790143956218</v>
      </c>
    </row>
    <row r="862" spans="2:35">
      <c r="B862" s="39">
        <f t="shared" si="399"/>
        <v>834</v>
      </c>
      <c r="C862" s="42">
        <f t="shared" si="400"/>
        <v>14.20000000000058</v>
      </c>
      <c r="D862" s="10">
        <f t="shared" si="401"/>
        <v>-5.7909232964448165E-13</v>
      </c>
      <c r="E862" s="40">
        <f t="shared" si="402"/>
        <v>46.400000000001157</v>
      </c>
      <c r="F862" s="40">
        <f t="shared" si="403"/>
        <v>46.4</v>
      </c>
      <c r="G862" s="3">
        <f t="shared" si="404"/>
        <v>282.99999999998829</v>
      </c>
      <c r="H862" s="3">
        <f t="shared" si="405"/>
        <v>155.31826837612553</v>
      </c>
      <c r="I862">
        <f t="shared" si="390"/>
        <v>1.5531826837612554E-4</v>
      </c>
      <c r="J862" s="4">
        <f t="shared" si="406"/>
        <v>1734.9445429450477</v>
      </c>
      <c r="K862" s="40">
        <f t="shared" si="407"/>
        <v>11.170254221117313</v>
      </c>
      <c r="L862" s="40">
        <f t="shared" si="391"/>
        <v>0</v>
      </c>
      <c r="M862" s="10">
        <f t="shared" si="408"/>
        <v>6.2349157784753073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14.809179799874761</v>
      </c>
      <c r="Q862" s="42">
        <f t="shared" si="410"/>
        <v>0.94929289498069869</v>
      </c>
      <c r="R862" s="4">
        <f t="shared" si="411"/>
        <v>-2.3853850751487063E-8</v>
      </c>
      <c r="S862">
        <f t="shared" si="392"/>
        <v>-2.3853850751487063E-17</v>
      </c>
      <c r="T862" s="41">
        <f t="shared" si="393"/>
        <v>7.8939976703998208E-4</v>
      </c>
      <c r="U862" s="42">
        <f t="shared" si="412"/>
        <v>-4.2356328625385519E-14</v>
      </c>
      <c r="V862" s="42">
        <f t="shared" si="413"/>
        <v>1.085042934910637</v>
      </c>
      <c r="W862" s="42">
        <f t="shared" si="414"/>
        <v>1.0815029839488766</v>
      </c>
      <c r="X862" s="42">
        <f t="shared" si="415"/>
        <v>3.5399509617604075E-3</v>
      </c>
      <c r="Y862" s="42">
        <f>IF((X862*(Q862-Q861)+Y861)&lt;0,0,X862*(Q862-Q861)+Y861)</f>
        <v>1.5455826944189345E-2</v>
      </c>
      <c r="Z862" s="10">
        <f t="shared" si="416"/>
        <v>19.579213966763849</v>
      </c>
      <c r="AA862">
        <f t="shared" si="394"/>
        <v>6231070.9180602841</v>
      </c>
      <c r="AB862" s="10">
        <f t="shared" si="395"/>
        <v>6.2310709180602837</v>
      </c>
      <c r="AC862" s="10">
        <f t="shared" si="396"/>
        <v>6.1300709180602837</v>
      </c>
      <c r="AD862" s="3">
        <f t="shared" si="397"/>
        <v>889.06032169112166</v>
      </c>
      <c r="AI862" s="94">
        <f t="shared" si="398"/>
        <v>1.0815029839488766</v>
      </c>
    </row>
    <row r="863" spans="2:35">
      <c r="H863" s="3"/>
      <c r="J863" s="4"/>
      <c r="K863" s="40"/>
      <c r="L863" s="40"/>
      <c r="N863" s="10"/>
      <c r="P863" s="115">
        <f>AVERAGE(P28:P862)</f>
        <v>14.991087276465922</v>
      </c>
      <c r="Q863" s="42">
        <f>Q862+tbinc</f>
        <v>0.94999235637610779</v>
      </c>
      <c r="R863" s="4"/>
      <c r="T863" s="41"/>
      <c r="U863" s="42"/>
      <c r="W863" s="41"/>
      <c r="AB863" s="10">
        <f>pbout*EXP(-rat*to*astarf*(Q863-tbout)/vc*1000000000/cstar)</f>
        <v>5.933622600999354</v>
      </c>
      <c r="AC863" s="10">
        <f t="shared" ref="AC863:AC909" si="417">AB863-patm</f>
        <v>5.832622600999354</v>
      </c>
      <c r="AD863" s="3">
        <f t="shared" ref="AD863:AD909" si="418">AC863*1000000/6895</f>
        <v>845.92060928199487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14.200000000000578</v>
      </c>
      <c r="H864" s="3"/>
      <c r="J864" s="4"/>
      <c r="K864" s="40"/>
      <c r="L864" s="40"/>
      <c r="N864" s="10"/>
      <c r="P864" s="10"/>
      <c r="Q864" s="42">
        <f>Q863+tbinc</f>
        <v>0.9506918177715169</v>
      </c>
      <c r="R864" s="4"/>
      <c r="T864" s="41"/>
      <c r="U864" s="42"/>
      <c r="W864" s="41"/>
      <c r="AB864" s="10">
        <f t="shared" ref="AB864:AB909" si="420">pbout*EXP(-rat*to*astarf*(Q864-tbout)/vc*1000000000/cstar)</f>
        <v>5.6503733682508708</v>
      </c>
      <c r="AC864" s="10">
        <f t="shared" si="417"/>
        <v>5.5493733682508708</v>
      </c>
      <c r="AD864" s="3">
        <f t="shared" si="418"/>
        <v>804.84022744755202</v>
      </c>
      <c r="AI864" s="94">
        <f t="shared" si="419"/>
        <v>0</v>
      </c>
    </row>
    <row r="865" spans="4:35">
      <c r="D865">
        <f>two</f>
        <v>14.2</v>
      </c>
      <c r="Q865" s="42">
        <f t="shared" ref="Q865:Q910" si="421">Q864+tbinc</f>
        <v>0.95139127916692601</v>
      </c>
      <c r="AB865" s="10">
        <f t="shared" si="420"/>
        <v>5.3806454079606487</v>
      </c>
      <c r="AC865" s="10">
        <f t="shared" si="417"/>
        <v>5.2796454079606487</v>
      </c>
      <c r="AD865" s="3">
        <f t="shared" si="418"/>
        <v>765.72087135034792</v>
      </c>
      <c r="AI865" s="94">
        <f t="shared" si="419"/>
        <v>0</v>
      </c>
    </row>
    <row r="866" spans="4:35">
      <c r="Q866" s="42">
        <f t="shared" si="421"/>
        <v>0.95209074056233511</v>
      </c>
      <c r="AB866" s="10">
        <f t="shared" si="420"/>
        <v>5.1237932645095619</v>
      </c>
      <c r="AC866" s="10">
        <f t="shared" si="417"/>
        <v>5.0227932645095619</v>
      </c>
      <c r="AD866" s="3">
        <f t="shared" si="418"/>
        <v>728.4689288628806</v>
      </c>
      <c r="AI866" s="94">
        <f t="shared" si="419"/>
        <v>0</v>
      </c>
    </row>
    <row r="867" spans="4:35">
      <c r="Q867" s="42">
        <f t="shared" si="421"/>
        <v>0.95279020195774422</v>
      </c>
      <c r="AB867" s="10">
        <f t="shared" si="420"/>
        <v>4.8792022939463608</v>
      </c>
      <c r="AC867" s="10">
        <f t="shared" si="417"/>
        <v>4.7782022939463609</v>
      </c>
      <c r="AD867" s="3">
        <f t="shared" si="418"/>
        <v>692.99525655494722</v>
      </c>
      <c r="AI867" s="94">
        <f t="shared" si="419"/>
        <v>0</v>
      </c>
    </row>
    <row r="868" spans="4:35">
      <c r="Q868" s="42">
        <f t="shared" si="421"/>
        <v>0.95348966335315333</v>
      </c>
      <c r="AB868" s="10">
        <f t="shared" si="420"/>
        <v>4.6462871931524248</v>
      </c>
      <c r="AC868" s="10">
        <f t="shared" si="417"/>
        <v>4.5452871931524248</v>
      </c>
      <c r="AD868" s="3">
        <f t="shared" si="418"/>
        <v>659.21496637453583</v>
      </c>
      <c r="AI868" s="94">
        <f t="shared" si="419"/>
        <v>0</v>
      </c>
    </row>
    <row r="869" spans="4:35">
      <c r="Q869" s="42">
        <f t="shared" si="421"/>
        <v>0.95418912474856243</v>
      </c>
      <c r="AB869" s="10">
        <f t="shared" si="420"/>
        <v>4.4244905992187498</v>
      </c>
      <c r="AC869" s="10">
        <f t="shared" si="417"/>
        <v>4.3234905992187498</v>
      </c>
      <c r="AD869" s="3">
        <f t="shared" si="418"/>
        <v>627.04722251178384</v>
      </c>
      <c r="AI869" s="94">
        <f t="shared" si="419"/>
        <v>0</v>
      </c>
    </row>
    <row r="870" spans="4:35">
      <c r="Q870" s="42">
        <f t="shared" si="421"/>
        <v>0.95488858614397154</v>
      </c>
      <c r="AB870" s="10">
        <f t="shared" si="420"/>
        <v>4.2132817556835196</v>
      </c>
      <c r="AC870" s="10">
        <f t="shared" si="417"/>
        <v>4.1122817556835196</v>
      </c>
      <c r="AD870" s="3">
        <f t="shared" si="418"/>
        <v>596.41504795990124</v>
      </c>
      <c r="AI870" s="94">
        <f t="shared" si="419"/>
        <v>0</v>
      </c>
    </row>
    <row r="871" spans="4:35">
      <c r="Q871" s="42">
        <f t="shared" si="421"/>
        <v>0.95558804753938065</v>
      </c>
      <c r="AB871" s="10">
        <f t="shared" si="420"/>
        <v>4.0121552424385518</v>
      </c>
      <c r="AC871" s="10">
        <f t="shared" si="417"/>
        <v>3.9111552424385518</v>
      </c>
      <c r="AD871" s="3">
        <f t="shared" si="418"/>
        <v>567.24514031015985</v>
      </c>
      <c r="AI871" s="94">
        <f t="shared" si="419"/>
        <v>0</v>
      </c>
    </row>
    <row r="872" spans="4:35">
      <c r="Q872" s="42">
        <f t="shared" si="421"/>
        <v>0.95628750893478975</v>
      </c>
      <c r="AB872" s="10">
        <f t="shared" si="420"/>
        <v>3.8206297662653417</v>
      </c>
      <c r="AC872" s="10">
        <f t="shared" si="417"/>
        <v>3.7196297662653417</v>
      </c>
      <c r="AD872" s="3">
        <f t="shared" si="418"/>
        <v>539.46769634015106</v>
      </c>
      <c r="AI872" s="94">
        <f t="shared" si="419"/>
        <v>0</v>
      </c>
    </row>
    <row r="873" spans="4:35">
      <c r="Q873" s="42">
        <f t="shared" si="421"/>
        <v>0.95698697033019886</v>
      </c>
      <c r="AB873" s="10">
        <f t="shared" si="420"/>
        <v>3.6382470091064345</v>
      </c>
      <c r="AC873" s="10">
        <f t="shared" si="417"/>
        <v>3.5372470091064345</v>
      </c>
      <c r="AD873" s="3">
        <f t="shared" si="418"/>
        <v>513.01624497555247</v>
      </c>
      <c r="AI873" s="94">
        <f t="shared" si="419"/>
        <v>0</v>
      </c>
    </row>
    <row r="874" spans="4:35">
      <c r="Q874" s="42">
        <f t="shared" si="421"/>
        <v>0.95768643172560797</v>
      </c>
      <c r="AB874" s="10">
        <f t="shared" si="420"/>
        <v>3.4645705313160708</v>
      </c>
      <c r="AC874" s="10">
        <f t="shared" si="417"/>
        <v>3.3635705313160709</v>
      </c>
      <c r="AD874" s="3">
        <f t="shared" si="418"/>
        <v>487.82748822568107</v>
      </c>
      <c r="AI874" s="94">
        <f t="shared" si="419"/>
        <v>0</v>
      </c>
    </row>
    <row r="875" spans="4:35">
      <c r="Q875" s="42">
        <f t="shared" si="421"/>
        <v>0.95838589312101707</v>
      </c>
      <c r="AB875" s="10">
        <f t="shared" si="420"/>
        <v>3.2991847272656081</v>
      </c>
      <c r="AC875" s="10">
        <f t="shared" si="417"/>
        <v>3.1981847272656081</v>
      </c>
      <c r="AD875" s="3">
        <f t="shared" si="418"/>
        <v>463.84114971219839</v>
      </c>
      <c r="AI875" s="94">
        <f t="shared" si="419"/>
        <v>0</v>
      </c>
    </row>
    <row r="876" spans="4:35">
      <c r="Q876" s="42">
        <f t="shared" si="421"/>
        <v>0.95908535451642618</v>
      </c>
      <c r="AB876" s="10">
        <f t="shared" si="420"/>
        <v>3.1416938308044631</v>
      </c>
      <c r="AC876" s="10">
        <f t="shared" si="417"/>
        <v>3.0406938308044631</v>
      </c>
      <c r="AD876" s="3">
        <f t="shared" si="418"/>
        <v>440.99983042849357</v>
      </c>
      <c r="AI876" s="94">
        <f t="shared" si="419"/>
        <v>0</v>
      </c>
    </row>
    <row r="877" spans="4:35">
      <c r="Q877" s="42">
        <f t="shared" si="421"/>
        <v>0.95978481591183529</v>
      </c>
      <c r="AB877" s="10">
        <f t="shared" si="420"/>
        <v>2.9917209681966992</v>
      </c>
      <c r="AC877" s="10">
        <f t="shared" si="417"/>
        <v>2.8907209681966992</v>
      </c>
      <c r="AD877" s="3">
        <f t="shared" si="418"/>
        <v>419.24887138458297</v>
      </c>
      <c r="AI877" s="94">
        <f t="shared" si="419"/>
        <v>0</v>
      </c>
    </row>
    <row r="878" spans="4:35">
      <c r="Q878" s="42">
        <f t="shared" si="421"/>
        <v>0.96048427730724439</v>
      </c>
      <c r="AB878" s="10">
        <f t="shared" si="420"/>
        <v>2.8489072562669007</v>
      </c>
      <c r="AC878" s="10">
        <f t="shared" si="417"/>
        <v>2.7479072562669007</v>
      </c>
      <c r="AD878" s="3">
        <f t="shared" si="418"/>
        <v>398.53622280883258</v>
      </c>
      <c r="AI878" s="94">
        <f t="shared" si="419"/>
        <v>0</v>
      </c>
    </row>
    <row r="879" spans="4:35">
      <c r="Q879" s="42">
        <f t="shared" si="421"/>
        <v>0.9611837387026535</v>
      </c>
      <c r="AB879" s="10">
        <f t="shared" si="420"/>
        <v>2.7129109435972554</v>
      </c>
      <c r="AC879" s="10">
        <f t="shared" si="417"/>
        <v>2.6119109435972554</v>
      </c>
      <c r="AD879" s="3">
        <f t="shared" si="418"/>
        <v>378.81231959351055</v>
      </c>
      <c r="AI879" s="94">
        <f t="shared" si="419"/>
        <v>0</v>
      </c>
    </row>
    <row r="880" spans="4:35">
      <c r="Q880" s="42">
        <f t="shared" si="421"/>
        <v>0.96188320009806261</v>
      </c>
      <c r="AB880" s="10">
        <f t="shared" si="420"/>
        <v>2.5834065927206988</v>
      </c>
      <c r="AC880" s="10">
        <f t="shared" si="417"/>
        <v>2.4824065927206989</v>
      </c>
      <c r="AD880" s="3">
        <f t="shared" si="418"/>
        <v>360.0299626861057</v>
      </c>
      <c r="AI880" s="94">
        <f t="shared" si="419"/>
        <v>0</v>
      </c>
    </row>
    <row r="881" spans="17:35">
      <c r="Q881" s="42">
        <f t="shared" si="421"/>
        <v>0.96258266149347171</v>
      </c>
      <c r="AB881" s="10">
        <f t="shared" si="420"/>
        <v>2.4600843013531515</v>
      </c>
      <c r="AC881" s="10">
        <f t="shared" si="417"/>
        <v>2.3590843013531515</v>
      </c>
      <c r="AD881" s="3">
        <f t="shared" si="418"/>
        <v>342.14420614258904</v>
      </c>
      <c r="AI881" s="94">
        <f t="shared" si="419"/>
        <v>0</v>
      </c>
    </row>
    <row r="882" spans="17:35">
      <c r="Q882" s="42">
        <f t="shared" si="421"/>
        <v>0.96328212288888082</v>
      </c>
      <c r="AB882" s="10">
        <f t="shared" si="420"/>
        <v>2.3426489608012417</v>
      </c>
      <c r="AC882" s="10">
        <f t="shared" si="417"/>
        <v>2.2416489608012418</v>
      </c>
      <c r="AD882" s="3">
        <f t="shared" si="418"/>
        <v>325.11224957233384</v>
      </c>
      <c r="AI882" s="94">
        <f t="shared" si="419"/>
        <v>0</v>
      </c>
    </row>
    <row r="883" spans="17:35">
      <c r="Q883" s="42">
        <f t="shared" si="421"/>
        <v>0.96398158428428993</v>
      </c>
      <c r="AB883" s="10">
        <f t="shared" si="420"/>
        <v>2.2308195497709162</v>
      </c>
      <c r="AC883" s="10">
        <f t="shared" si="417"/>
        <v>2.1298195497709163</v>
      </c>
      <c r="AD883" s="3">
        <f t="shared" si="418"/>
        <v>308.89333571731925</v>
      </c>
      <c r="AI883" s="94">
        <f t="shared" si="419"/>
        <v>0</v>
      </c>
    </row>
    <row r="884" spans="17:35">
      <c r="Q884" s="42">
        <f t="shared" si="421"/>
        <v>0.96468104567969903</v>
      </c>
      <c r="AB884" s="10">
        <f t="shared" si="420"/>
        <v>2.1243284618870155</v>
      </c>
      <c r="AC884" s="10">
        <f t="shared" si="417"/>
        <v>2.0233284618870155</v>
      </c>
      <c r="AD884" s="3">
        <f t="shared" si="418"/>
        <v>293.44865292052435</v>
      </c>
      <c r="AI884" s="94">
        <f t="shared" si="419"/>
        <v>0</v>
      </c>
    </row>
    <row r="885" spans="17:35">
      <c r="Q885" s="42">
        <f t="shared" si="421"/>
        <v>0.96538050707510814</v>
      </c>
      <c r="AB885" s="10">
        <f t="shared" si="420"/>
        <v>2.0229208653145743</v>
      </c>
      <c r="AC885" s="10">
        <f t="shared" si="417"/>
        <v>1.9219208653145743</v>
      </c>
      <c r="AD885" s="3">
        <f t="shared" si="418"/>
        <v>278.74124225011951</v>
      </c>
      <c r="AI885" s="94">
        <f t="shared" si="419"/>
        <v>0</v>
      </c>
    </row>
    <row r="886" spans="17:35">
      <c r="Q886" s="42">
        <f t="shared" si="421"/>
        <v>0.96607996847051725</v>
      </c>
      <c r="AB886" s="10">
        <f t="shared" si="420"/>
        <v>1.9263540929494514</v>
      </c>
      <c r="AC886" s="10">
        <f t="shared" si="417"/>
        <v>1.8253540929494514</v>
      </c>
      <c r="AD886" s="3">
        <f t="shared" si="418"/>
        <v>264.73590905720835</v>
      </c>
      <c r="AI886" s="94">
        <f t="shared" si="419"/>
        <v>0</v>
      </c>
    </row>
    <row r="887" spans="17:35">
      <c r="Q887" s="42">
        <f t="shared" si="421"/>
        <v>0.96677942986592635</v>
      </c>
      <c r="AB887" s="10">
        <f t="shared" si="420"/>
        <v>1.8343970617189973</v>
      </c>
      <c r="AC887" s="10">
        <f t="shared" si="417"/>
        <v>1.7333970617189973</v>
      </c>
      <c r="AD887" s="3">
        <f t="shared" si="418"/>
        <v>251.39913875547458</v>
      </c>
      <c r="AI887" s="94">
        <f t="shared" si="419"/>
        <v>0</v>
      </c>
    </row>
    <row r="888" spans="17:35">
      <c r="Q888" s="42">
        <f t="shared" si="421"/>
        <v>0.96747889126133546</v>
      </c>
      <c r="AB888" s="10">
        <f t="shared" si="420"/>
        <v>1.7468297196031597</v>
      </c>
      <c r="AC888" s="10">
        <f t="shared" si="417"/>
        <v>1.6458297196031597</v>
      </c>
      <c r="AD888" s="3">
        <f t="shared" si="418"/>
        <v>238.69901662119793</v>
      </c>
      <c r="AI888" s="94">
        <f t="shared" si="419"/>
        <v>0</v>
      </c>
    </row>
    <row r="889" spans="17:35">
      <c r="Q889" s="42">
        <f t="shared" si="421"/>
        <v>0.96817835265674457</v>
      </c>
      <c r="AB889" s="10">
        <f t="shared" si="420"/>
        <v>1.6634425190527724</v>
      </c>
      <c r="AC889" s="10">
        <f t="shared" si="417"/>
        <v>1.5624425190527724</v>
      </c>
      <c r="AD889" s="3">
        <f t="shared" si="418"/>
        <v>226.60515142172187</v>
      </c>
      <c r="AI889" s="94">
        <f t="shared" si="419"/>
        <v>0</v>
      </c>
    </row>
    <row r="890" spans="17:35">
      <c r="Q890" s="42">
        <f t="shared" si="421"/>
        <v>0.96887781405215367</v>
      </c>
      <c r="AB890" s="10">
        <f t="shared" si="420"/>
        <v>1.5840359155449002</v>
      </c>
      <c r="AC890" s="10">
        <f t="shared" si="417"/>
        <v>1.4830359155449002</v>
      </c>
      <c r="AD890" s="3">
        <f t="shared" si="418"/>
        <v>215.08860268961567</v>
      </c>
      <c r="AI890" s="94">
        <f t="shared" si="419"/>
        <v>0</v>
      </c>
    </row>
    <row r="891" spans="17:35">
      <c r="Q891" s="42">
        <f t="shared" si="421"/>
        <v>0.96957727544756278</v>
      </c>
      <c r="AB891" s="10">
        <f t="shared" si="420"/>
        <v>1.5084198900753059</v>
      </c>
      <c r="AC891" s="10">
        <f t="shared" si="417"/>
        <v>1.4074198900753059</v>
      </c>
      <c r="AD891" s="3">
        <f t="shared" si="418"/>
        <v>204.12181146849977</v>
      </c>
      <c r="AI891" s="94">
        <f t="shared" si="419"/>
        <v>0</v>
      </c>
    </row>
    <row r="892" spans="17:35">
      <c r="Q892" s="42">
        <f t="shared" si="421"/>
        <v>0.97027673684297189</v>
      </c>
      <c r="AB892" s="10">
        <f t="shared" si="420"/>
        <v>1.4364134944453544</v>
      </c>
      <c r="AC892" s="10">
        <f t="shared" si="417"/>
        <v>1.3354134944453544</v>
      </c>
      <c r="AD892" s="3">
        <f t="shared" si="418"/>
        <v>193.67853436480848</v>
      </c>
      <c r="AI892" s="94">
        <f t="shared" si="419"/>
        <v>0</v>
      </c>
    </row>
    <row r="893" spans="17:35">
      <c r="Q893" s="42">
        <f t="shared" si="421"/>
        <v>0.97097619823838099</v>
      </c>
      <c r="AB893" s="10">
        <f t="shared" si="420"/>
        <v>1.3678444182552563</v>
      </c>
      <c r="AC893" s="10">
        <f t="shared" si="417"/>
        <v>1.2668444182552563</v>
      </c>
      <c r="AD893" s="3">
        <f t="shared" si="418"/>
        <v>183.73378074768038</v>
      </c>
      <c r="AI893" s="94">
        <f t="shared" si="419"/>
        <v>0</v>
      </c>
    </row>
    <row r="894" spans="17:35">
      <c r="Q894" s="42">
        <f t="shared" si="421"/>
        <v>0.9716756596337901</v>
      </c>
      <c r="AB894" s="10">
        <f t="shared" si="420"/>
        <v>1.3025485765674412</v>
      </c>
      <c r="AC894" s="10">
        <f t="shared" si="417"/>
        <v>1.2015485765674412</v>
      </c>
      <c r="AD894" s="3">
        <f t="shared" si="418"/>
        <v>174.26375294669199</v>
      </c>
      <c r="AI894" s="94">
        <f t="shared" si="419"/>
        <v>0</v>
      </c>
    </row>
    <row r="895" spans="17:35">
      <c r="Q895" s="42">
        <f t="shared" si="421"/>
        <v>0.97237512102919921</v>
      </c>
      <c r="AB895" s="10">
        <f t="shared" si="420"/>
        <v>1.2403697172533661</v>
      </c>
      <c r="AC895" s="10">
        <f t="shared" si="417"/>
        <v>1.1393697172533661</v>
      </c>
      <c r="AD895" s="3">
        <f t="shared" si="418"/>
        <v>165.24578930433154</v>
      </c>
      <c r="AI895" s="94">
        <f t="shared" si="419"/>
        <v>0</v>
      </c>
    </row>
    <row r="896" spans="17:35">
      <c r="Q896" s="42">
        <f t="shared" si="421"/>
        <v>0.97307458242460831</v>
      </c>
      <c r="AB896" s="10">
        <f t="shared" si="420"/>
        <v>1.1811590470841349</v>
      </c>
      <c r="AC896" s="10">
        <f t="shared" si="417"/>
        <v>1.0801590470841349</v>
      </c>
      <c r="AD896" s="3">
        <f t="shared" si="418"/>
        <v>156.65830994693764</v>
      </c>
      <c r="AI896" s="94">
        <f t="shared" si="419"/>
        <v>0</v>
      </c>
    </row>
    <row r="897" spans="15:35">
      <c r="Q897" s="42">
        <f t="shared" si="421"/>
        <v>0.97377404382001742</v>
      </c>
      <c r="AB897" s="10">
        <f t="shared" si="420"/>
        <v>1.1247748756701721</v>
      </c>
      <c r="AC897" s="10">
        <f t="shared" si="417"/>
        <v>1.0237748756701721</v>
      </c>
      <c r="AD897" s="3">
        <f t="shared" si="418"/>
        <v>148.48076514433245</v>
      </c>
      <c r="AI897" s="94">
        <f t="shared" si="419"/>
        <v>0</v>
      </c>
    </row>
    <row r="898" spans="15:35">
      <c r="Q898" s="42">
        <f t="shared" si="421"/>
        <v>0.97447350521542653</v>
      </c>
      <c r="AB898" s="10">
        <f t="shared" si="420"/>
        <v>1.0710822763979018</v>
      </c>
      <c r="AC898" s="10">
        <f t="shared" si="417"/>
        <v>0.97008227639790179</v>
      </c>
      <c r="AD898" s="3">
        <f t="shared" si="418"/>
        <v>140.69358613457604</v>
      </c>
      <c r="AI898" s="94">
        <f t="shared" si="419"/>
        <v>0</v>
      </c>
    </row>
    <row r="899" spans="15:35">
      <c r="Q899" s="42">
        <f t="shared" si="421"/>
        <v>0.97517296661083563</v>
      </c>
      <c r="AB899" s="10">
        <f t="shared" si="420"/>
        <v>1.0199527635520549</v>
      </c>
      <c r="AC899" s="10">
        <f t="shared" si="417"/>
        <v>0.91895276355205491</v>
      </c>
      <c r="AD899" s="3">
        <f t="shared" si="418"/>
        <v>133.2781382961646</v>
      </c>
      <c r="AI899" s="94">
        <f t="shared" si="419"/>
        <v>0</v>
      </c>
    </row>
    <row r="900" spans="15:35">
      <c r="Q900" s="42">
        <f t="shared" si="421"/>
        <v>0.97587242800624474</v>
      </c>
      <c r="AB900" s="10">
        <f t="shared" si="420"/>
        <v>0.97126398485096999</v>
      </c>
      <c r="AC900" s="10">
        <f t="shared" si="417"/>
        <v>0.87026398485097001</v>
      </c>
      <c r="AD900" s="3">
        <f t="shared" si="418"/>
        <v>126.21667655561566</v>
      </c>
      <c r="AI900" s="94">
        <f t="shared" si="419"/>
        <v>0</v>
      </c>
    </row>
    <row r="901" spans="15:35">
      <c r="Q901" s="42">
        <f t="shared" si="421"/>
        <v>0.97657188940165385</v>
      </c>
      <c r="AB901" s="10">
        <f t="shared" si="420"/>
        <v>0.92489942865911889</v>
      </c>
      <c r="AC901" s="10">
        <f t="shared" si="417"/>
        <v>0.82389942865911892</v>
      </c>
      <c r="AD901" s="3">
        <f t="shared" si="418"/>
        <v>119.49230292373008</v>
      </c>
      <c r="AI901" s="94">
        <f t="shared" si="419"/>
        <v>0</v>
      </c>
    </row>
    <row r="902" spans="15:35">
      <c r="Q902" s="42">
        <f t="shared" si="421"/>
        <v>0.97727135079706295</v>
      </c>
      <c r="AB902" s="10">
        <f t="shared" si="420"/>
        <v>0.8807481451762289</v>
      </c>
      <c r="AC902" s="10">
        <f t="shared" si="417"/>
        <v>0.77974814517622892</v>
      </c>
      <c r="AD902" s="3">
        <f t="shared" si="418"/>
        <v>113.08892605891646</v>
      </c>
      <c r="AI902" s="94">
        <f t="shared" si="419"/>
        <v>0</v>
      </c>
    </row>
    <row r="903" spans="15:35">
      <c r="Q903" s="42">
        <f t="shared" si="421"/>
        <v>0.97797081219247206</v>
      </c>
      <c r="AB903" s="10">
        <f t="shared" si="420"/>
        <v>0.83870448093580374</v>
      </c>
      <c r="AC903" s="10">
        <f t="shared" si="417"/>
        <v>0.73770448093580376</v>
      </c>
      <c r="AD903" s="3">
        <f t="shared" si="418"/>
        <v>106.99122276081272</v>
      </c>
      <c r="AI903" s="94">
        <f t="shared" si="419"/>
        <v>0</v>
      </c>
    </row>
    <row r="904" spans="15:35">
      <c r="Q904" s="42">
        <f t="shared" si="421"/>
        <v>0.97867027358788117</v>
      </c>
      <c r="AB904" s="10">
        <f t="shared" si="420"/>
        <v>0.79866782597770591</v>
      </c>
      <c r="AC904" s="10">
        <f t="shared" si="417"/>
        <v>0.69766782597770594</v>
      </c>
      <c r="AD904" s="3">
        <f t="shared" si="418"/>
        <v>101.18460130206032</v>
      </c>
      <c r="AI904" s="94">
        <f t="shared" si="419"/>
        <v>0</v>
      </c>
    </row>
    <row r="905" spans="15:35">
      <c r="Q905" s="42">
        <f t="shared" si="421"/>
        <v>0.97936973498329027</v>
      </c>
      <c r="AB905" s="10">
        <f t="shared" si="420"/>
        <v>0.76054237308978834</v>
      </c>
      <c r="AC905" s="10">
        <f t="shared" si="417"/>
        <v>0.65954237308978836</v>
      </c>
      <c r="AD905" s="3">
        <f t="shared" si="418"/>
        <v>95.655166510484179</v>
      </c>
      <c r="AI905" s="94">
        <f t="shared" si="419"/>
        <v>0</v>
      </c>
    </row>
    <row r="906" spans="15:35">
      <c r="Q906" s="42">
        <f t="shared" si="421"/>
        <v>0.98006919637869938</v>
      </c>
      <c r="AB906" s="10">
        <f t="shared" si="420"/>
        <v>0.72423688854243806</v>
      </c>
      <c r="AC906" s="10">
        <f t="shared" si="417"/>
        <v>0.62323688854243808</v>
      </c>
      <c r="AD906" s="3">
        <f t="shared" si="418"/>
        <v>90.389686518120087</v>
      </c>
      <c r="AI906" s="94">
        <f t="shared" si="419"/>
        <v>0</v>
      </c>
    </row>
    <row r="907" spans="15:35">
      <c r="Q907" s="42">
        <f t="shared" si="421"/>
        <v>0.98076865777410849</v>
      </c>
      <c r="Z907" s="2" t="s">
        <v>151</v>
      </c>
      <c r="AA907">
        <v>0.02</v>
      </c>
      <c r="AB907" s="10">
        <f t="shared" si="420"/>
        <v>0.68966449376740746</v>
      </c>
      <c r="AC907" s="10">
        <f t="shared" si="417"/>
        <v>0.58866449376740748</v>
      </c>
      <c r="AD907" s="3">
        <f t="shared" si="418"/>
        <v>85.375561097521029</v>
      </c>
      <c r="AI907" s="94">
        <f t="shared" si="419"/>
        <v>0</v>
      </c>
    </row>
    <row r="908" spans="15:35">
      <c r="Q908" s="42">
        <f t="shared" si="421"/>
        <v>0.98146811916951759</v>
      </c>
      <c r="Z908" s="2" t="s">
        <v>152</v>
      </c>
      <c r="AA908">
        <f>pmaxperc/100*pmax+patm</f>
        <v>0.10235964913051772</v>
      </c>
      <c r="AB908" s="10">
        <f t="shared" si="420"/>
        <v>0.65674245745849402</v>
      </c>
      <c r="AC908" s="10">
        <f t="shared" si="417"/>
        <v>0.55574245745849404</v>
      </c>
      <c r="AD908" s="3">
        <f t="shared" si="418"/>
        <v>80.60079150957128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0.9821675805649267</v>
      </c>
      <c r="Z909" s="7" t="s">
        <v>154</v>
      </c>
      <c r="AA909" s="10">
        <f>AA908-pfinal+0.101</f>
        <v>-0.42203234846604631</v>
      </c>
      <c r="AB909" s="10">
        <f t="shared" si="420"/>
        <v>0.62539199759656405</v>
      </c>
      <c r="AC909" s="10">
        <f t="shared" si="417"/>
        <v>0.52439199759656407</v>
      </c>
      <c r="AD909" s="3">
        <f t="shared" si="418"/>
        <v>76.053951790654693</v>
      </c>
      <c r="AI909" s="94">
        <f t="shared" si="419"/>
        <v>0</v>
      </c>
    </row>
    <row r="910" spans="15:35">
      <c r="Q910" s="42">
        <f t="shared" si="421"/>
        <v>0.98286704196033581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497" sqref="C497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155.31826837612553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698.93220769256493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4.4142271935498911E-6</v>
      </c>
      <c r="E10" t="s">
        <v>284</v>
      </c>
    </row>
    <row r="11" spans="2:5">
      <c r="B11" s="2" t="s">
        <v>203</v>
      </c>
      <c r="C11" s="40">
        <f>SQRT(4*aexit/PI())</f>
        <v>29.831327927586855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10.239402399941774</v>
      </c>
      <c r="D12" s="55"/>
      <c r="E12" t="s">
        <v>170</v>
      </c>
    </row>
    <row r="13" spans="2:5">
      <c r="B13" s="2" t="s">
        <v>167</v>
      </c>
      <c r="C13" s="10">
        <f>AVERAGE(H28:H909)</f>
        <v>9.4957906260820728</v>
      </c>
      <c r="D13" s="55"/>
      <c r="E13" t="s">
        <v>188</v>
      </c>
    </row>
    <row r="14" spans="2:5">
      <c r="B14" s="2" t="s">
        <v>290</v>
      </c>
      <c r="C14" s="10">
        <f>2*ravg*tbout/do</f>
        <v>0.6134022689476144</v>
      </c>
      <c r="E14" t="s">
        <v>289</v>
      </c>
    </row>
    <row r="15" spans="2:5">
      <c r="B15" s="2" t="s">
        <v>171</v>
      </c>
      <c r="C15" s="10">
        <f>MAX(I28:I910)</f>
        <v>1.2926654168709288</v>
      </c>
      <c r="D15" s="55"/>
      <c r="E15" t="s">
        <v>172</v>
      </c>
    </row>
    <row r="16" spans="2:5">
      <c r="B16" s="71" t="s">
        <v>194</v>
      </c>
      <c r="C16" s="65">
        <f>MAX(J28:J910)</f>
        <v>1385.1929697876544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1248.5513898689883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117.45505246226081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1385.1929697876544</v>
      </c>
      <c r="L21" s="133" t="s">
        <v>168</v>
      </c>
      <c r="O21" s="131" t="s">
        <v>185</v>
      </c>
      <c r="P21" s="132">
        <f>fmax/4.4482</f>
        <v>311.40528073999695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1271.2203238787845</v>
      </c>
      <c r="L22" s="136" t="s">
        <v>168</v>
      </c>
      <c r="O22" s="134" t="s">
        <v>186</v>
      </c>
      <c r="P22" s="135">
        <f>itot/tthr/4.4482</f>
        <v>285.78308616491717</v>
      </c>
      <c r="Q22" s="136" t="s">
        <v>187</v>
      </c>
    </row>
    <row r="23" spans="2:17">
      <c r="J23" s="137" t="s">
        <v>158</v>
      </c>
      <c r="K23" s="138">
        <f>tthr</f>
        <v>0.9821675805649267</v>
      </c>
      <c r="L23" s="139" t="s">
        <v>169</v>
      </c>
      <c r="O23" s="137" t="s">
        <v>158</v>
      </c>
      <c r="P23" s="138">
        <f>tthr</f>
        <v>0.9821675805649267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1.5531826837612554E-4</v>
      </c>
      <c r="E28" s="40">
        <f>Pressure!H28</f>
        <v>155.31826837612553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2125898.6284435708</v>
      </c>
      <c r="D29" s="78">
        <f>Pressure!I29</f>
        <v>1.5531826837612554E-4</v>
      </c>
      <c r="E29" s="40">
        <f>Pressure!H29</f>
        <v>155.31826837612553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4.1307723109982275</v>
      </c>
      <c r="I29" s="10">
        <f t="shared" ref="I29:I92" si="3">etanoz*SQRT(2*k^2/(k-1)*(2/(k+1))^((k+1)/(k-1))*(1-(G29/C29)^((k-1)/k)))+(G29-patm*1000000)/C29*(aexit/E29)</f>
        <v>1.1501522110022973</v>
      </c>
      <c r="J29" s="4">
        <f t="shared" ref="J29:J92" si="4">I29*D29*C29</f>
        <v>379.76978645687257</v>
      </c>
      <c r="K29" s="4">
        <f t="shared" ref="K29:K92" si="5">J29/4.4482</f>
        <v>85.376059182786875</v>
      </c>
      <c r="L29" s="42">
        <f>Pressure!Q29</f>
        <v>4.283154380037151E-3</v>
      </c>
      <c r="M29" s="10">
        <f t="shared" ref="M29:M39" si="6">(J29+J28)/2*(L29-L28)</f>
        <v>0.81330631213426363</v>
      </c>
      <c r="N29" s="10">
        <f>N28-1/834*(me-mef)</f>
        <v>2.5992852259916033</v>
      </c>
    </row>
    <row r="30" spans="2:17">
      <c r="C30" s="4">
        <f>Pressure!AB30*1000000</f>
        <v>3132302.1240720307</v>
      </c>
      <c r="D30" s="78">
        <f>Pressure!I30</f>
        <v>1.5531826837612554E-4</v>
      </c>
      <c r="E30" s="40">
        <f>Pressure!H30</f>
        <v>155.31826837612553</v>
      </c>
      <c r="F30" s="10">
        <f t="shared" si="1"/>
        <v>4.5</v>
      </c>
      <c r="G30" s="4">
        <f t="shared" si="0"/>
        <v>132741.61080694583</v>
      </c>
      <c r="H30" s="42">
        <f t="shared" si="2"/>
        <v>5.5362956105478585</v>
      </c>
      <c r="I30" s="10">
        <f t="shared" si="3"/>
        <v>1.2134412385471869</v>
      </c>
      <c r="J30" s="4">
        <f t="shared" si="4"/>
        <v>590.34370317961111</v>
      </c>
      <c r="K30" s="4">
        <f t="shared" si="5"/>
        <v>132.71518888080823</v>
      </c>
      <c r="L30" s="42">
        <f>Pressure!Q30</f>
        <v>5.9036810110152634E-3</v>
      </c>
      <c r="M30" s="10">
        <f t="shared" si="6"/>
        <v>0.78604737251351542</v>
      </c>
      <c r="N30" s="10">
        <f t="shared" ref="N30:N93" si="7">N29-1/834*(me-mef)</f>
        <v>2.5992852259916033</v>
      </c>
    </row>
    <row r="31" spans="2:17">
      <c r="C31" s="4">
        <f>Pressure!AB31*1000000</f>
        <v>3809373.2778494926</v>
      </c>
      <c r="D31" s="78">
        <f>Pressure!I31</f>
        <v>1.5531826837612554E-4</v>
      </c>
      <c r="E31" s="40">
        <f>Pressure!H31</f>
        <v>155.31826837612553</v>
      </c>
      <c r="F31" s="10">
        <f t="shared" si="1"/>
        <v>4.5</v>
      </c>
      <c r="G31" s="4">
        <f t="shared" si="0"/>
        <v>161434.72916632629</v>
      </c>
      <c r="H31" s="42">
        <f t="shared" si="2"/>
        <v>6.4345931057253321</v>
      </c>
      <c r="I31" s="10">
        <f t="shared" si="3"/>
        <v>1.2392312195919863</v>
      </c>
      <c r="J31" s="4">
        <f t="shared" si="4"/>
        <v>733.21006312035036</v>
      </c>
      <c r="K31" s="4">
        <f t="shared" si="5"/>
        <v>164.83298033369687</v>
      </c>
      <c r="L31" s="42">
        <f>Pressure!Q31</f>
        <v>7.3357427566410095E-3</v>
      </c>
      <c r="M31" s="10">
        <f t="shared" si="6"/>
        <v>0.94770535849852677</v>
      </c>
      <c r="N31" s="10">
        <f t="shared" si="7"/>
        <v>2.5992852259916033</v>
      </c>
    </row>
    <row r="32" spans="2:17">
      <c r="C32" s="4">
        <f>Pressure!AB32*1000000</f>
        <v>4285777.3442688072</v>
      </c>
      <c r="D32" s="78">
        <f>Pressure!I32</f>
        <v>1.5531826837612554E-4</v>
      </c>
      <c r="E32" s="40">
        <f>Pressure!H32</f>
        <v>155.31826837612553</v>
      </c>
      <c r="F32" s="10">
        <f t="shared" si="1"/>
        <v>4.5</v>
      </c>
      <c r="G32" s="4">
        <f t="shared" si="0"/>
        <v>181623.91931036898</v>
      </c>
      <c r="H32" s="42">
        <f t="shared" si="2"/>
        <v>7.0493109825673956</v>
      </c>
      <c r="I32" s="10">
        <f t="shared" si="3"/>
        <v>1.2524937444737634</v>
      </c>
      <c r="J32" s="4">
        <f t="shared" si="4"/>
        <v>833.73437943565466</v>
      </c>
      <c r="K32" s="4">
        <f t="shared" si="5"/>
        <v>187.43185545516269</v>
      </c>
      <c r="L32" s="42">
        <f>Pressure!Q32</f>
        <v>8.6811382544777597E-3</v>
      </c>
      <c r="M32" s="10">
        <f t="shared" si="6"/>
        <v>1.0540799991875827</v>
      </c>
      <c r="N32" s="10">
        <f t="shared" si="7"/>
        <v>2.5992852259916033</v>
      </c>
    </row>
    <row r="33" spans="3:14">
      <c r="C33" s="4">
        <f>Pressure!AB33*1000000</f>
        <v>4628814.4259220781</v>
      </c>
      <c r="D33" s="78">
        <f>Pressure!I33</f>
        <v>1.5531826837612554E-4</v>
      </c>
      <c r="E33" s="40">
        <f>Pressure!H33</f>
        <v>155.31826837612553</v>
      </c>
      <c r="F33" s="10">
        <f t="shared" si="1"/>
        <v>4.5</v>
      </c>
      <c r="G33" s="4">
        <f t="shared" si="0"/>
        <v>196161.24456875515</v>
      </c>
      <c r="H33" s="42">
        <f t="shared" si="2"/>
        <v>7.4843544319685735</v>
      </c>
      <c r="I33" s="10">
        <f t="shared" si="3"/>
        <v>1.2603528945498454</v>
      </c>
      <c r="J33" s="4">
        <f t="shared" si="4"/>
        <v>906.11740580898766</v>
      </c>
      <c r="K33" s="4">
        <f t="shared" si="5"/>
        <v>203.70428618519574</v>
      </c>
      <c r="L33" s="42">
        <f>Pressure!Q33</f>
        <v>9.9768989506590789E-3</v>
      </c>
      <c r="M33" s="10">
        <f t="shared" si="6"/>
        <v>1.1272157802504543</v>
      </c>
      <c r="N33" s="10">
        <f t="shared" si="7"/>
        <v>2.5992852259916033</v>
      </c>
    </row>
    <row r="34" spans="3:14">
      <c r="C34" s="4">
        <f>Pressure!AB34*1000000</f>
        <v>4879496.9665412828</v>
      </c>
      <c r="D34" s="78">
        <f>Pressure!I34</f>
        <v>1.5531826837612554E-4</v>
      </c>
      <c r="E34" s="40">
        <f>Pressure!H34</f>
        <v>155.31826837612553</v>
      </c>
      <c r="F34" s="10">
        <f t="shared" si="1"/>
        <v>4.5</v>
      </c>
      <c r="G34" s="4">
        <f t="shared" si="0"/>
        <v>206784.74221518004</v>
      </c>
      <c r="H34" s="42">
        <f t="shared" si="2"/>
        <v>7.7986388011934711</v>
      </c>
      <c r="I34" s="10">
        <f t="shared" si="3"/>
        <v>1.2653973367819062</v>
      </c>
      <c r="J34" s="4">
        <f t="shared" si="4"/>
        <v>959.01303114932455</v>
      </c>
      <c r="K34" s="4">
        <f t="shared" si="5"/>
        <v>215.59575359680872</v>
      </c>
      <c r="L34" s="42">
        <f>Pressure!Q34</f>
        <v>1.1241220062319316E-2</v>
      </c>
      <c r="M34" s="10">
        <f t="shared" si="6"/>
        <v>1.1790618937232387</v>
      </c>
      <c r="N34" s="10">
        <f t="shared" si="7"/>
        <v>2.5992852259916033</v>
      </c>
    </row>
    <row r="35" spans="3:14">
      <c r="C35" s="4">
        <f>Pressure!AB35*1000000</f>
        <v>5064682.2511025295</v>
      </c>
      <c r="D35" s="78">
        <f>Pressure!I35</f>
        <v>1.5531826837612554E-4</v>
      </c>
      <c r="E35" s="40">
        <f>Pressure!H35</f>
        <v>155.31826837612553</v>
      </c>
      <c r="F35" s="10">
        <f t="shared" si="1"/>
        <v>4.5</v>
      </c>
      <c r="G35" s="4">
        <f t="shared" si="0"/>
        <v>214632.57808691449</v>
      </c>
      <c r="H35" s="42">
        <f t="shared" si="2"/>
        <v>8.028966925215629</v>
      </c>
      <c r="I35" s="10">
        <f t="shared" si="3"/>
        <v>1.2688030894438089</v>
      </c>
      <c r="J35" s="4">
        <f t="shared" si="4"/>
        <v>998.08831499837027</v>
      </c>
      <c r="K35" s="4">
        <f t="shared" si="5"/>
        <v>224.3802695468662</v>
      </c>
      <c r="L35" s="42">
        <f>Pressure!Q35</f>
        <v>1.2484447552689822E-2</v>
      </c>
      <c r="M35" s="10">
        <f t="shared" si="6"/>
        <v>1.2165610974859686</v>
      </c>
      <c r="N35" s="10">
        <f t="shared" si="7"/>
        <v>2.5992852259916033</v>
      </c>
    </row>
    <row r="36" spans="3:14">
      <c r="C36" s="4">
        <f>Pressure!AB36*1000000</f>
        <v>5202697.3954414967</v>
      </c>
      <c r="D36" s="78">
        <f>Pressure!I36</f>
        <v>1.5531826837612554E-4</v>
      </c>
      <c r="E36" s="40">
        <f>Pressure!H36</f>
        <v>155.31826837612553</v>
      </c>
      <c r="F36" s="10">
        <f t="shared" si="1"/>
        <v>4.5</v>
      </c>
      <c r="G36" s="4">
        <f t="shared" si="0"/>
        <v>220481.42403140815</v>
      </c>
      <c r="H36" s="42">
        <f t="shared" si="2"/>
        <v>8.1996559414959584</v>
      </c>
      <c r="I36" s="10">
        <f t="shared" si="3"/>
        <v>1.2711836534401775</v>
      </c>
      <c r="J36" s="4">
        <f t="shared" si="4"/>
        <v>1027.2103964493324</v>
      </c>
      <c r="K36" s="4">
        <f t="shared" si="5"/>
        <v>230.92720571227292</v>
      </c>
      <c r="L36" s="42">
        <f>Pressure!Q36</f>
        <v>1.3712989793718613E-2</v>
      </c>
      <c r="M36" s="10">
        <f t="shared" si="6"/>
        <v>1.2440825088573424</v>
      </c>
      <c r="N36" s="10">
        <f t="shared" si="7"/>
        <v>2.5992852259916033</v>
      </c>
    </row>
    <row r="37" spans="3:14">
      <c r="C37" s="4">
        <f>Pressure!AB37*1000000</f>
        <v>5306379.0596848885</v>
      </c>
      <c r="D37" s="78">
        <f>Pressure!I37</f>
        <v>1.5531826837612554E-4</v>
      </c>
      <c r="E37" s="40">
        <f>Pressure!H37</f>
        <v>155.31826837612553</v>
      </c>
      <c r="F37" s="10">
        <f t="shared" si="1"/>
        <v>4.5</v>
      </c>
      <c r="G37" s="4">
        <f t="shared" si="0"/>
        <v>224875.27576654055</v>
      </c>
      <c r="H37" s="42">
        <f t="shared" si="2"/>
        <v>8.3273566057674824</v>
      </c>
      <c r="I37" s="10">
        <f t="shared" si="3"/>
        <v>1.2728905571016229</v>
      </c>
      <c r="J37" s="4">
        <f t="shared" si="4"/>
        <v>1049.0878931945558</v>
      </c>
      <c r="K37" s="4">
        <f t="shared" si="5"/>
        <v>235.84548653265497</v>
      </c>
      <c r="L37" s="42">
        <f>Pressure!Q37</f>
        <v>1.4931040403785106E-2</v>
      </c>
      <c r="M37" s="10">
        <f t="shared" si="6"/>
        <v>1.264518199190376</v>
      </c>
      <c r="N37" s="10">
        <f t="shared" si="7"/>
        <v>2.5992852259916033</v>
      </c>
    </row>
    <row r="38" spans="3:14">
      <c r="C38" s="4">
        <f>Pressure!AB38*1000000</f>
        <v>5384877.906052121</v>
      </c>
      <c r="D38" s="78">
        <f>Pressure!I38</f>
        <v>1.5531826837612554E-4</v>
      </c>
      <c r="E38" s="40">
        <f>Pressure!H38</f>
        <v>155.31826837612553</v>
      </c>
      <c r="F38" s="10">
        <f t="shared" si="1"/>
        <v>4.5</v>
      </c>
      <c r="G38" s="4">
        <f t="shared" si="0"/>
        <v>228201.92271837647</v>
      </c>
      <c r="H38" s="42">
        <f t="shared" si="2"/>
        <v>8.4237474236084662</v>
      </c>
      <c r="I38" s="10">
        <f t="shared" si="3"/>
        <v>1.2741391562392741</v>
      </c>
      <c r="J38" s="4">
        <f t="shared" si="4"/>
        <v>1065.6516537054931</v>
      </c>
      <c r="K38" s="4">
        <f t="shared" si="5"/>
        <v>239.56918612146333</v>
      </c>
      <c r="L38" s="42">
        <f>Pressure!Q38</f>
        <v>1.6141447881833589E-2</v>
      </c>
      <c r="M38" s="10">
        <f t="shared" si="6"/>
        <v>1.2798482808463398</v>
      </c>
      <c r="N38" s="10">
        <f t="shared" si="7"/>
        <v>2.5992852259916033</v>
      </c>
    </row>
    <row r="39" spans="3:14">
      <c r="C39" s="4">
        <f>Pressure!AB39*1000000</f>
        <v>5444798.5489372909</v>
      </c>
      <c r="D39" s="78">
        <f>Pressure!I39</f>
        <v>1.5531826837612554E-4</v>
      </c>
      <c r="E39" s="40">
        <f>Pressure!H39</f>
        <v>155.31826837612553</v>
      </c>
      <c r="F39" s="10">
        <f t="shared" si="1"/>
        <v>4.5</v>
      </c>
      <c r="G39" s="4">
        <f t="shared" si="0"/>
        <v>230741.25715742636</v>
      </c>
      <c r="H39" s="42">
        <f t="shared" si="2"/>
        <v>8.4971586854917671</v>
      </c>
      <c r="I39" s="10">
        <f t="shared" si="3"/>
        <v>1.2750680214022694</v>
      </c>
      <c r="J39" s="4">
        <f t="shared" si="4"/>
        <v>1078.2952940179659</v>
      </c>
      <c r="K39" s="4">
        <f t="shared" si="5"/>
        <v>242.41160334921224</v>
      </c>
      <c r="L39" s="42">
        <f>Pressure!Q39</f>
        <v>1.7346198469553042E-2</v>
      </c>
      <c r="M39" s="10">
        <f t="shared" si="6"/>
        <v>1.2914606726545832</v>
      </c>
      <c r="N39" s="10">
        <f t="shared" si="7"/>
        <v>2.5992852259916033</v>
      </c>
    </row>
    <row r="40" spans="3:14">
      <c r="C40" s="4">
        <f>Pressure!AB40*1000000</f>
        <v>5490951.4391394239</v>
      </c>
      <c r="D40" s="78">
        <f>Pressure!I40</f>
        <v>1.5531826837612554E-4</v>
      </c>
      <c r="E40" s="40">
        <f>Pressure!H40</f>
        <v>155.31826837612553</v>
      </c>
      <c r="F40" s="10">
        <f t="shared" si="1"/>
        <v>4.5</v>
      </c>
      <c r="G40" s="4">
        <f t="shared" si="0"/>
        <v>232697.13776732833</v>
      </c>
      <c r="H40" s="42">
        <f t="shared" si="2"/>
        <v>8.5536053677210671</v>
      </c>
      <c r="I40" s="10">
        <f t="shared" si="3"/>
        <v>1.2757696436819408</v>
      </c>
      <c r="J40" s="4">
        <f t="shared" si="4"/>
        <v>1088.0338501315093</v>
      </c>
      <c r="K40" s="4">
        <f t="shared" si="5"/>
        <v>244.60092849501132</v>
      </c>
      <c r="L40" s="42">
        <f>Pressure!Q40</f>
        <v>1.8546703673892211E-2</v>
      </c>
      <c r="M40" s="10">
        <f t="shared" ref="M40:M103" si="8">(J40+J39)/2*(L40-L39)</f>
        <v>1.3003447059315305</v>
      </c>
      <c r="N40" s="10">
        <f t="shared" si="7"/>
        <v>2.5992852259916033</v>
      </c>
    </row>
    <row r="41" spans="3:14">
      <c r="C41" s="4">
        <f>Pressure!AB41*1000000</f>
        <v>5526864.2897118051</v>
      </c>
      <c r="D41" s="78">
        <f>Pressure!I41</f>
        <v>1.5531826837612554E-4</v>
      </c>
      <c r="E41" s="40">
        <f>Pressure!H41</f>
        <v>155.31826837612553</v>
      </c>
      <c r="F41" s="10">
        <f t="shared" si="1"/>
        <v>4.5</v>
      </c>
      <c r="G41" s="4">
        <f t="shared" si="0"/>
        <v>234219.06299829861</v>
      </c>
      <c r="H41" s="42">
        <f t="shared" si="2"/>
        <v>8.5974702476014517</v>
      </c>
      <c r="I41" s="10">
        <f t="shared" si="3"/>
        <v>1.2763074889627672</v>
      </c>
      <c r="J41" s="4">
        <f t="shared" si="4"/>
        <v>1095.6116921467049</v>
      </c>
      <c r="K41" s="4">
        <f t="shared" si="5"/>
        <v>246.30450342761227</v>
      </c>
      <c r="L41" s="42">
        <f>Pressure!Q41</f>
        <v>1.9743980732945123E-2</v>
      </c>
      <c r="M41" s="10">
        <f t="shared" si="8"/>
        <v>1.3072143564364307</v>
      </c>
      <c r="N41" s="10">
        <f t="shared" si="7"/>
        <v>2.5992852259916033</v>
      </c>
    </row>
    <row r="42" spans="3:14">
      <c r="C42" s="4">
        <f>Pressure!AB42*1000000</f>
        <v>5555137.8406195082</v>
      </c>
      <c r="D42" s="78">
        <f>Pressure!I42</f>
        <v>1.5531826837612554E-4</v>
      </c>
      <c r="E42" s="40">
        <f>Pressure!H42</f>
        <v>155.31826837612553</v>
      </c>
      <c r="F42" s="10">
        <f t="shared" si="1"/>
        <v>4.5</v>
      </c>
      <c r="G42" s="4">
        <f t="shared" si="0"/>
        <v>235417.24776530368</v>
      </c>
      <c r="H42" s="42">
        <f t="shared" si="2"/>
        <v>8.6319689554770669</v>
      </c>
      <c r="I42" s="10">
        <f t="shared" si="3"/>
        <v>1.2767260324636507</v>
      </c>
      <c r="J42" s="4">
        <f t="shared" si="4"/>
        <v>1101.5775928917694</v>
      </c>
      <c r="K42" s="4">
        <f t="shared" si="5"/>
        <v>247.64569778601893</v>
      </c>
      <c r="L42" s="42">
        <f>Pressure!Q42</f>
        <v>2.0938770540197181E-2</v>
      </c>
      <c r="M42" s="10">
        <f t="shared" si="8"/>
        <v>1.3125896811837034</v>
      </c>
      <c r="N42" s="10">
        <f t="shared" si="7"/>
        <v>2.5992852259916033</v>
      </c>
    </row>
    <row r="43" spans="3:14">
      <c r="C43" s="4">
        <f>Pressure!AB43*1000000</f>
        <v>5577697.4962983793</v>
      </c>
      <c r="D43" s="78">
        <f>Pressure!I43</f>
        <v>1.5531826837612554E-4</v>
      </c>
      <c r="E43" s="40">
        <f>Pressure!H43</f>
        <v>155.31826837612553</v>
      </c>
      <c r="F43" s="10">
        <f t="shared" si="1"/>
        <v>4.5</v>
      </c>
      <c r="G43" s="4">
        <f t="shared" si="0"/>
        <v>236373.28741775276</v>
      </c>
      <c r="H43" s="42">
        <f t="shared" si="2"/>
        <v>8.6594735199513462</v>
      </c>
      <c r="I43" s="10">
        <f t="shared" si="3"/>
        <v>1.2770569475431077</v>
      </c>
      <c r="J43" s="4">
        <f t="shared" si="4"/>
        <v>1106.3378250629012</v>
      </c>
      <c r="K43" s="4">
        <f t="shared" si="5"/>
        <v>248.71584574949443</v>
      </c>
      <c r="L43" s="42">
        <f>Pressure!Q43</f>
        <v>2.2131617128011986E-2</v>
      </c>
      <c r="M43" s="10">
        <f t="shared" si="8"/>
        <v>1.3168521862454634</v>
      </c>
      <c r="N43" s="10">
        <f t="shared" si="7"/>
        <v>2.5992852259916033</v>
      </c>
    </row>
    <row r="44" spans="3:14">
      <c r="C44" s="4">
        <f>Pressure!AB44*1000000</f>
        <v>5595973.5590023566</v>
      </c>
      <c r="D44" s="78">
        <f>Pressure!I44</f>
        <v>1.5531826837612554E-4</v>
      </c>
      <c r="E44" s="40">
        <f>Pressure!H44</f>
        <v>155.31826837612553</v>
      </c>
      <c r="F44" s="10">
        <f t="shared" si="1"/>
        <v>4.5</v>
      </c>
      <c r="G44" s="4">
        <f t="shared" si="0"/>
        <v>237147.79572073245</v>
      </c>
      <c r="H44" s="42">
        <f t="shared" si="2"/>
        <v>8.6817411947304617</v>
      </c>
      <c r="I44" s="10">
        <f t="shared" si="3"/>
        <v>1.2773230726913585</v>
      </c>
      <c r="J44" s="4">
        <f t="shared" si="4"/>
        <v>1110.1941916175811</v>
      </c>
      <c r="K44" s="4">
        <f t="shared" si="5"/>
        <v>249.58279565163011</v>
      </c>
      <c r="L44" s="42">
        <f>Pressure!Q44</f>
        <v>2.332292254124178E-2</v>
      </c>
      <c r="M44" s="10">
        <f t="shared" si="8"/>
        <v>1.3202832950343055</v>
      </c>
      <c r="N44" s="10">
        <f t="shared" si="7"/>
        <v>2.5992852259916033</v>
      </c>
    </row>
    <row r="45" spans="3:14">
      <c r="C45" s="4">
        <f>Pressure!AB45*1000000</f>
        <v>5611031.5622897446</v>
      </c>
      <c r="D45" s="78">
        <f>Pressure!I45</f>
        <v>1.5531826837612554E-4</v>
      </c>
      <c r="E45" s="40">
        <f>Pressure!H45</f>
        <v>155.31826837612553</v>
      </c>
      <c r="F45" s="10">
        <f t="shared" si="1"/>
        <v>4.5</v>
      </c>
      <c r="G45" s="4">
        <f t="shared" si="0"/>
        <v>237785.92816541044</v>
      </c>
      <c r="H45" s="42">
        <f t="shared" si="2"/>
        <v>8.7000783429597881</v>
      </c>
      <c r="I45" s="10">
        <f t="shared" si="3"/>
        <v>1.277541035758079</v>
      </c>
      <c r="J45" s="4">
        <f t="shared" si="4"/>
        <v>1113.37152697686</v>
      </c>
      <c r="K45" s="4">
        <f t="shared" si="5"/>
        <v>250.29709252660851</v>
      </c>
      <c r="L45" s="42">
        <f>Pressure!Q45</f>
        <v>2.4512985431698484E-2</v>
      </c>
      <c r="M45" s="10">
        <f t="shared" si="8"/>
        <v>1.3230915230954687</v>
      </c>
      <c r="N45" s="10">
        <f t="shared" si="7"/>
        <v>2.5992852259916033</v>
      </c>
    </row>
    <row r="46" spans="3:14">
      <c r="C46" s="4">
        <f>Pressure!AB46*1000000</f>
        <v>5623667.2225938328</v>
      </c>
      <c r="D46" s="78">
        <f>Pressure!I46</f>
        <v>1.5531826837612554E-4</v>
      </c>
      <c r="E46" s="40">
        <f>Pressure!H46</f>
        <v>155.31826837612553</v>
      </c>
      <c r="F46" s="10">
        <f t="shared" si="1"/>
        <v>4.5</v>
      </c>
      <c r="G46" s="4">
        <f t="shared" si="0"/>
        <v>238321.40585432303</v>
      </c>
      <c r="H46" s="42">
        <f t="shared" si="2"/>
        <v>8.7154589551402193</v>
      </c>
      <c r="I46" s="10">
        <f t="shared" si="3"/>
        <v>1.2777230349686188</v>
      </c>
      <c r="J46" s="4">
        <f t="shared" si="4"/>
        <v>1116.0377324163048</v>
      </c>
      <c r="K46" s="4">
        <f t="shared" si="5"/>
        <v>250.8964822661537</v>
      </c>
      <c r="L46" s="42">
        <f>Pressure!Q46</f>
        <v>2.5702028598397389E-2</v>
      </c>
      <c r="M46" s="10">
        <f t="shared" si="8"/>
        <v>1.3254319228283549</v>
      </c>
      <c r="N46" s="10">
        <f t="shared" si="7"/>
        <v>2.5992852259916033</v>
      </c>
    </row>
    <row r="47" spans="3:14">
      <c r="C47" s="4">
        <f>Pressure!AB47*1000000</f>
        <v>5634476.019560799</v>
      </c>
      <c r="D47" s="78">
        <f>Pressure!I47</f>
        <v>1.5531826837612554E-4</v>
      </c>
      <c r="E47" s="40">
        <f>Pressure!H47</f>
        <v>155.31826837612553</v>
      </c>
      <c r="F47" s="10">
        <f t="shared" si="1"/>
        <v>4.5</v>
      </c>
      <c r="G47" s="4">
        <f t="shared" si="0"/>
        <v>238779.46419718018</v>
      </c>
      <c r="H47" s="42">
        <f t="shared" si="2"/>
        <v>8.7286110112350812</v>
      </c>
      <c r="I47" s="10">
        <f t="shared" si="3"/>
        <v>1.2778780729475028</v>
      </c>
      <c r="J47" s="4">
        <f t="shared" si="4"/>
        <v>1118.3184579639726</v>
      </c>
      <c r="K47" s="4">
        <f t="shared" si="5"/>
        <v>251.40921225753621</v>
      </c>
      <c r="L47" s="42">
        <f>Pressure!Q47</f>
        <v>2.6890218862992647E-2</v>
      </c>
      <c r="M47" s="10">
        <f t="shared" si="8"/>
        <v>1.3274201365239968</v>
      </c>
      <c r="N47" s="10">
        <f t="shared" si="7"/>
        <v>2.5992852259916033</v>
      </c>
    </row>
    <row r="48" spans="3:14">
      <c r="C48" s="4">
        <f>Pressure!AB48*1000000</f>
        <v>5643904.4234166089</v>
      </c>
      <c r="D48" s="78">
        <f>Pressure!I48</f>
        <v>1.5531826837612554E-4</v>
      </c>
      <c r="E48" s="40">
        <f>Pressure!H48</f>
        <v>155.31826837612553</v>
      </c>
      <c r="F48" s="10">
        <f t="shared" si="1"/>
        <v>4.5</v>
      </c>
      <c r="G48" s="4">
        <f t="shared" si="0"/>
        <v>239179.02383912544</v>
      </c>
      <c r="H48" s="42">
        <f t="shared" si="2"/>
        <v>8.7400797898661171</v>
      </c>
      <c r="I48" s="10">
        <f t="shared" si="3"/>
        <v>1.2780128260828643</v>
      </c>
      <c r="J48" s="4">
        <f t="shared" si="4"/>
        <v>1120.3079117036802</v>
      </c>
      <c r="K48" s="4">
        <f t="shared" si="5"/>
        <v>251.85646142342526</v>
      </c>
      <c r="L48" s="42">
        <f>Pressure!Q48</f>
        <v>2.8077681541498572E-2</v>
      </c>
      <c r="M48" s="10">
        <f t="shared" si="8"/>
        <v>1.3291426325497733</v>
      </c>
      <c r="N48" s="10">
        <f t="shared" si="7"/>
        <v>2.5992852259916033</v>
      </c>
    </row>
    <row r="49" spans="3:14">
      <c r="C49" s="4">
        <f>Pressure!AB49*1000000</f>
        <v>5652287.7541745733</v>
      </c>
      <c r="D49" s="78">
        <f>Pressure!I49</f>
        <v>1.5531826837612554E-4</v>
      </c>
      <c r="E49" s="40">
        <f>Pressure!H49</f>
        <v>155.31826837612553</v>
      </c>
      <c r="F49" s="10">
        <f t="shared" si="1"/>
        <v>4.5</v>
      </c>
      <c r="G49" s="4">
        <f t="shared" si="0"/>
        <v>239534.29506924961</v>
      </c>
      <c r="H49" s="42">
        <f t="shared" si="2"/>
        <v>8.7502745019562234</v>
      </c>
      <c r="I49" s="10">
        <f t="shared" si="3"/>
        <v>1.2781322651973348</v>
      </c>
      <c r="J49" s="4">
        <f t="shared" si="4"/>
        <v>1122.0768483108409</v>
      </c>
      <c r="K49" s="4">
        <f t="shared" si="5"/>
        <v>252.25413612491366</v>
      </c>
      <c r="L49" s="42">
        <f>Pressure!Q49</f>
        <v>2.9264511055769833E-2</v>
      </c>
      <c r="M49" s="10">
        <f t="shared" si="8"/>
        <v>1.3306642077686563</v>
      </c>
      <c r="N49" s="10">
        <f t="shared" si="7"/>
        <v>2.5992852259916033</v>
      </c>
    </row>
    <row r="50" spans="3:14">
      <c r="C50" s="4">
        <f>Pressure!AB50*1000000</f>
        <v>5659878.2498161541</v>
      </c>
      <c r="D50" s="78">
        <f>Pressure!I50</f>
        <v>1.5531826837612554E-4</v>
      </c>
      <c r="E50" s="40">
        <f>Pressure!H50</f>
        <v>155.31826837612553</v>
      </c>
      <c r="F50" s="10">
        <f t="shared" si="1"/>
        <v>4.5</v>
      </c>
      <c r="G50" s="4">
        <f t="shared" si="0"/>
        <v>239855.9673021237</v>
      </c>
      <c r="H50" s="42">
        <f t="shared" si="2"/>
        <v>8.7595027761067588</v>
      </c>
      <c r="I50" s="10">
        <f t="shared" si="3"/>
        <v>1.2782401034072977</v>
      </c>
      <c r="J50" s="4">
        <f t="shared" si="4"/>
        <v>1123.6784916187985</v>
      </c>
      <c r="K50" s="4">
        <f t="shared" si="5"/>
        <v>252.61420161386596</v>
      </c>
      <c r="L50" s="42">
        <f>Pressure!Q50</f>
        <v>3.0450778758296708E-2</v>
      </c>
      <c r="M50" s="10">
        <f t="shared" si="8"/>
        <v>1.3320335137678969</v>
      </c>
      <c r="N50" s="10">
        <f t="shared" si="7"/>
        <v>2.5992852259916033</v>
      </c>
    </row>
    <row r="51" spans="3:14">
      <c r="C51" s="4">
        <f>Pressure!AB51*1000000</f>
        <v>5666865.9313305374</v>
      </c>
      <c r="D51" s="78">
        <f>Pressure!I51</f>
        <v>1.5531826837612554E-4</v>
      </c>
      <c r="E51" s="40">
        <f>Pressure!H51</f>
        <v>155.31826837612553</v>
      </c>
      <c r="F51" s="10">
        <f t="shared" si="1"/>
        <v>4.5</v>
      </c>
      <c r="G51" s="4">
        <f t="shared" si="0"/>
        <v>240152.09330251708</v>
      </c>
      <c r="H51" s="42">
        <f t="shared" si="2"/>
        <v>8.7679962434475591</v>
      </c>
      <c r="I51" s="10">
        <f t="shared" si="3"/>
        <v>1.2783391220485911</v>
      </c>
      <c r="J51" s="4">
        <f t="shared" si="4"/>
        <v>1125.1529372761204</v>
      </c>
      <c r="K51" s="4">
        <f t="shared" si="5"/>
        <v>252.94567179446076</v>
      </c>
      <c r="L51" s="42">
        <f>Pressure!Q51</f>
        <v>3.1636538728446413E-2</v>
      </c>
      <c r="M51" s="10">
        <f t="shared" si="8"/>
        <v>1.3332871439990788</v>
      </c>
      <c r="N51" s="10">
        <f t="shared" si="7"/>
        <v>2.5992852259916033</v>
      </c>
    </row>
    <row r="52" spans="3:14">
      <c r="C52" s="4">
        <f>Pressure!AB52*1000000</f>
        <v>5673394.1490636682</v>
      </c>
      <c r="D52" s="78">
        <f>Pressure!I52</f>
        <v>1.5531826837612554E-4</v>
      </c>
      <c r="E52" s="40">
        <f>Pressure!H52</f>
        <v>155.31826837612553</v>
      </c>
      <c r="F52" s="10">
        <f t="shared" si="1"/>
        <v>4.5</v>
      </c>
      <c r="G52" s="4">
        <f t="shared" si="0"/>
        <v>240428.74801310027</v>
      </c>
      <c r="H52" s="42">
        <f t="shared" si="2"/>
        <v>8.7759295713973824</v>
      </c>
      <c r="I52" s="10">
        <f t="shared" si="3"/>
        <v>1.2784314094938596</v>
      </c>
      <c r="J52" s="4">
        <f t="shared" si="4"/>
        <v>1126.5304331260461</v>
      </c>
      <c r="K52" s="4">
        <f t="shared" si="5"/>
        <v>253.25534668541121</v>
      </c>
      <c r="L52" s="42">
        <f>Pressure!Q52</f>
        <v>3.2821832082125753E-2</v>
      </c>
      <c r="M52" s="10">
        <f t="shared" si="8"/>
        <v>1.3344526667639913</v>
      </c>
      <c r="N52" s="10">
        <f t="shared" si="7"/>
        <v>2.5992852259916033</v>
      </c>
    </row>
    <row r="53" spans="3:14">
      <c r="C53" s="4">
        <f>Pressure!AB53*1000000</f>
        <v>5679571.1897638515</v>
      </c>
      <c r="D53" s="78">
        <f>Pressure!I53</f>
        <v>1.5531826837612554E-4</v>
      </c>
      <c r="E53" s="40">
        <f>Pressure!H53</f>
        <v>155.31826837612553</v>
      </c>
      <c r="F53" s="10">
        <f t="shared" si="1"/>
        <v>4.5</v>
      </c>
      <c r="G53" s="4">
        <f t="shared" si="0"/>
        <v>240690.52044120067</v>
      </c>
      <c r="H53" s="42">
        <f t="shared" si="2"/>
        <v>8.7834346573172173</v>
      </c>
      <c r="I53" s="10">
        <f t="shared" si="3"/>
        <v>1.2785185371129721</v>
      </c>
      <c r="J53" s="4">
        <f t="shared" si="4"/>
        <v>1127.8338283676208</v>
      </c>
      <c r="K53" s="4">
        <f t="shared" si="5"/>
        <v>253.54836301596617</v>
      </c>
      <c r="L53" s="42">
        <f>Pressure!Q53</f>
        <v>3.4006690186144287E-2</v>
      </c>
      <c r="M53" s="10">
        <f t="shared" si="8"/>
        <v>1.3355508823202642</v>
      </c>
      <c r="N53" s="10">
        <f t="shared" si="7"/>
        <v>2.5992852259916033</v>
      </c>
    </row>
    <row r="54" spans="3:14">
      <c r="C54" s="4">
        <f>Pressure!AB54*1000000</f>
        <v>5685478.9583582534</v>
      </c>
      <c r="D54" s="78">
        <f>Pressure!I54</f>
        <v>1.5531826837612554E-4</v>
      </c>
      <c r="E54" s="40">
        <f>Pressure!H54</f>
        <v>155.31826837612553</v>
      </c>
      <c r="F54" s="10">
        <f t="shared" si="1"/>
        <v>4.5</v>
      </c>
      <c r="G54" s="4">
        <f t="shared" si="0"/>
        <v>240940.88157765329</v>
      </c>
      <c r="H54" s="42">
        <f t="shared" si="2"/>
        <v>8.7906112348746053</v>
      </c>
      <c r="I54" s="10">
        <f t="shared" si="3"/>
        <v>1.2786016895073471</v>
      </c>
      <c r="J54" s="4">
        <f t="shared" si="4"/>
        <v>1129.0804054662694</v>
      </c>
      <c r="K54" s="4">
        <f t="shared" si="5"/>
        <v>253.8286060577918</v>
      </c>
      <c r="L54" s="42">
        <f>Pressure!Q54</f>
        <v>3.5191137062009242E-2</v>
      </c>
      <c r="M54" s="10">
        <f t="shared" si="8"/>
        <v>1.3365975066798506</v>
      </c>
      <c r="N54" s="10">
        <f t="shared" si="7"/>
        <v>2.5992852259916033</v>
      </c>
    </row>
    <row r="55" spans="3:14">
      <c r="C55" s="4">
        <f>Pressure!AB55*1000000</f>
        <v>5691179.4825399313</v>
      </c>
      <c r="D55" s="78">
        <f>Pressure!I55</f>
        <v>1.5531826837612554E-4</v>
      </c>
      <c r="E55" s="40">
        <f>Pressure!H55</f>
        <v>155.31826837612553</v>
      </c>
      <c r="F55" s="10">
        <f t="shared" si="1"/>
        <v>4.5</v>
      </c>
      <c r="G55" s="4">
        <f t="shared" si="0"/>
        <v>241182.46005008245</v>
      </c>
      <c r="H55" s="42">
        <f t="shared" si="2"/>
        <v>8.7975348145097758</v>
      </c>
      <c r="I55" s="10">
        <f t="shared" si="3"/>
        <v>1.2786817612611885</v>
      </c>
      <c r="J55" s="4">
        <f t="shared" si="4"/>
        <v>1130.2832526634165</v>
      </c>
      <c r="K55" s="4">
        <f t="shared" si="5"/>
        <v>254.09901817890756</v>
      </c>
      <c r="L55" s="42">
        <f>Pressure!Q55</f>
        <v>3.6375191187678332E-2</v>
      </c>
      <c r="M55" s="10">
        <f t="shared" si="8"/>
        <v>1.3376044303976311</v>
      </c>
      <c r="N55" s="10">
        <f t="shared" si="7"/>
        <v>2.5992852259916033</v>
      </c>
    </row>
    <row r="56" spans="3:14">
      <c r="C56" s="4">
        <f>Pressure!AB56*1000000</f>
        <v>5696719.7936916286</v>
      </c>
      <c r="D56" s="78">
        <f>Pressure!I56</f>
        <v>1.5531826837612554E-4</v>
      </c>
      <c r="E56" s="40">
        <f>Pressure!H56</f>
        <v>155.31826837612553</v>
      </c>
      <c r="F56" s="10">
        <f t="shared" si="1"/>
        <v>4.5</v>
      </c>
      <c r="G56" s="4">
        <f t="shared" si="0"/>
        <v>241417.24896811054</v>
      </c>
      <c r="H56" s="42">
        <f t="shared" si="2"/>
        <v>8.8042626381322115</v>
      </c>
      <c r="I56" s="10">
        <f t="shared" si="3"/>
        <v>1.2787594290432329</v>
      </c>
      <c r="J56" s="4">
        <f t="shared" si="4"/>
        <v>1131.4522938827422</v>
      </c>
      <c r="K56" s="4">
        <f t="shared" si="5"/>
        <v>254.36183037694849</v>
      </c>
      <c r="L56" s="42">
        <f>Pressure!Q56</f>
        <v>3.7558866850784058E-2</v>
      </c>
      <c r="M56" s="10">
        <f t="shared" si="8"/>
        <v>1.3385806614139071</v>
      </c>
      <c r="N56" s="10">
        <f t="shared" si="7"/>
        <v>2.5992852259916033</v>
      </c>
    </row>
    <row r="57" spans="3:14">
      <c r="C57" s="4">
        <f>Pressure!AB57*1000000</f>
        <v>5702135.5947567513</v>
      </c>
      <c r="D57" s="78">
        <f>Pressure!I57</f>
        <v>1.5531826837612554E-4</v>
      </c>
      <c r="E57" s="40">
        <f>Pressure!H57</f>
        <v>155.31826837612553</v>
      </c>
      <c r="F57" s="10">
        <f t="shared" si="1"/>
        <v>4.5</v>
      </c>
      <c r="G57" s="4">
        <f t="shared" si="0"/>
        <v>241646.7613614616</v>
      </c>
      <c r="H57" s="42">
        <f t="shared" si="2"/>
        <v>8.8108381516269372</v>
      </c>
      <c r="I57" s="10">
        <f t="shared" si="3"/>
        <v>1.278835205482201</v>
      </c>
      <c r="J57" s="4">
        <f t="shared" si="4"/>
        <v>1132.5950626745012</v>
      </c>
      <c r="K57" s="4">
        <f t="shared" si="5"/>
        <v>254.61873626961494</v>
      </c>
      <c r="L57" s="42">
        <f>Pressure!Q57</f>
        <v>3.8742175166827549E-2</v>
      </c>
      <c r="M57" s="10">
        <f t="shared" si="8"/>
        <v>1.3395330324652344</v>
      </c>
      <c r="N57" s="10">
        <f t="shared" si="7"/>
        <v>2.5992852259916033</v>
      </c>
    </row>
    <row r="58" spans="3:14">
      <c r="C58" s="4">
        <f>Pressure!AB58*1000000</f>
        <v>5707454.0203423686</v>
      </c>
      <c r="D58" s="78">
        <f>Pressure!I58</f>
        <v>1.5531826837612554E-4</v>
      </c>
      <c r="E58" s="40">
        <f>Pressure!H58</f>
        <v>155.31826837612553</v>
      </c>
      <c r="F58" s="10">
        <f t="shared" si="1"/>
        <v>4.5</v>
      </c>
      <c r="G58" s="4">
        <f t="shared" si="0"/>
        <v>241872.14714840922</v>
      </c>
      <c r="H58" s="42">
        <f t="shared" si="2"/>
        <v>8.8172943690252872</v>
      </c>
      <c r="I58" s="10">
        <f t="shared" si="3"/>
        <v>1.2789094795162956</v>
      </c>
      <c r="J58" s="4">
        <f t="shared" si="4"/>
        <v>1133.7172846149776</v>
      </c>
      <c r="K58" s="4">
        <f t="shared" si="5"/>
        <v>254.87102302391477</v>
      </c>
      <c r="L58" s="42">
        <f>Pressure!Q58</f>
        <v>3.9925124846553792E-2</v>
      </c>
      <c r="M58" s="10">
        <f t="shared" si="8"/>
        <v>1.3404667326928594</v>
      </c>
      <c r="N58" s="10">
        <f t="shared" si="7"/>
        <v>2.5992852259916033</v>
      </c>
    </row>
    <row r="59" spans="3:14">
      <c r="C59" s="4">
        <f>Pressure!AB59*1000000</f>
        <v>5712695.7164583812</v>
      </c>
      <c r="D59" s="78">
        <f>Pressure!I59</f>
        <v>1.5531826837612554E-4</v>
      </c>
      <c r="E59" s="40">
        <f>Pressure!H59</f>
        <v>155.31826837612553</v>
      </c>
      <c r="F59" s="10">
        <f t="shared" si="1"/>
        <v>4.5</v>
      </c>
      <c r="G59" s="4">
        <f t="shared" si="0"/>
        <v>242094.28127156827</v>
      </c>
      <c r="H59" s="42">
        <f t="shared" si="2"/>
        <v>8.8236564064975216</v>
      </c>
      <c r="I59" s="10">
        <f t="shared" si="3"/>
        <v>1.2789825466739231</v>
      </c>
      <c r="J59" s="4">
        <f t="shared" si="4"/>
        <v>1134.8233161447988</v>
      </c>
      <c r="K59" s="4">
        <f t="shared" si="5"/>
        <v>255.11967001142008</v>
      </c>
      <c r="L59" s="42">
        <f>Pressure!Q59</f>
        <v>4.110772277517738E-2</v>
      </c>
      <c r="M59" s="10">
        <f t="shared" si="8"/>
        <v>1.3413857077285112</v>
      </c>
      <c r="N59" s="10">
        <f t="shared" si="7"/>
        <v>2.5992852259916033</v>
      </c>
    </row>
    <row r="60" spans="3:14">
      <c r="C60" s="4">
        <f>Pressure!AB60*1000000</f>
        <v>5717876.4096040633</v>
      </c>
      <c r="D60" s="78">
        <f>Pressure!I60</f>
        <v>1.5531826837612554E-4</v>
      </c>
      <c r="E60" s="40">
        <f>Pressure!H60</f>
        <v>155.31826837612553</v>
      </c>
      <c r="F60" s="10">
        <f t="shared" si="1"/>
        <v>4.5</v>
      </c>
      <c r="G60" s="4">
        <f t="shared" si="0"/>
        <v>242313.8301931009</v>
      </c>
      <c r="H60" s="42">
        <f t="shared" si="2"/>
        <v>8.8299433935627949</v>
      </c>
      <c r="I60" s="10">
        <f t="shared" si="3"/>
        <v>1.2790546318396079</v>
      </c>
      <c r="J60" s="4">
        <f t="shared" si="4"/>
        <v>1135.9164756562684</v>
      </c>
      <c r="K60" s="4">
        <f t="shared" si="5"/>
        <v>255.36542324002258</v>
      </c>
      <c r="L60" s="42">
        <f>Pressure!Q60</f>
        <v>4.2289974450216559E-2</v>
      </c>
      <c r="M60" s="10">
        <f t="shared" si="8"/>
        <v>1.342292961217465</v>
      </c>
      <c r="N60" s="10">
        <f t="shared" si="7"/>
        <v>2.5992852259916033</v>
      </c>
    </row>
    <row r="61" spans="3:14">
      <c r="C61" s="4">
        <f>Pressure!AB61*1000000</f>
        <v>5723008.0920475051</v>
      </c>
      <c r="D61" s="78">
        <f>Pressure!I61</f>
        <v>1.5531826837612554E-4</v>
      </c>
      <c r="E61" s="40">
        <f>Pressure!H61</f>
        <v>155.31826837612553</v>
      </c>
      <c r="F61" s="10">
        <f t="shared" si="1"/>
        <v>4.5</v>
      </c>
      <c r="G61" s="4">
        <f t="shared" si="0"/>
        <v>242531.30212483354</v>
      </c>
      <c r="H61" s="42">
        <f t="shared" si="2"/>
        <v>8.8361699164122669</v>
      </c>
      <c r="I61" s="10">
        <f t="shared" si="3"/>
        <v>1.279125906398356</v>
      </c>
      <c r="J61" s="4">
        <f t="shared" si="4"/>
        <v>1136.9992935949385</v>
      </c>
      <c r="K61" s="4">
        <f t="shared" si="5"/>
        <v>255.60885157927669</v>
      </c>
      <c r="L61" s="42">
        <f>Pressure!Q61</f>
        <v>4.3471884312899077E-2</v>
      </c>
      <c r="M61" s="10">
        <f t="shared" si="8"/>
        <v>1.3431907823623115</v>
      </c>
      <c r="N61" s="10">
        <f t="shared" si="7"/>
        <v>2.5992852259916033</v>
      </c>
    </row>
    <row r="62" spans="3:14">
      <c r="C62" s="4">
        <f>Pressure!AB62*1000000</f>
        <v>5728099.9182671243</v>
      </c>
      <c r="D62" s="78">
        <f>Pressure!I62</f>
        <v>1.5531826837612554E-4</v>
      </c>
      <c r="E62" s="40">
        <f>Pressure!H62</f>
        <v>155.31826837612553</v>
      </c>
      <c r="F62" s="10">
        <f t="shared" si="1"/>
        <v>4.5</v>
      </c>
      <c r="G62" s="4">
        <f t="shared" si="0"/>
        <v>242747.08501791622</v>
      </c>
      <c r="H62" s="42">
        <f t="shared" si="2"/>
        <v>8.8423471092454839</v>
      </c>
      <c r="I62" s="10">
        <f t="shared" si="3"/>
        <v>1.2791965011664119</v>
      </c>
      <c r="J62" s="4">
        <f t="shared" si="4"/>
        <v>1138.0737016145231</v>
      </c>
      <c r="K62" s="4">
        <f t="shared" si="5"/>
        <v>255.85038928432243</v>
      </c>
      <c r="L62" s="42">
        <f>Pressure!Q62</f>
        <v>4.4653455999336351E-2</v>
      </c>
      <c r="M62" s="10">
        <f t="shared" si="8"/>
        <v>1.3440809178587723</v>
      </c>
      <c r="N62" s="10">
        <f t="shared" si="7"/>
        <v>2.5992852259916033</v>
      </c>
    </row>
    <row r="63" spans="3:14">
      <c r="C63" s="4">
        <f>Pressure!AB63*1000000</f>
        <v>5733158.8837421462</v>
      </c>
      <c r="D63" s="78">
        <f>Pressure!I63</f>
        <v>1.5531826837612554E-4</v>
      </c>
      <c r="E63" s="40">
        <f>Pressure!H63</f>
        <v>155.31826837612553</v>
      </c>
      <c r="F63" s="10">
        <f t="shared" si="1"/>
        <v>4.5</v>
      </c>
      <c r="G63" s="4">
        <f t="shared" si="0"/>
        <v>242961.475328803</v>
      </c>
      <c r="H63" s="42">
        <f t="shared" si="2"/>
        <v>8.8484834804525718</v>
      </c>
      <c r="I63" s="10">
        <f t="shared" si="3"/>
        <v>1.2792665161579302</v>
      </c>
      <c r="J63" s="4">
        <f t="shared" si="4"/>
        <v>1139.1411758060462</v>
      </c>
      <c r="K63" s="4">
        <f t="shared" si="5"/>
        <v>256.09036819523544</v>
      </c>
      <c r="L63" s="42">
        <f>Pressure!Q63</f>
        <v>4.5834692531128075E-2</v>
      </c>
      <c r="M63" s="10">
        <f t="shared" si="8"/>
        <v>1.3449647019743944</v>
      </c>
      <c r="N63" s="10">
        <f t="shared" si="7"/>
        <v>2.5992852259916033</v>
      </c>
    </row>
    <row r="64" spans="3:14">
      <c r="C64" s="4">
        <f>Pressure!AB64*1000000</f>
        <v>5738190.3395307614</v>
      </c>
      <c r="D64" s="78">
        <f>Pressure!I64</f>
        <v>1.5531826837612554E-4</v>
      </c>
      <c r="E64" s="40">
        <f>Pressure!H64</f>
        <v>155.31826837612553</v>
      </c>
      <c r="F64" s="10">
        <f t="shared" si="1"/>
        <v>4.5</v>
      </c>
      <c r="G64" s="4">
        <f t="shared" si="0"/>
        <v>243174.69982619488</v>
      </c>
      <c r="H64" s="42">
        <f t="shared" si="2"/>
        <v>8.8545855387987054</v>
      </c>
      <c r="I64" s="10">
        <f t="shared" si="3"/>
        <v>1.2793360279717296</v>
      </c>
      <c r="J64" s="4">
        <f t="shared" si="4"/>
        <v>1140.2028452771376</v>
      </c>
      <c r="K64" s="4">
        <f t="shared" si="5"/>
        <v>256.32904214674198</v>
      </c>
      <c r="L64" s="42">
        <f>Pressure!Q64</f>
        <v>4.7015596460179249E-2</v>
      </c>
      <c r="M64" s="10">
        <f t="shared" si="8"/>
        <v>1.3458431550782162</v>
      </c>
      <c r="N64" s="10">
        <f t="shared" si="7"/>
        <v>2.5992852259916033</v>
      </c>
    </row>
    <row r="65" spans="3:14">
      <c r="C65" s="4">
        <f>Pressure!AB65*1000000</f>
        <v>5743198.3828184437</v>
      </c>
      <c r="D65" s="78">
        <f>Pressure!I65</f>
        <v>1.5531826837612554E-4</v>
      </c>
      <c r="E65" s="40">
        <f>Pressure!H65</f>
        <v>155.31826837612553</v>
      </c>
      <c r="F65" s="10">
        <f t="shared" si="1"/>
        <v>4.5</v>
      </c>
      <c r="G65" s="4">
        <f t="shared" si="0"/>
        <v>243386.93214180996</v>
      </c>
      <c r="H65" s="42">
        <f t="shared" si="2"/>
        <v>8.8606582685866631</v>
      </c>
      <c r="I65" s="10">
        <f t="shared" si="3"/>
        <v>1.2794050953854188</v>
      </c>
      <c r="J65" s="4">
        <f t="shared" si="4"/>
        <v>1141.2595745602343</v>
      </c>
      <c r="K65" s="4">
        <f t="shared" si="5"/>
        <v>256.56660549440994</v>
      </c>
      <c r="L65" s="42">
        <f>Pressure!Q65</f>
        <v>4.8196169978859782E-2</v>
      </c>
      <c r="M65" s="10">
        <f t="shared" si="8"/>
        <v>1.3467170583624053</v>
      </c>
      <c r="N65" s="10">
        <f t="shared" si="7"/>
        <v>2.5992852259916033</v>
      </c>
    </row>
    <row r="66" spans="3:14">
      <c r="C66" s="4">
        <f>Pressure!AB66*1000000</f>
        <v>5748186.1536544031</v>
      </c>
      <c r="D66" s="78">
        <f>Pressure!I66</f>
        <v>1.5531826837612554E-4</v>
      </c>
      <c r="E66" s="40">
        <f>Pressure!H66</f>
        <v>155.31826837612553</v>
      </c>
      <c r="F66" s="10">
        <f t="shared" si="1"/>
        <v>4.5</v>
      </c>
      <c r="G66" s="4">
        <f t="shared" si="0"/>
        <v>243598.30534556732</v>
      </c>
      <c r="H66" s="42">
        <f t="shared" si="2"/>
        <v>8.866705490617047</v>
      </c>
      <c r="I66" s="10">
        <f t="shared" si="3"/>
        <v>1.279473763597033</v>
      </c>
      <c r="J66" s="4">
        <f t="shared" si="4"/>
        <v>1142.3120262258776</v>
      </c>
      <c r="K66" s="4">
        <f t="shared" si="5"/>
        <v>256.80320719074626</v>
      </c>
      <c r="L66" s="42">
        <f>Pressure!Q66</f>
        <v>4.937641500389793E-2</v>
      </c>
      <c r="M66" s="10">
        <f t="shared" si="8"/>
        <v>1.3475870105731049</v>
      </c>
      <c r="N66" s="10">
        <f t="shared" si="7"/>
        <v>2.5992852259916033</v>
      </c>
    </row>
    <row r="67" spans="3:14">
      <c r="C67" s="4">
        <f>Pressure!AB67*1000000</f>
        <v>5753156.0606745398</v>
      </c>
      <c r="D67" s="78">
        <f>Pressure!I67</f>
        <v>1.5531826837612554E-4</v>
      </c>
      <c r="E67" s="40">
        <f>Pressure!H67</f>
        <v>155.31826837612553</v>
      </c>
      <c r="F67" s="10">
        <f t="shared" si="1"/>
        <v>4.5</v>
      </c>
      <c r="G67" s="4">
        <f t="shared" si="0"/>
        <v>243808.92151134001</v>
      </c>
      <c r="H67" s="42">
        <f t="shared" si="2"/>
        <v>8.8727301367175109</v>
      </c>
      <c r="I67" s="10">
        <f t="shared" si="3"/>
        <v>1.2795420674452249</v>
      </c>
      <c r="J67" s="4">
        <f t="shared" si="4"/>
        <v>1143.3607085117046</v>
      </c>
      <c r="K67" s="4">
        <f t="shared" si="5"/>
        <v>257.03896149267223</v>
      </c>
      <c r="L67" s="42">
        <f>Pressure!Q67</f>
        <v>5.0556333240344052E-2</v>
      </c>
      <c r="M67" s="10">
        <f t="shared" si="8"/>
        <v>1.348453471132276</v>
      </c>
      <c r="N67" s="10">
        <f t="shared" si="7"/>
        <v>2.5992852259916033</v>
      </c>
    </row>
    <row r="68" spans="3:14">
      <c r="C68" s="4">
        <f>Pressure!AB68*1000000</f>
        <v>5758109.9529837761</v>
      </c>
      <c r="D68" s="78">
        <f>Pressure!I68</f>
        <v>1.5531826837612554E-4</v>
      </c>
      <c r="E68" s="40">
        <f>Pressure!H68</f>
        <v>155.31826837612553</v>
      </c>
      <c r="F68" s="10">
        <f t="shared" si="1"/>
        <v>4.5</v>
      </c>
      <c r="G68" s="4">
        <f t="shared" si="0"/>
        <v>244018.85900103443</v>
      </c>
      <c r="H68" s="42">
        <f t="shared" si="2"/>
        <v>8.878734458754721</v>
      </c>
      <c r="I68" s="10">
        <f t="shared" si="3"/>
        <v>1.2796100338567009</v>
      </c>
      <c r="J68" s="4">
        <f t="shared" si="4"/>
        <v>1144.4060115907246</v>
      </c>
      <c r="K68" s="4">
        <f t="shared" si="5"/>
        <v>257.27395611499588</v>
      </c>
      <c r="L68" s="42">
        <f>Pressure!Q68</f>
        <v>5.1735926230393817E-2</v>
      </c>
      <c r="M68" s="10">
        <f t="shared" si="8"/>
        <v>1.3493167929509835</v>
      </c>
      <c r="N68" s="10">
        <f t="shared" si="7"/>
        <v>2.5992852259916033</v>
      </c>
    </row>
    <row r="69" spans="3:14">
      <c r="C69" s="4">
        <f>Pressure!AB69*1000000</f>
        <v>5763049.2511962103</v>
      </c>
      <c r="D69" s="78">
        <f>Pressure!I69</f>
        <v>1.5531826837612554E-4</v>
      </c>
      <c r="E69" s="40">
        <f>Pressure!H69</f>
        <v>155.31826837612553</v>
      </c>
      <c r="F69" s="10">
        <f t="shared" si="1"/>
        <v>4.5</v>
      </c>
      <c r="G69" s="4">
        <f t="shared" si="0"/>
        <v>244228.17801784817</v>
      </c>
      <c r="H69" s="42">
        <f t="shared" si="2"/>
        <v>8.884720187955514</v>
      </c>
      <c r="I69" s="10">
        <f t="shared" si="3"/>
        <v>1.2796776837086576</v>
      </c>
      <c r="J69" s="4">
        <f t="shared" si="4"/>
        <v>1145.4482352216314</v>
      </c>
      <c r="K69" s="4">
        <f t="shared" si="5"/>
        <v>257.50825844647977</v>
      </c>
      <c r="L69" s="42">
        <f>Pressure!Q69</f>
        <v>5.2915195390696786E-2</v>
      </c>
      <c r="M69" s="10">
        <f t="shared" si="8"/>
        <v>1.3501772474272973</v>
      </c>
      <c r="N69" s="10">
        <f t="shared" si="7"/>
        <v>2.5992852259916033</v>
      </c>
    </row>
    <row r="70" spans="3:14">
      <c r="C70" s="4">
        <f>Pressure!AB70*1000000</f>
        <v>5767975.0474302685</v>
      </c>
      <c r="D70" s="78">
        <f>Pressure!I70</f>
        <v>1.5531826837612554E-4</v>
      </c>
      <c r="E70" s="40">
        <f>Pressure!H70</f>
        <v>155.31826837612553</v>
      </c>
      <c r="F70" s="10">
        <f t="shared" si="1"/>
        <v>4.5</v>
      </c>
      <c r="G70" s="4">
        <f t="shared" si="0"/>
        <v>244436.92484389371</v>
      </c>
      <c r="H70" s="42">
        <f t="shared" si="2"/>
        <v>8.8906886564636149</v>
      </c>
      <c r="I70" s="10">
        <f t="shared" si="3"/>
        <v>1.2797450332474296</v>
      </c>
      <c r="J70" s="4">
        <f t="shared" si="4"/>
        <v>1146.4876098484244</v>
      </c>
      <c r="K70" s="4">
        <f t="shared" si="5"/>
        <v>257.74192029324769</v>
      </c>
      <c r="L70" s="42">
        <f>Pressure!Q70</f>
        <v>5.4094142040897131E-2</v>
      </c>
      <c r="M70" s="10">
        <f t="shared" si="8"/>
        <v>1.3510350435097196</v>
      </c>
      <c r="N70" s="10">
        <f t="shared" si="7"/>
        <v>2.5992852259916033</v>
      </c>
    </row>
    <row r="71" spans="3:14">
      <c r="C71" s="4">
        <f>Pressure!AB71*1000000</f>
        <v>5772888.1817122502</v>
      </c>
      <c r="D71" s="78">
        <f>Pressure!I71</f>
        <v>1.5531826837612554E-4</v>
      </c>
      <c r="E71" s="40">
        <f>Pressure!H71</f>
        <v>155.31826837612553</v>
      </c>
      <c r="F71" s="10">
        <f t="shared" si="1"/>
        <v>4.5</v>
      </c>
      <c r="G71" s="4">
        <f t="shared" si="0"/>
        <v>244645.13507804993</v>
      </c>
      <c r="H71" s="42">
        <f t="shared" si="2"/>
        <v>8.8966408902032708</v>
      </c>
      <c r="I71" s="10">
        <f t="shared" si="3"/>
        <v>1.2798120951705179</v>
      </c>
      <c r="J71" s="4">
        <f t="shared" si="4"/>
        <v>1147.5243127220451</v>
      </c>
      <c r="K71" s="4">
        <f t="shared" si="5"/>
        <v>257.97498150309002</v>
      </c>
      <c r="L71" s="42">
        <f>Pressure!Q71</f>
        <v>5.5272767425491642E-2</v>
      </c>
      <c r="M71" s="10">
        <f t="shared" si="8"/>
        <v>1.3518903422520072</v>
      </c>
      <c r="N71" s="10">
        <f t="shared" si="7"/>
        <v>2.5992852259916033</v>
      </c>
    </row>
    <row r="72" spans="3:14">
      <c r="C72" s="4">
        <f>Pressure!AB72*1000000</f>
        <v>5777789.3004026981</v>
      </c>
      <c r="D72" s="78">
        <f>Pressure!I72</f>
        <v>1.5531826837612554E-4</v>
      </c>
      <c r="E72" s="40">
        <f>Pressure!H72</f>
        <v>155.31826837612553</v>
      </c>
      <c r="F72" s="10">
        <f t="shared" si="1"/>
        <v>4.5</v>
      </c>
      <c r="G72" s="4">
        <f t="shared" si="0"/>
        <v>244852.83611197202</v>
      </c>
      <c r="H72" s="42">
        <f t="shared" si="2"/>
        <v>8.902577679881869</v>
      </c>
      <c r="I72" s="10">
        <f t="shared" si="3"/>
        <v>1.2798788794525942</v>
      </c>
      <c r="J72" s="4">
        <f t="shared" si="4"/>
        <v>1148.5584802287174</v>
      </c>
      <c r="K72" s="4">
        <f t="shared" si="5"/>
        <v>258.20747273699862</v>
      </c>
      <c r="L72" s="42">
        <f>Pressure!Q72</f>
        <v>5.6451072730587672E-2</v>
      </c>
      <c r="M72" s="10">
        <f t="shared" si="8"/>
        <v>1.3527432679367954</v>
      </c>
      <c r="N72" s="10">
        <f t="shared" si="7"/>
        <v>2.5992852259916033</v>
      </c>
    </row>
    <row r="73" spans="3:14">
      <c r="C73" s="4">
        <f>Pressure!AB73*1000000</f>
        <v>5782678.900931906</v>
      </c>
      <c r="D73" s="78">
        <f>Pressure!I73</f>
        <v>1.5531826837612554E-4</v>
      </c>
      <c r="E73" s="40">
        <f>Pressure!H73</f>
        <v>155.31826837612553</v>
      </c>
      <c r="F73" s="10">
        <f t="shared" si="1"/>
        <v>4.5</v>
      </c>
      <c r="G73" s="4">
        <f t="shared" si="0"/>
        <v>245060.04902590567</v>
      </c>
      <c r="H73" s="42">
        <f t="shared" si="2"/>
        <v>8.9084996353464572</v>
      </c>
      <c r="I73" s="10">
        <f t="shared" si="3"/>
        <v>1.279945393976863</v>
      </c>
      <c r="J73" s="4">
        <f t="shared" si="4"/>
        <v>1149.5902173294264</v>
      </c>
      <c r="K73" s="4">
        <f t="shared" si="5"/>
        <v>258.43941759125636</v>
      </c>
      <c r="L73" s="42">
        <f>Pressure!Q73</f>
        <v>5.7629059096765425E-2</v>
      </c>
      <c r="M73" s="10">
        <f t="shared" si="8"/>
        <v>1.3535939165863278</v>
      </c>
      <c r="N73" s="10">
        <f t="shared" si="7"/>
        <v>2.5992852259916033</v>
      </c>
    </row>
    <row r="74" spans="3:14">
      <c r="C74" s="4">
        <f>Pressure!AB74*1000000</f>
        <v>5787557.366084422</v>
      </c>
      <c r="D74" s="78">
        <f>Pressure!I74</f>
        <v>1.5531826837612554E-4</v>
      </c>
      <c r="E74" s="40">
        <f>Pressure!H74</f>
        <v>155.31826837612553</v>
      </c>
      <c r="F74" s="10">
        <f t="shared" si="1"/>
        <v>4.5</v>
      </c>
      <c r="G74" s="4">
        <f t="shared" si="0"/>
        <v>245266.79004160585</v>
      </c>
      <c r="H74" s="42">
        <f t="shared" si="2"/>
        <v>8.9144072272354311</v>
      </c>
      <c r="I74" s="10">
        <f t="shared" si="3"/>
        <v>1.2800116450181098</v>
      </c>
      <c r="J74" s="4">
        <f t="shared" si="4"/>
        <v>1150.6196047941698</v>
      </c>
      <c r="K74" s="4">
        <f t="shared" si="5"/>
        <v>258.67083422376913</v>
      </c>
      <c r="L74" s="42">
        <f>Pressure!Q74</f>
        <v>5.88067276289609E-2</v>
      </c>
      <c r="M74" s="10">
        <f t="shared" si="8"/>
        <v>1.3544423624809552</v>
      </c>
      <c r="N74" s="10">
        <f t="shared" si="7"/>
        <v>2.5992852259916033</v>
      </c>
    </row>
    <row r="75" spans="3:14">
      <c r="C75" s="4">
        <f>Pressure!AB75*1000000</f>
        <v>5792424.9902993049</v>
      </c>
      <c r="D75" s="78">
        <f>Pressure!I75</f>
        <v>1.5531826837612554E-4</v>
      </c>
      <c r="E75" s="40">
        <f>Pressure!H75</f>
        <v>155.31826837612553</v>
      </c>
      <c r="F75" s="10">
        <f t="shared" si="1"/>
        <v>4.5</v>
      </c>
      <c r="G75" s="4">
        <f t="shared" si="0"/>
        <v>245473.0716368967</v>
      </c>
      <c r="H75" s="42">
        <f t="shared" si="2"/>
        <v>8.920300818925508</v>
      </c>
      <c r="I75" s="10">
        <f t="shared" si="3"/>
        <v>1.2800776376126355</v>
      </c>
      <c r="J75" s="4">
        <f t="shared" si="4"/>
        <v>1151.6467047514786</v>
      </c>
      <c r="K75" s="4">
        <f t="shared" si="5"/>
        <v>258.90173660165431</v>
      </c>
      <c r="L75" s="42">
        <f>Pressure!Q75</f>
        <v>5.9984079404068025E-2</v>
      </c>
      <c r="M75" s="10">
        <f t="shared" si="8"/>
        <v>1.3552886631564487</v>
      </c>
      <c r="N75" s="10">
        <f t="shared" si="7"/>
        <v>2.5992852259916033</v>
      </c>
    </row>
    <row r="76" spans="3:14">
      <c r="C76" s="4">
        <f>Pressure!AB76*1000000</f>
        <v>5797281.9998750631</v>
      </c>
      <c r="D76" s="78">
        <f>Pressure!I76</f>
        <v>1.5531826837612554E-4</v>
      </c>
      <c r="E76" s="40">
        <f>Pressure!H76</f>
        <v>155.31826837612553</v>
      </c>
      <c r="F76" s="10">
        <f t="shared" si="1"/>
        <v>4.5</v>
      </c>
      <c r="G76" s="4">
        <f t="shared" si="0"/>
        <v>245678.9034019222</v>
      </c>
      <c r="H76" s="42">
        <f t="shared" si="2"/>
        <v>8.9261806910710337</v>
      </c>
      <c r="I76" s="10">
        <f t="shared" si="3"/>
        <v>1.2801433758419845</v>
      </c>
      <c r="J76" s="4">
        <f t="shared" si="4"/>
        <v>1152.6715649517905</v>
      </c>
      <c r="K76" s="4">
        <f t="shared" si="5"/>
        <v>259.13213545968944</v>
      </c>
      <c r="L76" s="42">
        <f>Pressure!Q76</f>
        <v>6.1161115476793114E-2</v>
      </c>
      <c r="M76" s="10">
        <f t="shared" si="8"/>
        <v>1.3561328632401042</v>
      </c>
      <c r="N76" s="10">
        <f t="shared" si="7"/>
        <v>2.5992852259916033</v>
      </c>
    </row>
    <row r="77" spans="3:14">
      <c r="C77" s="4">
        <f>Pressure!AB77*1000000</f>
        <v>5802128.5684967618</v>
      </c>
      <c r="D77" s="78">
        <f>Pressure!I77</f>
        <v>1.5531826837612554E-4</v>
      </c>
      <c r="E77" s="40">
        <f>Pressure!H77</f>
        <v>155.31826837612553</v>
      </c>
      <c r="F77" s="10">
        <f t="shared" si="1"/>
        <v>4.5</v>
      </c>
      <c r="G77" s="4">
        <f t="shared" si="0"/>
        <v>245884.29269715861</v>
      </c>
      <c r="H77" s="42">
        <f t="shared" si="2"/>
        <v>8.9320470604593396</v>
      </c>
      <c r="I77" s="10">
        <f t="shared" si="3"/>
        <v>1.2802088630506283</v>
      </c>
      <c r="J77" s="4">
        <f t="shared" si="4"/>
        <v>1153.6942220437697</v>
      </c>
      <c r="K77" s="4">
        <f t="shared" si="5"/>
        <v>259.36203903686203</v>
      </c>
      <c r="L77" s="42">
        <f>Pressure!Q77</f>
        <v>6.2337836884168114E-2</v>
      </c>
      <c r="M77" s="10">
        <f t="shared" si="8"/>
        <v>1.3569749973974832</v>
      </c>
      <c r="N77" s="10">
        <f t="shared" si="7"/>
        <v>2.5992852259916033</v>
      </c>
    </row>
    <row r="78" spans="3:14">
      <c r="C78" s="4">
        <f>Pressure!AB78*1000000</f>
        <v>5806964.8291866127</v>
      </c>
      <c r="D78" s="78">
        <f>Pressure!I78</f>
        <v>1.5531826837612554E-4</v>
      </c>
      <c r="E78" s="40">
        <f>Pressure!H78</f>
        <v>155.31826837612553</v>
      </c>
      <c r="F78" s="10">
        <f t="shared" si="1"/>
        <v>4.5</v>
      </c>
      <c r="G78" s="4">
        <f t="shared" si="0"/>
        <v>246089.24515985994</v>
      </c>
      <c r="H78" s="42">
        <f t="shared" si="2"/>
        <v>8.9379000945206908</v>
      </c>
      <c r="I78" s="10">
        <f t="shared" si="3"/>
        <v>1.2802741020132364</v>
      </c>
      <c r="J78" s="4">
        <f t="shared" si="4"/>
        <v>1154.7147040959569</v>
      </c>
      <c r="K78" s="4">
        <f t="shared" si="5"/>
        <v>259.59145364326173</v>
      </c>
      <c r="L78" s="42">
        <f>Pressure!Q78</f>
        <v>6.3514244649034338E-2</v>
      </c>
      <c r="M78" s="10">
        <f t="shared" si="8"/>
        <v>1.3578150925986372</v>
      </c>
      <c r="N78" s="10">
        <f t="shared" si="7"/>
        <v>2.5992852259916033</v>
      </c>
    </row>
    <row r="79" spans="3:14">
      <c r="C79" s="4">
        <f>Pressure!AB79*1000000</f>
        <v>5811790.8835127139</v>
      </c>
      <c r="D79" s="78">
        <f>Pressure!I79</f>
        <v>1.5531826837612554E-4</v>
      </c>
      <c r="E79" s="40">
        <f>Pressure!H79</f>
        <v>155.31826837612553</v>
      </c>
      <c r="F79" s="10">
        <f t="shared" si="1"/>
        <v>4.5</v>
      </c>
      <c r="G79" s="4">
        <f t="shared" si="0"/>
        <v>246293.76509430856</v>
      </c>
      <c r="H79" s="42">
        <f t="shared" si="2"/>
        <v>8.9437399225076675</v>
      </c>
      <c r="I79" s="10">
        <f t="shared" si="3"/>
        <v>1.2803390950633622</v>
      </c>
      <c r="J79" s="4">
        <f t="shared" si="4"/>
        <v>1155.7330325398725</v>
      </c>
      <c r="K79" s="4">
        <f t="shared" si="5"/>
        <v>259.82038409690944</v>
      </c>
      <c r="L79" s="42">
        <f>Pressure!Q79</f>
        <v>6.4690339782734613E-2</v>
      </c>
      <c r="M79" s="10">
        <f t="shared" si="8"/>
        <v>1.358653169863107</v>
      </c>
      <c r="N79" s="10">
        <f t="shared" si="7"/>
        <v>2.5992852259916033</v>
      </c>
    </row>
    <row r="80" spans="3:14">
      <c r="C80" s="4">
        <f>Pressure!AB80*1000000</f>
        <v>5816606.8086866494</v>
      </c>
      <c r="D80" s="78">
        <f>Pressure!I80</f>
        <v>1.5531826837612554E-4</v>
      </c>
      <c r="E80" s="40">
        <f>Pressure!H80</f>
        <v>155.31826837612553</v>
      </c>
      <c r="F80" s="10">
        <f t="shared" si="1"/>
        <v>4.5</v>
      </c>
      <c r="G80" s="4">
        <f t="shared" si="0"/>
        <v>246497.85577259946</v>
      </c>
      <c r="H80" s="42">
        <f t="shared" si="2"/>
        <v>8.9495666441103587</v>
      </c>
      <c r="I80" s="10">
        <f t="shared" si="3"/>
        <v>1.2804038441924712</v>
      </c>
      <c r="J80" s="4">
        <f t="shared" si="4"/>
        <v>1156.7492236676562</v>
      </c>
      <c r="K80" s="4">
        <f t="shared" si="5"/>
        <v>260.04883406044161</v>
      </c>
      <c r="L80" s="42">
        <f>Pressure!Q80</f>
        <v>6.5866123287196196E-2</v>
      </c>
      <c r="M80" s="10">
        <f t="shared" si="8"/>
        <v>1.3594892456044585</v>
      </c>
      <c r="N80" s="10">
        <f t="shared" si="7"/>
        <v>2.5992852259916033</v>
      </c>
    </row>
    <row r="81" spans="3:14">
      <c r="C81" s="4">
        <f>Pressure!AB81*1000000</f>
        <v>5821412.6630437458</v>
      </c>
      <c r="D81" s="78">
        <f>Pressure!I81</f>
        <v>1.5531826837612554E-4</v>
      </c>
      <c r="E81" s="40">
        <f>Pressure!H81</f>
        <v>155.31826837612553</v>
      </c>
      <c r="F81" s="10">
        <f t="shared" si="1"/>
        <v>4.5</v>
      </c>
      <c r="G81" s="4">
        <f t="shared" si="0"/>
        <v>246701.51966688412</v>
      </c>
      <c r="H81" s="42">
        <f t="shared" si="2"/>
        <v>8.9553803361074351</v>
      </c>
      <c r="I81" s="10">
        <f t="shared" si="3"/>
        <v>1.280468351126286</v>
      </c>
      <c r="J81" s="4">
        <f t="shared" si="4"/>
        <v>1157.7632897884373</v>
      </c>
      <c r="K81" s="4">
        <f t="shared" si="5"/>
        <v>260.27680630107398</v>
      </c>
      <c r="L81" s="42">
        <f>Pressure!Q81</f>
        <v>6.7041596156544508E-2</v>
      </c>
      <c r="M81" s="10">
        <f t="shared" si="8"/>
        <v>1.3603233326674045</v>
      </c>
      <c r="N81" s="10">
        <f t="shared" si="7"/>
        <v>2.5992852259916033</v>
      </c>
    </row>
    <row r="82" spans="3:14">
      <c r="C82" s="4">
        <f>Pressure!AB82*1000000</f>
        <v>5826208.4902765909</v>
      </c>
      <c r="D82" s="78">
        <f>Pressure!I82</f>
        <v>1.5531826837612554E-4</v>
      </c>
      <c r="E82" s="40">
        <f>Pressure!H82</f>
        <v>155.31826837612553</v>
      </c>
      <c r="F82" s="10">
        <f t="shared" si="1"/>
        <v>4.5</v>
      </c>
      <c r="G82" s="4">
        <f t="shared" si="0"/>
        <v>246904.75862877967</v>
      </c>
      <c r="H82" s="42">
        <f t="shared" si="2"/>
        <v>8.9611810575033957</v>
      </c>
      <c r="I82" s="10">
        <f t="shared" si="3"/>
        <v>1.28053261738367</v>
      </c>
      <c r="J82" s="4">
        <f t="shared" si="4"/>
        <v>1158.7752401216314</v>
      </c>
      <c r="K82" s="4">
        <f t="shared" si="5"/>
        <v>260.50430289142383</v>
      </c>
      <c r="L82" s="42">
        <f>Pressure!Q82</f>
        <v>6.8216759378355085E-2</v>
      </c>
      <c r="M82" s="10">
        <f t="shared" si="8"/>
        <v>1.361155441128727</v>
      </c>
      <c r="N82" s="10">
        <f t="shared" si="7"/>
        <v>2.5992852259916033</v>
      </c>
    </row>
    <row r="83" spans="3:14">
      <c r="C83" s="4">
        <f>Pressure!AB83*1000000</f>
        <v>5830994.3227102486</v>
      </c>
      <c r="D83" s="78">
        <f>Pressure!I83</f>
        <v>1.5531826837612554E-4</v>
      </c>
      <c r="E83" s="40">
        <f>Pressure!H83</f>
        <v>155.31826837612553</v>
      </c>
      <c r="F83" s="10">
        <f t="shared" si="1"/>
        <v>4.5</v>
      </c>
      <c r="G83" s="4">
        <f t="shared" si="0"/>
        <v>247107.57402816715</v>
      </c>
      <c r="H83" s="42">
        <f t="shared" si="2"/>
        <v>8.9669688535024097</v>
      </c>
      <c r="I83" s="10">
        <f t="shared" si="3"/>
        <v>1.2805966443221175</v>
      </c>
      <c r="J83" s="4">
        <f t="shared" si="4"/>
        <v>1159.7850814880348</v>
      </c>
      <c r="K83" s="4">
        <f t="shared" si="5"/>
        <v>260.73132536487452</v>
      </c>
      <c r="L83" s="42">
        <f>Pressure!Q83</f>
        <v>6.9391613934626284E-2</v>
      </c>
      <c r="M83" s="10">
        <f t="shared" si="8"/>
        <v>1.361985578916366</v>
      </c>
      <c r="N83" s="10">
        <f t="shared" si="7"/>
        <v>2.5992852259916033</v>
      </c>
    </row>
    <row r="84" spans="3:14">
      <c r="C84" s="4">
        <f>Pressure!AB84*1000000</f>
        <v>5835770.1838371335</v>
      </c>
      <c r="D84" s="78">
        <f>Pressure!I84</f>
        <v>1.5531826837612554E-4</v>
      </c>
      <c r="E84" s="40">
        <f>Pressure!H84</f>
        <v>155.31826837612553</v>
      </c>
      <c r="F84" s="10">
        <f t="shared" si="1"/>
        <v>4.5</v>
      </c>
      <c r="G84" s="4">
        <f t="shared" si="0"/>
        <v>247309.96686061486</v>
      </c>
      <c r="H84" s="42">
        <f t="shared" si="2"/>
        <v>8.9727437585834267</v>
      </c>
      <c r="I84" s="10">
        <f t="shared" si="3"/>
        <v>1.2806604331729072</v>
      </c>
      <c r="J84" s="4">
        <f t="shared" si="4"/>
        <v>1160.7928188446979</v>
      </c>
      <c r="K84" s="4">
        <f t="shared" si="5"/>
        <v>260.95787483582075</v>
      </c>
      <c r="L84" s="42">
        <f>Pressure!Q84</f>
        <v>7.0566160802536193E-2</v>
      </c>
      <c r="M84" s="10">
        <f t="shared" si="8"/>
        <v>1.3628137522883821</v>
      </c>
      <c r="N84" s="10">
        <f t="shared" si="7"/>
        <v>2.5992852259916033</v>
      </c>
    </row>
    <row r="85" spans="3:14">
      <c r="C85" s="4">
        <f>Pressure!AB85*1000000</f>
        <v>5840536.0902806669</v>
      </c>
      <c r="D85" s="78">
        <f>Pressure!I85</f>
        <v>1.5531826837612554E-4</v>
      </c>
      <c r="E85" s="40">
        <f>Pressure!H85</f>
        <v>155.31826837612553</v>
      </c>
      <c r="F85" s="10">
        <f t="shared" si="1"/>
        <v>4.5</v>
      </c>
      <c r="G85" s="4">
        <f t="shared" si="0"/>
        <v>247511.93783059507</v>
      </c>
      <c r="H85" s="42">
        <f t="shared" si="2"/>
        <v>8.9785057988820132</v>
      </c>
      <c r="I85" s="10">
        <f t="shared" si="3"/>
        <v>1.2807239850682985</v>
      </c>
      <c r="J85" s="4">
        <f t="shared" si="4"/>
        <v>1161.7984556992694</v>
      </c>
      <c r="K85" s="4">
        <f t="shared" si="5"/>
        <v>261.18395209281721</v>
      </c>
      <c r="L85" s="42">
        <f>Pressure!Q85</f>
        <v>7.1740400955032646E-2</v>
      </c>
      <c r="M85" s="10">
        <f t="shared" si="8"/>
        <v>1.3636399662037195</v>
      </c>
      <c r="N85" s="10">
        <f t="shared" si="7"/>
        <v>2.5992852259916033</v>
      </c>
    </row>
    <row r="86" spans="3:14">
      <c r="C86" s="4">
        <f>Pressure!AB86*1000000</f>
        <v>5845292.0533186365</v>
      </c>
      <c r="D86" s="78">
        <f>Pressure!I86</f>
        <v>1.5531826837612554E-4</v>
      </c>
      <c r="E86" s="40">
        <f>Pressure!H86</f>
        <v>155.31826837612553</v>
      </c>
      <c r="F86" s="10">
        <f t="shared" si="1"/>
        <v>4.5</v>
      </c>
      <c r="G86" s="4">
        <f t="shared" si="0"/>
        <v>247713.48741604105</v>
      </c>
      <c r="H86" s="42">
        <f t="shared" si="2"/>
        <v>8.9842549940378778</v>
      </c>
      <c r="I86" s="10">
        <f t="shared" si="3"/>
        <v>1.2807873010625996</v>
      </c>
      <c r="J86" s="4">
        <f t="shared" si="4"/>
        <v>1162.8019944314344</v>
      </c>
      <c r="K86" s="4">
        <f t="shared" si="5"/>
        <v>261.40955767084091</v>
      </c>
      <c r="L86" s="42">
        <f>Pressure!Q86</f>
        <v>7.2914335361294186E-2</v>
      </c>
      <c r="M86" s="10">
        <f t="shared" si="8"/>
        <v>1.364464224609748</v>
      </c>
      <c r="N86" s="10">
        <f t="shared" si="7"/>
        <v>2.5992852259916033</v>
      </c>
    </row>
    <row r="87" spans="3:14">
      <c r="C87" s="4">
        <f>Pressure!AB87*1000000</f>
        <v>5850038.0800685482</v>
      </c>
      <c r="D87" s="78">
        <f>Pressure!I87</f>
        <v>1.5531826837612554E-4</v>
      </c>
      <c r="E87" s="40">
        <f>Pressure!H87</f>
        <v>155.31826837612553</v>
      </c>
      <c r="F87" s="10">
        <f t="shared" si="1"/>
        <v>4.5</v>
      </c>
      <c r="G87" s="4">
        <f t="shared" si="0"/>
        <v>247914.61591858065</v>
      </c>
      <c r="H87" s="42">
        <f t="shared" si="2"/>
        <v>8.9899913586322473</v>
      </c>
      <c r="I87" s="10">
        <f t="shared" si="3"/>
        <v>1.2808503821485417</v>
      </c>
      <c r="J87" s="4">
        <f t="shared" si="4"/>
        <v>1163.8034365430328</v>
      </c>
      <c r="K87" s="4">
        <f t="shared" si="5"/>
        <v>261.63469190752056</v>
      </c>
      <c r="L87" s="42">
        <f>Pressure!Q87</f>
        <v>7.408796498709086E-2</v>
      </c>
      <c r="M87" s="10">
        <f t="shared" si="8"/>
        <v>1.3652865306655366</v>
      </c>
      <c r="N87" s="10">
        <f t="shared" si="7"/>
        <v>2.5992852259916033</v>
      </c>
    </row>
    <row r="88" spans="3:14">
      <c r="C88" s="4">
        <f>Pressure!AB88*1000000</f>
        <v>5854774.1744032828</v>
      </c>
      <c r="D88" s="78">
        <f>Pressure!I88</f>
        <v>1.5531826837612554E-4</v>
      </c>
      <c r="E88" s="40">
        <f>Pressure!H88</f>
        <v>155.31826837612553</v>
      </c>
      <c r="F88" s="10">
        <f t="shared" si="1"/>
        <v>4.5</v>
      </c>
      <c r="G88" s="4">
        <f t="shared" si="0"/>
        <v>248115.32350233983</v>
      </c>
      <c r="H88" s="42">
        <f t="shared" si="2"/>
        <v>8.9957149032981096</v>
      </c>
      <c r="I88" s="10">
        <f t="shared" si="3"/>
        <v>1.2809132292699126</v>
      </c>
      <c r="J88" s="4">
        <f t="shared" si="4"/>
        <v>1164.802782851267</v>
      </c>
      <c r="K88" s="4">
        <f t="shared" si="5"/>
        <v>261.85935498657142</v>
      </c>
      <c r="L88" s="42">
        <f>Pressure!Q88</f>
        <v>7.5261290795067284E-2</v>
      </c>
      <c r="M88" s="10">
        <f t="shared" si="8"/>
        <v>1.3661068869148723</v>
      </c>
      <c r="N88" s="10">
        <f t="shared" si="7"/>
        <v>2.5992852259916033</v>
      </c>
    </row>
    <row r="89" spans="3:14">
      <c r="C89" s="4">
        <f>Pressure!AB89*1000000</f>
        <v>5859500.3376684906</v>
      </c>
      <c r="D89" s="78">
        <f>Pressure!I89</f>
        <v>1.5531826837612554E-4</v>
      </c>
      <c r="E89" s="40">
        <f>Pressure!H89</f>
        <v>155.31826837612553</v>
      </c>
      <c r="F89" s="10">
        <f t="shared" si="1"/>
        <v>4.5</v>
      </c>
      <c r="G89" s="4">
        <f t="shared" si="0"/>
        <v>248315.61022434503</v>
      </c>
      <c r="H89" s="42">
        <f t="shared" si="2"/>
        <v>9.001425635589829</v>
      </c>
      <c r="I89" s="10">
        <f t="shared" si="3"/>
        <v>1.2809758433314455</v>
      </c>
      <c r="J89" s="4">
        <f t="shared" si="4"/>
        <v>1165.8000336400785</v>
      </c>
      <c r="K89" s="4">
        <f t="shared" si="5"/>
        <v>262.08354697182648</v>
      </c>
      <c r="L89" s="42">
        <f>Pressure!Q89</f>
        <v>7.6434313744965621E-2</v>
      </c>
      <c r="M89" s="10">
        <f t="shared" si="8"/>
        <v>1.3669252954210245</v>
      </c>
      <c r="N89" s="10">
        <f t="shared" si="7"/>
        <v>2.5992852259916033</v>
      </c>
    </row>
    <row r="90" spans="3:14">
      <c r="C90" s="4">
        <f>Pressure!AB90*1000000</f>
        <v>5864216.5692401007</v>
      </c>
      <c r="D90" s="78">
        <f>Pressure!I90</f>
        <v>1.5531826837612554E-4</v>
      </c>
      <c r="E90" s="40">
        <f>Pressure!H90</f>
        <v>155.31826837612553</v>
      </c>
      <c r="F90" s="10">
        <f t="shared" si="1"/>
        <v>4.5</v>
      </c>
      <c r="G90" s="4">
        <f t="shared" si="0"/>
        <v>248515.47605814916</v>
      </c>
      <c r="H90" s="42">
        <f t="shared" si="2"/>
        <v>9.0071235606589823</v>
      </c>
      <c r="I90" s="10">
        <f t="shared" si="3"/>
        <v>1.2810382252064954</v>
      </c>
      <c r="J90" s="4">
        <f t="shared" si="4"/>
        <v>1166.7951887777836</v>
      </c>
      <c r="K90" s="4">
        <f t="shared" si="5"/>
        <v>262.30726783368186</v>
      </c>
      <c r="L90" s="42">
        <f>Pressure!Q90</f>
        <v>7.7607034793801558E-2</v>
      </c>
      <c r="M90" s="10">
        <f t="shared" si="8"/>
        <v>1.3677417578717852</v>
      </c>
      <c r="N90" s="10">
        <f t="shared" si="7"/>
        <v>2.5992852259916033</v>
      </c>
    </row>
    <row r="91" spans="3:14">
      <c r="C91" s="4">
        <f>Pressure!AB91*1000000</f>
        <v>5868922.8669548323</v>
      </c>
      <c r="D91" s="78">
        <f>Pressure!I91</f>
        <v>1.5531826837612554E-4</v>
      </c>
      <c r="E91" s="40">
        <f>Pressure!H91</f>
        <v>155.31826837612553</v>
      </c>
      <c r="F91" s="10">
        <f t="shared" si="1"/>
        <v>4.5</v>
      </c>
      <c r="G91" s="4">
        <f t="shared" si="0"/>
        <v>248714.92091207608</v>
      </c>
      <c r="H91" s="42">
        <f t="shared" si="2"/>
        <v>9.0128086817761321</v>
      </c>
      <c r="I91" s="10">
        <f t="shared" si="3"/>
        <v>1.2811003757429655</v>
      </c>
      <c r="J91" s="4">
        <f t="shared" si="4"/>
        <v>1167.7882478079162</v>
      </c>
      <c r="K91" s="4">
        <f t="shared" si="5"/>
        <v>262.5305174695194</v>
      </c>
      <c r="L91" s="42">
        <f>Pressure!Q91</f>
        <v>7.877945489600377E-2</v>
      </c>
      <c r="M91" s="10">
        <f t="shared" si="8"/>
        <v>1.3685562756606993</v>
      </c>
      <c r="N91" s="10">
        <f t="shared" si="7"/>
        <v>2.5992852259916033</v>
      </c>
    </row>
    <row r="92" spans="3:14">
      <c r="C92" s="4">
        <f>Pressure!AB92*1000000</f>
        <v>5873619.227452104</v>
      </c>
      <c r="D92" s="78">
        <f>Pressure!I92</f>
        <v>1.5531826837612554E-4</v>
      </c>
      <c r="E92" s="40">
        <f>Pressure!H92</f>
        <v>155.31826837612553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248913.9446437101</v>
      </c>
      <c r="H92" s="42">
        <f t="shared" si="2"/>
        <v>9.0184810007451208</v>
      </c>
      <c r="I92" s="10">
        <f t="shared" si="3"/>
        <v>1.2811622957680098</v>
      </c>
      <c r="J92" s="4">
        <f t="shared" si="4"/>
        <v>1168.7792100213721</v>
      </c>
      <c r="K92" s="4">
        <f t="shared" si="5"/>
        <v>262.7532957199254</v>
      </c>
      <c r="L92" s="42">
        <f>Pressure!Q92</f>
        <v>7.9951575003525233E-2</v>
      </c>
      <c r="M92" s="10">
        <f t="shared" si="8"/>
        <v>1.3693688499510079</v>
      </c>
      <c r="N92" s="10">
        <f t="shared" si="7"/>
        <v>2.5992852259916033</v>
      </c>
    </row>
    <row r="93" spans="3:14">
      <c r="C93" s="4">
        <f>Pressure!AB93*1000000</f>
        <v>5878305.6464360571</v>
      </c>
      <c r="D93" s="78">
        <f>Pressure!I93</f>
        <v>1.5531826837612554E-4</v>
      </c>
      <c r="E93" s="40">
        <f>Pressure!H93</f>
        <v>155.31826837612553</v>
      </c>
      <c r="F93" s="10">
        <f t="shared" ref="F93:F156" si="10">aexit/E93</f>
        <v>4.5</v>
      </c>
      <c r="G93" s="4">
        <f t="shared" si="9"/>
        <v>249112.54707100004</v>
      </c>
      <c r="H93" s="42">
        <f t="shared" ref="H93:H156" si="11">1/(((k+1)/2)^(1/(k-1))*(patm*1000000/C93)^(1/k)*SQRT((k+1)/(k-1)*(1-(patm*1000000/C93)^((k-1)/k))))</f>
        <v>9.0241405182206034</v>
      </c>
      <c r="I93" s="10">
        <f t="shared" ref="I93:I156" si="12">etanoz*SQRT(2*k^2/(k-1)*(2/(k+1))^((k+1)/(k-1))*(1-(G93/C93)^((k-1)/k)))+(G93-patm*1000000)/C93*(aexit/E93)</f>
        <v>1.2812239860916383</v>
      </c>
      <c r="J93" s="4">
        <f t="shared" ref="J93:J156" si="13">I93*D93*C93</f>
        <v>1169.7680745116984</v>
      </c>
      <c r="K93" s="4">
        <f t="shared" ref="K93:K156" si="14">J93/4.4482</f>
        <v>262.9756023811201</v>
      </c>
      <c r="L93" s="42">
        <f>Pressure!Q93</f>
        <v>8.1123396065932177E-2</v>
      </c>
      <c r="M93" s="10">
        <f t="shared" si="8"/>
        <v>1.3701794817252084</v>
      </c>
      <c r="N93" s="10">
        <f t="shared" si="7"/>
        <v>2.5992852259916033</v>
      </c>
    </row>
    <row r="94" spans="3:14">
      <c r="C94" s="4">
        <f>Pressure!AB94*1000000</f>
        <v>5882982.118883701</v>
      </c>
      <c r="D94" s="78">
        <f>Pressure!I94</f>
        <v>1.5531826837612554E-4</v>
      </c>
      <c r="E94" s="40">
        <f>Pressure!H94</f>
        <v>155.31826837612553</v>
      </c>
      <c r="F94" s="10">
        <f t="shared" si="10"/>
        <v>4.5</v>
      </c>
      <c r="G94" s="4">
        <f t="shared" si="9"/>
        <v>249310.72798108018</v>
      </c>
      <c r="H94" s="42">
        <f t="shared" si="11"/>
        <v>9.029787233960203</v>
      </c>
      <c r="I94" s="10">
        <f t="shared" si="12"/>
        <v>1.2812854475095792</v>
      </c>
      <c r="J94" s="4">
        <f t="shared" si="13"/>
        <v>1170.7548402190107</v>
      </c>
      <c r="K94" s="4">
        <f t="shared" si="14"/>
        <v>263.19743721483087</v>
      </c>
      <c r="L94" s="42">
        <f>Pressure!Q94</f>
        <v>8.2294919030475908E-2</v>
      </c>
      <c r="M94" s="10">
        <f t="shared" si="8"/>
        <v>1.370988171823927</v>
      </c>
      <c r="N94" s="10">
        <f t="shared" ref="N94:N157" si="15">N93-1/834*(me-mef)</f>
        <v>2.5992852259916033</v>
      </c>
    </row>
    <row r="95" spans="3:14">
      <c r="C95" s="4">
        <f>Pressure!AB95*1000000</f>
        <v>5887648.6392043671</v>
      </c>
      <c r="D95" s="78">
        <f>Pressure!I95</f>
        <v>1.5531826837612554E-4</v>
      </c>
      <c r="E95" s="40">
        <f>Pressure!H95</f>
        <v>155.31826837612553</v>
      </c>
      <c r="F95" s="10">
        <f t="shared" si="10"/>
        <v>4.5</v>
      </c>
      <c r="G95" s="4">
        <f t="shared" si="9"/>
        <v>249508.48713702752</v>
      </c>
      <c r="H95" s="42">
        <f t="shared" si="11"/>
        <v>9.0354211470176491</v>
      </c>
      <c r="I95" s="10">
        <f t="shared" si="12"/>
        <v>1.281346680805477</v>
      </c>
      <c r="J95" s="4">
        <f t="shared" si="13"/>
        <v>1171.7395059636426</v>
      </c>
      <c r="K95" s="4">
        <f t="shared" si="14"/>
        <v>263.41879995585691</v>
      </c>
      <c r="L95" s="42">
        <f>Pressure!Q95</f>
        <v>8.346614484215098E-2</v>
      </c>
      <c r="M95" s="10">
        <f t="shared" si="8"/>
        <v>1.371794920976023</v>
      </c>
      <c r="N95" s="10">
        <f t="shared" si="15"/>
        <v>2.5992852259916033</v>
      </c>
    </row>
    <row r="96" spans="3:14">
      <c r="C96" s="4">
        <f>Pressure!AB96*1000000</f>
        <v>5892305.2013671705</v>
      </c>
      <c r="D96" s="78">
        <f>Pressure!I96</f>
        <v>1.5531826837612554E-4</v>
      </c>
      <c r="E96" s="40">
        <f>Pressure!H96</f>
        <v>155.31826837612553</v>
      </c>
      <c r="F96" s="10">
        <f t="shared" si="10"/>
        <v>4.5</v>
      </c>
      <c r="G96" s="4">
        <f t="shared" si="9"/>
        <v>249705.8242832635</v>
      </c>
      <c r="H96" s="42">
        <f t="shared" si="11"/>
        <v>9.0410422558972243</v>
      </c>
      <c r="I96" s="10">
        <f t="shared" si="12"/>
        <v>1.2814076867526496</v>
      </c>
      <c r="J96" s="4">
        <f t="shared" si="13"/>
        <v>1172.7220704730385</v>
      </c>
      <c r="K96" s="4">
        <f t="shared" si="14"/>
        <v>263.63969031811484</v>
      </c>
      <c r="L96" s="42">
        <f>Pressure!Q96</f>
        <v>8.4637074443743049E-2</v>
      </c>
      <c r="M96" s="10">
        <f t="shared" si="8"/>
        <v>1.3725997298224584</v>
      </c>
      <c r="N96" s="10">
        <f t="shared" si="15"/>
        <v>2.5992852259916033</v>
      </c>
    </row>
    <row r="97" spans="3:14">
      <c r="C97" s="4">
        <f>Pressure!AB97*1000000</f>
        <v>5896951.7990009971</v>
      </c>
      <c r="D97" s="78">
        <f>Pressure!I97</f>
        <v>1.5531826837612554E-4</v>
      </c>
      <c r="E97" s="40">
        <f>Pressure!H97</f>
        <v>155.31826837612553</v>
      </c>
      <c r="F97" s="10">
        <f t="shared" si="10"/>
        <v>4.5</v>
      </c>
      <c r="G97" s="4">
        <f t="shared" si="9"/>
        <v>249902.73914979113</v>
      </c>
      <c r="H97" s="42">
        <f t="shared" si="11"/>
        <v>9.0466505586748145</v>
      </c>
      <c r="I97" s="10">
        <f t="shared" si="12"/>
        <v>1.2814684661154689</v>
      </c>
      <c r="J97" s="4">
        <f t="shared" si="13"/>
        <v>1173.7025324028525</v>
      </c>
      <c r="K97" s="4">
        <f t="shared" si="14"/>
        <v>263.86010799938236</v>
      </c>
      <c r="L97" s="42">
        <f>Pressure!Q97</f>
        <v>8.5807708775868297E-2</v>
      </c>
      <c r="M97" s="10">
        <f t="shared" si="8"/>
        <v>1.3734025989349339</v>
      </c>
      <c r="N97" s="10">
        <f t="shared" si="15"/>
        <v>2.5992852259916033</v>
      </c>
    </row>
    <row r="98" spans="3:14">
      <c r="C98" s="4">
        <f>Pressure!AB98*1000000</f>
        <v>5901588.4254694879</v>
      </c>
      <c r="D98" s="78">
        <f>Pressure!I98</f>
        <v>1.5531826837612554E-4</v>
      </c>
      <c r="E98" s="40">
        <f>Pressure!H98</f>
        <v>155.31826837612553</v>
      </c>
      <c r="F98" s="10">
        <f t="shared" si="10"/>
        <v>4.5</v>
      </c>
      <c r="G98" s="4">
        <f t="shared" si="9"/>
        <v>250099.23145537291</v>
      </c>
      <c r="H98" s="42">
        <f t="shared" si="11"/>
        <v>9.052246053088739</v>
      </c>
      <c r="I98" s="10">
        <f t="shared" si="12"/>
        <v>1.2815290196504037</v>
      </c>
      <c r="J98" s="4">
        <f t="shared" si="13"/>
        <v>1174.6808903527703</v>
      </c>
      <c r="K98" s="4">
        <f t="shared" si="14"/>
        <v>264.08005268485465</v>
      </c>
      <c r="L98" s="42">
        <f>Pressure!Q98</f>
        <v>8.6978048777006364E-2</v>
      </c>
      <c r="M98" s="10">
        <f t="shared" si="8"/>
        <v>1.3742035288302172</v>
      </c>
      <c r="N98" s="10">
        <f t="shared" si="15"/>
        <v>2.5992852259916033</v>
      </c>
    </row>
    <row r="99" spans="3:14">
      <c r="C99" s="4">
        <f>Pressure!AB99*1000000</f>
        <v>5906215.0739356223</v>
      </c>
      <c r="D99" s="78">
        <f>Pressure!I99</f>
        <v>1.5531826837612554E-4</v>
      </c>
      <c r="E99" s="40">
        <f>Pressure!H99</f>
        <v>155.31826837612553</v>
      </c>
      <c r="F99" s="10">
        <f t="shared" si="10"/>
        <v>4.5</v>
      </c>
      <c r="G99" s="4">
        <f t="shared" si="9"/>
        <v>250295.30091026754</v>
      </c>
      <c r="H99" s="42">
        <f t="shared" si="11"/>
        <v>9.0578287366179637</v>
      </c>
      <c r="I99" s="10">
        <f t="shared" si="12"/>
        <v>1.2815893481069145</v>
      </c>
      <c r="J99" s="4">
        <f t="shared" si="13"/>
        <v>1175.6571428801365</v>
      </c>
      <c r="K99" s="4">
        <f t="shared" si="14"/>
        <v>264.29952405020828</v>
      </c>
      <c r="L99" s="42">
        <f>Pressure!Q99</f>
        <v>8.8148095383528413E-2</v>
      </c>
      <c r="M99" s="10">
        <f t="shared" si="8"/>
        <v>1.3750025199819347</v>
      </c>
      <c r="N99" s="10">
        <f t="shared" si="15"/>
        <v>2.5992852259916033</v>
      </c>
    </row>
    <row r="100" spans="3:14">
      <c r="C100" s="4">
        <f>Pressure!AB100*1000000</f>
        <v>5910831.7374060899</v>
      </c>
      <c r="D100" s="78">
        <f>Pressure!I100</f>
        <v>1.5531826837612554E-4</v>
      </c>
      <c r="E100" s="40">
        <f>Pressure!H100</f>
        <v>155.31826837612553</v>
      </c>
      <c r="F100" s="10">
        <f t="shared" si="10"/>
        <v>4.5</v>
      </c>
      <c r="G100" s="4">
        <f t="shared" si="9"/>
        <v>250490.94721811055</v>
      </c>
      <c r="H100" s="42">
        <f t="shared" si="11"/>
        <v>9.0633986065358307</v>
      </c>
      <c r="I100" s="10">
        <f t="shared" si="12"/>
        <v>1.2816494522280806</v>
      </c>
      <c r="J100" s="4">
        <f t="shared" si="13"/>
        <v>1176.6312885093178</v>
      </c>
      <c r="K100" s="4">
        <f t="shared" si="14"/>
        <v>264.51852176370619</v>
      </c>
      <c r="L100" s="42">
        <f>Pressure!Q100</f>
        <v>8.9317849529720841E-2</v>
      </c>
      <c r="M100" s="10">
        <f t="shared" si="8"/>
        <v>1.3757995728291486</v>
      </c>
      <c r="N100" s="10">
        <f t="shared" si="15"/>
        <v>2.5992852259916033</v>
      </c>
    </row>
    <row r="101" spans="3:14">
      <c r="C101" s="4">
        <f>Pressure!AB101*1000000</f>
        <v>5915438.4087706599</v>
      </c>
      <c r="D101" s="78">
        <f>Pressure!I101</f>
        <v>1.5531826837612554E-4</v>
      </c>
      <c r="E101" s="40">
        <f>Pressure!H101</f>
        <v>155.31826837612553</v>
      </c>
      <c r="F101" s="10">
        <f t="shared" si="10"/>
        <v>4.5</v>
      </c>
      <c r="G101" s="4">
        <f t="shared" si="9"/>
        <v>250686.17007758244</v>
      </c>
      <c r="H101" s="42">
        <f t="shared" si="11"/>
        <v>9.0689556599577106</v>
      </c>
      <c r="I101" s="10">
        <f t="shared" si="12"/>
        <v>1.2817093327511526</v>
      </c>
      <c r="J101" s="4">
        <f t="shared" si="13"/>
        <v>1177.6033257400102</v>
      </c>
      <c r="K101" s="4">
        <f t="shared" si="14"/>
        <v>264.73704548806489</v>
      </c>
      <c r="L101" s="42">
        <f>Pressure!Q101</f>
        <v>9.0487312147806198E-2</v>
      </c>
      <c r="M101" s="10">
        <f t="shared" si="8"/>
        <v>1.3765946877835946</v>
      </c>
      <c r="N101" s="10">
        <f t="shared" si="15"/>
        <v>2.5992852259916033</v>
      </c>
    </row>
    <row r="102" spans="3:14">
      <c r="C102" s="4">
        <f>Pressure!AB102*1000000</f>
        <v>5920035.0808320856</v>
      </c>
      <c r="D102" s="78">
        <f>Pressure!I102</f>
        <v>1.5531826837612554E-4</v>
      </c>
      <c r="E102" s="40">
        <f>Pressure!H102</f>
        <v>155.31826837612553</v>
      </c>
      <c r="F102" s="10">
        <f t="shared" si="10"/>
        <v>4.5</v>
      </c>
      <c r="G102" s="4">
        <f t="shared" si="9"/>
        <v>250880.96918367624</v>
      </c>
      <c r="H102" s="42">
        <f t="shared" si="11"/>
        <v>9.0744998938772277</v>
      </c>
      <c r="I102" s="10">
        <f t="shared" si="12"/>
        <v>1.2817689904079792</v>
      </c>
      <c r="J102" s="4">
        <f t="shared" si="13"/>
        <v>1178.5732530535477</v>
      </c>
      <c r="K102" s="4">
        <f t="shared" si="14"/>
        <v>264.95509488187304</v>
      </c>
      <c r="L102" s="42">
        <f>Pressure!Q102</f>
        <v>9.1656484167961447E-2</v>
      </c>
      <c r="M102" s="10">
        <f t="shared" si="8"/>
        <v>1.3773878652352731</v>
      </c>
      <c r="N102" s="10">
        <f t="shared" si="15"/>
        <v>2.5992852259916033</v>
      </c>
    </row>
    <row r="103" spans="3:14">
      <c r="C103" s="4">
        <f>Pressure!AB103*1000000</f>
        <v>5924621.7463292712</v>
      </c>
      <c r="D103" s="78">
        <f>Pressure!I103</f>
        <v>1.5531826837612554E-4</v>
      </c>
      <c r="E103" s="40">
        <f>Pressure!H103</f>
        <v>155.31826837612553</v>
      </c>
      <c r="F103" s="10">
        <f t="shared" si="10"/>
        <v>4.5</v>
      </c>
      <c r="G103" s="4">
        <f t="shared" si="9"/>
        <v>251075.34422867911</v>
      </c>
      <c r="H103" s="42">
        <f t="shared" si="11"/>
        <v>9.080031305194332</v>
      </c>
      <c r="I103" s="10">
        <f t="shared" si="12"/>
        <v>1.2818284259253423</v>
      </c>
      <c r="J103" s="4">
        <f t="shared" si="13"/>
        <v>1179.5410689177929</v>
      </c>
      <c r="K103" s="4">
        <f t="shared" si="14"/>
        <v>265.17266960069082</v>
      </c>
      <c r="L103" s="42">
        <f>Pressure!Q103</f>
        <v>9.2825366518334271E-2</v>
      </c>
      <c r="M103" s="10">
        <f t="shared" si="8"/>
        <v>1.3781791055568393</v>
      </c>
      <c r="N103" s="10">
        <f t="shared" si="15"/>
        <v>2.5992852259916033</v>
      </c>
    </row>
    <row r="104" spans="3:14">
      <c r="C104" s="4">
        <f>Pressure!AB104*1000000</f>
        <v>5929198.3979536174</v>
      </c>
      <c r="D104" s="78">
        <f>Pressure!I104</f>
        <v>1.5531826837612554E-4</v>
      </c>
      <c r="E104" s="40">
        <f>Pressure!H104</f>
        <v>155.31826837612553</v>
      </c>
      <c r="F104" s="10">
        <f t="shared" si="10"/>
        <v>4.5</v>
      </c>
      <c r="G104" s="4">
        <f t="shared" si="9"/>
        <v>251269.29490286508</v>
      </c>
      <c r="H104" s="42">
        <f t="shared" si="11"/>
        <v>9.0855498907350505</v>
      </c>
      <c r="I104" s="10">
        <f t="shared" si="12"/>
        <v>1.2818876400252011</v>
      </c>
      <c r="J104" s="4">
        <f t="shared" si="13"/>
        <v>1180.5067717905845</v>
      </c>
      <c r="K104" s="4">
        <f t="shared" si="14"/>
        <v>265.38976929782484</v>
      </c>
      <c r="L104" s="42">
        <f>Pressure!Q104</f>
        <v>9.3993960125057827E-2</v>
      </c>
      <c r="M104" s="10">
        <f t="shared" ref="M104:M167" si="16">(J104+J103)/2*(L104-L103)</f>
        <v>1.3789684091067713</v>
      </c>
      <c r="N104" s="10">
        <f t="shared" si="15"/>
        <v>2.5992852259916033</v>
      </c>
    </row>
    <row r="105" spans="3:14">
      <c r="C105" s="4">
        <f>Pressure!AB105*1000000</f>
        <v>5933765.0283669783</v>
      </c>
      <c r="D105" s="78">
        <f>Pressure!I105</f>
        <v>1.5531826837612554E-4</v>
      </c>
      <c r="E105" s="40">
        <f>Pressure!H105</f>
        <v>155.31826837612553</v>
      </c>
      <c r="F105" s="10">
        <f t="shared" si="10"/>
        <v>4.5</v>
      </c>
      <c r="G105" s="4">
        <f t="shared" si="9"/>
        <v>251462.8208952561</v>
      </c>
      <c r="H105" s="42">
        <f t="shared" si="11"/>
        <v>9.0910556472732758</v>
      </c>
      <c r="I105" s="10">
        <f t="shared" si="12"/>
        <v>1.281946633424953</v>
      </c>
      <c r="J105" s="4">
        <f t="shared" si="13"/>
        <v>1181.4703601235265</v>
      </c>
      <c r="K105" s="4">
        <f t="shared" si="14"/>
        <v>265.6063936251802</v>
      </c>
      <c r="L105" s="42">
        <f>Pressure!Q105</f>
        <v>9.5162265912264413E-2</v>
      </c>
      <c r="M105" s="10">
        <f t="shared" si="16"/>
        <v>1.3797557762324348</v>
      </c>
      <c r="N105" s="10">
        <f t="shared" si="15"/>
        <v>2.5992852259916033</v>
      </c>
    </row>
    <row r="106" spans="3:14">
      <c r="C106" s="4">
        <f>Pressure!AB106*1000000</f>
        <v>5938321.6302098697</v>
      </c>
      <c r="D106" s="78">
        <f>Pressure!I106</f>
        <v>1.5531826837612554E-4</v>
      </c>
      <c r="E106" s="40">
        <f>Pressure!H106</f>
        <v>155.31826837612553</v>
      </c>
      <c r="F106" s="10">
        <f t="shared" si="10"/>
        <v>4.5</v>
      </c>
      <c r="G106" s="4">
        <f t="shared" si="9"/>
        <v>251655.92189396979</v>
      </c>
      <c r="H106" s="42">
        <f t="shared" si="11"/>
        <v>9.0965485715406817</v>
      </c>
      <c r="I106" s="10">
        <f t="shared" si="12"/>
        <v>1.2820054068375695</v>
      </c>
      <c r="J106" s="4">
        <f t="shared" si="13"/>
        <v>1182.4318323637206</v>
      </c>
      <c r="K106" s="4">
        <f t="shared" si="14"/>
        <v>265.8225422336497</v>
      </c>
      <c r="L106" s="42">
        <f>Pressure!Q106</f>
        <v>9.6330284802097918E-2</v>
      </c>
      <c r="M106" s="10">
        <f t="shared" si="16"/>
        <v>1.3805412072719716</v>
      </c>
      <c r="N106" s="10">
        <f t="shared" si="15"/>
        <v>2.5992852259916033</v>
      </c>
    </row>
    <row r="107" spans="3:14">
      <c r="C107" s="4">
        <f>Pressure!AB107*1000000</f>
        <v>5942868.1961120674</v>
      </c>
      <c r="D107" s="78">
        <f>Pressure!I107</f>
        <v>1.5531826837612554E-4</v>
      </c>
      <c r="E107" s="40">
        <f>Pressure!H107</f>
        <v>155.31826837612553</v>
      </c>
      <c r="F107" s="10">
        <f t="shared" si="10"/>
        <v>4.5</v>
      </c>
      <c r="G107" s="4">
        <f t="shared" si="9"/>
        <v>251848.59758666862</v>
      </c>
      <c r="H107" s="42">
        <f t="shared" si="11"/>
        <v>9.1020286602396023</v>
      </c>
      <c r="I107" s="10">
        <f t="shared" si="12"/>
        <v>1.2820639609717586</v>
      </c>
      <c r="J107" s="4">
        <f t="shared" si="13"/>
        <v>1183.391186956002</v>
      </c>
      <c r="K107" s="4">
        <f t="shared" si="14"/>
        <v>266.03821477361674</v>
      </c>
      <c r="L107" s="42">
        <f>Pressure!Q107</f>
        <v>9.7498017714725729E-2</v>
      </c>
      <c r="M107" s="10">
        <f t="shared" si="16"/>
        <v>1.3813247025560711</v>
      </c>
      <c r="N107" s="10">
        <f t="shared" si="15"/>
        <v>2.5992852259916033</v>
      </c>
    </row>
    <row r="108" spans="3:14">
      <c r="C108" s="4">
        <f>Pressure!AB108*1000000</f>
        <v>5947404.7187004853</v>
      </c>
      <c r="D108" s="78">
        <f>Pressure!I108</f>
        <v>1.5531826837612554E-4</v>
      </c>
      <c r="E108" s="40">
        <f>Pressure!H108</f>
        <v>155.31826837612553</v>
      </c>
      <c r="F108" s="10">
        <f t="shared" si="10"/>
        <v>4.5</v>
      </c>
      <c r="G108" s="4">
        <f t="shared" si="9"/>
        <v>252040.84766089387</v>
      </c>
      <c r="H108" s="42">
        <f t="shared" si="11"/>
        <v>9.1074959100525241</v>
      </c>
      <c r="I108" s="10">
        <f t="shared" si="12"/>
        <v>1.2821222965320931</v>
      </c>
      <c r="J108" s="4">
        <f t="shared" si="13"/>
        <v>1184.3484223446021</v>
      </c>
      <c r="K108" s="4">
        <f t="shared" si="14"/>
        <v>266.25341089532895</v>
      </c>
      <c r="L108" s="42">
        <f>Pressure!Q108</f>
        <v>9.8665465568349861E-2</v>
      </c>
      <c r="M108" s="10">
        <f t="shared" si="16"/>
        <v>1.3821062624094154</v>
      </c>
      <c r="N108" s="10">
        <f t="shared" si="15"/>
        <v>2.5992852259916033</v>
      </c>
    </row>
    <row r="109" spans="3:14">
      <c r="C109" s="4">
        <f>Pressure!AB109*1000000</f>
        <v>5951931.1906027896</v>
      </c>
      <c r="D109" s="78">
        <f>Pressure!I109</f>
        <v>1.5531826837612554E-4</v>
      </c>
      <c r="E109" s="40">
        <f>Pressure!H109</f>
        <v>155.31826837612553</v>
      </c>
      <c r="F109" s="10">
        <f t="shared" si="10"/>
        <v>4.5</v>
      </c>
      <c r="G109" s="4">
        <f t="shared" si="9"/>
        <v>252232.67180421855</v>
      </c>
      <c r="H109" s="42">
        <f t="shared" si="11"/>
        <v>9.1129503176465327</v>
      </c>
      <c r="I109" s="10">
        <f t="shared" si="12"/>
        <v>1.2821804142190814</v>
      </c>
      <c r="J109" s="4">
        <f t="shared" si="13"/>
        <v>1185.3035369739116</v>
      </c>
      <c r="K109" s="4">
        <f t="shared" si="14"/>
        <v>266.46813024906965</v>
      </c>
      <c r="L109" s="42">
        <f>Pressure!Q109</f>
        <v>9.98326292792176E-2</v>
      </c>
      <c r="M109" s="10">
        <f t="shared" si="16"/>
        <v>1.3828858871516021</v>
      </c>
      <c r="N109" s="10">
        <f t="shared" si="15"/>
        <v>2.5992852259916033</v>
      </c>
    </row>
    <row r="110" spans="3:14">
      <c r="C110" s="4">
        <f>Pressure!AB110*1000000</f>
        <v>5956447.6044529658</v>
      </c>
      <c r="D110" s="78">
        <f>Pressure!I110</f>
        <v>1.5531826837612554E-4</v>
      </c>
      <c r="E110" s="40">
        <f>Pressure!H110</f>
        <v>155.31826837612553</v>
      </c>
      <c r="F110" s="10">
        <f t="shared" si="10"/>
        <v>4.5</v>
      </c>
      <c r="G110" s="4">
        <f t="shared" si="9"/>
        <v>252424.06970448361</v>
      </c>
      <c r="H110" s="42">
        <f t="shared" si="11"/>
        <v>9.118391879680031</v>
      </c>
      <c r="I110" s="10">
        <f t="shared" si="12"/>
        <v>1.2822383147292638</v>
      </c>
      <c r="J110" s="4">
        <f t="shared" si="13"/>
        <v>1186.2565292896538</v>
      </c>
      <c r="K110" s="4">
        <f t="shared" si="14"/>
        <v>266.68237248542192</v>
      </c>
      <c r="L110" s="42">
        <f>Pressure!Q110</f>
        <v>0.1009995097616318</v>
      </c>
      <c r="M110" s="10">
        <f t="shared" si="16"/>
        <v>1.3836635770979417</v>
      </c>
      <c r="N110" s="10">
        <f t="shared" si="15"/>
        <v>2.5992852259916033</v>
      </c>
    </row>
    <row r="111" spans="3:14">
      <c r="C111" s="4">
        <f>Pressure!AB111*1000000</f>
        <v>5960953.9528959543</v>
      </c>
      <c r="D111" s="78">
        <f>Pressure!I111</f>
        <v>1.5531826837612554E-4</v>
      </c>
      <c r="E111" s="40">
        <f>Pressure!H111</f>
        <v>155.31826837612553</v>
      </c>
      <c r="F111" s="10">
        <f t="shared" si="10"/>
        <v>4.5</v>
      </c>
      <c r="G111" s="4">
        <f t="shared" si="9"/>
        <v>252615.04104999418</v>
      </c>
      <c r="H111" s="42">
        <f t="shared" si="11"/>
        <v>9.1238205928083715</v>
      </c>
      <c r="I111" s="10">
        <f t="shared" si="12"/>
        <v>1.2822959987552949</v>
      </c>
      <c r="J111" s="4">
        <f t="shared" si="13"/>
        <v>1187.2073977398638</v>
      </c>
      <c r="K111" s="4">
        <f t="shared" si="14"/>
        <v>266.8961372554885</v>
      </c>
      <c r="L111" s="42">
        <f>Pressure!Q111</f>
        <v>0.10216610792796087</v>
      </c>
      <c r="M111" s="10">
        <f t="shared" si="16"/>
        <v>1.3844393325604101</v>
      </c>
      <c r="N111" s="10">
        <f t="shared" si="15"/>
        <v>2.5992852259916033</v>
      </c>
    </row>
    <row r="112" spans="3:14">
      <c r="C112" s="4">
        <f>Pressure!AB112*1000000</f>
        <v>5965450.2285870202</v>
      </c>
      <c r="D112" s="78">
        <f>Pressure!I112</f>
        <v>1.5531826837612554E-4</v>
      </c>
      <c r="E112" s="40">
        <f>Pressure!H112</f>
        <v>155.31826837612553</v>
      </c>
      <c r="F112" s="10">
        <f t="shared" si="10"/>
        <v>4.5</v>
      </c>
      <c r="G112" s="4">
        <f t="shared" si="9"/>
        <v>252805.58552949296</v>
      </c>
      <c r="H112" s="42">
        <f t="shared" si="11"/>
        <v>9.1292364536831343</v>
      </c>
      <c r="I112" s="10">
        <f t="shared" si="12"/>
        <v>1.2823534669859604</v>
      </c>
      <c r="J112" s="4">
        <f t="shared" si="13"/>
        <v>1188.1561407747558</v>
      </c>
      <c r="K112" s="4">
        <f t="shared" si="14"/>
        <v>267.1094242108619</v>
      </c>
      <c r="L112" s="42">
        <f>Pressure!Q112</f>
        <v>0.10333242468864831</v>
      </c>
      <c r="M112" s="10">
        <f t="shared" si="16"/>
        <v>1.3852131538477181</v>
      </c>
      <c r="N112" s="10">
        <f t="shared" si="15"/>
        <v>2.5992852259916033</v>
      </c>
    </row>
    <row r="113" spans="3:14">
      <c r="C113" s="4">
        <f>Pressure!AB113*1000000</f>
        <v>5969936.4241981432</v>
      </c>
      <c r="D113" s="78">
        <f>Pressure!I113</f>
        <v>1.5531826837612554E-4</v>
      </c>
      <c r="E113" s="40">
        <f>Pressure!H113</f>
        <v>155.31826837612553</v>
      </c>
      <c r="F113" s="10">
        <f t="shared" si="10"/>
        <v>4.5</v>
      </c>
      <c r="G113" s="4">
        <f t="shared" si="9"/>
        <v>252995.70283243095</v>
      </c>
      <c r="H113" s="42">
        <f t="shared" si="11"/>
        <v>9.1346394589598372</v>
      </c>
      <c r="I113" s="10">
        <f t="shared" si="12"/>
        <v>1.2824107201062793</v>
      </c>
      <c r="J113" s="4">
        <f t="shared" si="13"/>
        <v>1189.1027568480702</v>
      </c>
      <c r="K113" s="4">
        <f t="shared" si="14"/>
        <v>267.32223300392747</v>
      </c>
      <c r="L113" s="42">
        <f>Pressure!Q113</f>
        <v>0.10449846095222237</v>
      </c>
      <c r="M113" s="10">
        <f t="shared" si="16"/>
        <v>1.3859850412661554</v>
      </c>
      <c r="N113" s="10">
        <f t="shared" si="15"/>
        <v>2.5992852259916033</v>
      </c>
    </row>
    <row r="114" spans="3:14">
      <c r="C114" s="4">
        <f>Pressure!AB114*1000000</f>
        <v>5974412.5324169295</v>
      </c>
      <c r="D114" s="78">
        <f>Pressure!I114</f>
        <v>1.5531826837612554E-4</v>
      </c>
      <c r="E114" s="40">
        <f>Pressure!H114</f>
        <v>155.31826837612553</v>
      </c>
      <c r="F114" s="10">
        <f t="shared" si="10"/>
        <v>4.5</v>
      </c>
      <c r="G114" s="4">
        <f t="shared" si="9"/>
        <v>253185.39264892141</v>
      </c>
      <c r="H114" s="42">
        <f t="shared" si="11"/>
        <v>9.1400296052966681</v>
      </c>
      <c r="I114" s="10">
        <f t="shared" si="12"/>
        <v>1.2824677587975146</v>
      </c>
      <c r="J114" s="4">
        <f t="shared" si="13"/>
        <v>1190.0472444168452</v>
      </c>
      <c r="K114" s="4">
        <f t="shared" si="14"/>
        <v>267.53456328781198</v>
      </c>
      <c r="L114" s="42">
        <f>Pressure!Q114</f>
        <v>0.10566421762530512</v>
      </c>
      <c r="M114" s="10">
        <f t="shared" si="16"/>
        <v>1.3867549951196996</v>
      </c>
      <c r="N114" s="10">
        <f t="shared" si="15"/>
        <v>2.5992852259916033</v>
      </c>
    </row>
    <row r="115" spans="3:14">
      <c r="C115" s="4">
        <f>Pressure!AB115*1000000</f>
        <v>5978878.545949433</v>
      </c>
      <c r="D115" s="78">
        <f>Pressure!I115</f>
        <v>1.5531826837612554E-4</v>
      </c>
      <c r="E115" s="40">
        <f>Pressure!H115</f>
        <v>155.31826837612553</v>
      </c>
      <c r="F115" s="10">
        <f t="shared" si="10"/>
        <v>4.5</v>
      </c>
      <c r="G115" s="4">
        <f t="shared" si="9"/>
        <v>253374.65466985939</v>
      </c>
      <c r="H115" s="42">
        <f t="shared" si="11"/>
        <v>9.1454068893579148</v>
      </c>
      <c r="I115" s="10">
        <f t="shared" si="12"/>
        <v>1.2825245837372292</v>
      </c>
      <c r="J115" s="4">
        <f t="shared" si="13"/>
        <v>1190.9896019420107</v>
      </c>
      <c r="K115" s="4">
        <f t="shared" si="14"/>
        <v>267.74641471651694</v>
      </c>
      <c r="L115" s="42">
        <f>Pressure!Q115</f>
        <v>0.10682969561262165</v>
      </c>
      <c r="M115" s="10">
        <f t="shared" si="16"/>
        <v>1.387523015710411</v>
      </c>
      <c r="N115" s="10">
        <f t="shared" si="15"/>
        <v>2.5992852259916033</v>
      </c>
    </row>
    <row r="116" spans="3:14">
      <c r="C116" s="4">
        <f>Pressure!AB116*1000000</f>
        <v>5983334.4575192211</v>
      </c>
      <c r="D116" s="78">
        <f>Pressure!I116</f>
        <v>1.5531826837612554E-4</v>
      </c>
      <c r="E116" s="40">
        <f>Pressure!H116</f>
        <v>155.31826837612553</v>
      </c>
      <c r="F116" s="10">
        <f t="shared" si="10"/>
        <v>4.5</v>
      </c>
      <c r="G116" s="4">
        <f t="shared" si="9"/>
        <v>253563.48858688204</v>
      </c>
      <c r="H116" s="42">
        <f t="shared" si="11"/>
        <v>9.1507713078128479</v>
      </c>
      <c r="I116" s="10">
        <f t="shared" si="12"/>
        <v>1.2825811955992981</v>
      </c>
      <c r="J116" s="4">
        <f t="shared" si="13"/>
        <v>1191.9298278881936</v>
      </c>
      <c r="K116" s="4">
        <f t="shared" si="14"/>
        <v>267.95778694487512</v>
      </c>
      <c r="L116" s="42">
        <f>Pressure!Q116</f>
        <v>0.10799489581700905</v>
      </c>
      <c r="M116" s="10">
        <f t="shared" si="16"/>
        <v>1.3882891033384317</v>
      </c>
      <c r="N116" s="10">
        <f t="shared" si="15"/>
        <v>2.5992852259916033</v>
      </c>
    </row>
    <row r="117" spans="3:14">
      <c r="C117" s="4">
        <f>Pressure!AB117*1000000</f>
        <v>5987780.2598715601</v>
      </c>
      <c r="D117" s="78">
        <f>Pressure!I117</f>
        <v>1.5531826837612554E-4</v>
      </c>
      <c r="E117" s="40">
        <f>Pressure!H117</f>
        <v>155.31826837612553</v>
      </c>
      <c r="F117" s="10">
        <f t="shared" si="10"/>
        <v>4.5</v>
      </c>
      <c r="G117" s="4">
        <f t="shared" si="9"/>
        <v>253751.89409254625</v>
      </c>
      <c r="H117" s="42">
        <f t="shared" si="11"/>
        <v>9.1561228573408009</v>
      </c>
      <c r="I117" s="10">
        <f t="shared" si="12"/>
        <v>1.2826375950539812</v>
      </c>
      <c r="J117" s="4">
        <f t="shared" si="13"/>
        <v>1192.8679207245978</v>
      </c>
      <c r="K117" s="4">
        <f t="shared" si="14"/>
        <v>268.16867962874818</v>
      </c>
      <c r="L117" s="42">
        <f>Pressure!Q117</f>
        <v>0.10915981913942532</v>
      </c>
      <c r="M117" s="10">
        <f t="shared" si="16"/>
        <v>1.3890532583024295</v>
      </c>
      <c r="N117" s="10">
        <f t="shared" si="15"/>
        <v>2.5992852259916033</v>
      </c>
    </row>
    <row r="118" spans="3:14">
      <c r="C118" s="4">
        <f>Pressure!AB118*1000000</f>
        <v>5992215.9457702627</v>
      </c>
      <c r="D118" s="78">
        <f>Pressure!I118</f>
        <v>1.5531826837612554E-4</v>
      </c>
      <c r="E118" s="40">
        <f>Pressure!H118</f>
        <v>155.31826837612553</v>
      </c>
      <c r="F118" s="10">
        <f t="shared" si="10"/>
        <v>4.5</v>
      </c>
      <c r="G118" s="4">
        <f t="shared" si="9"/>
        <v>253939.87088019468</v>
      </c>
      <c r="H118" s="42">
        <f t="shared" si="11"/>
        <v>9.1614615346273727</v>
      </c>
      <c r="I118" s="10">
        <f t="shared" si="12"/>
        <v>1.2826937827679059</v>
      </c>
      <c r="J118" s="4">
        <f t="shared" si="13"/>
        <v>1193.8038789243419</v>
      </c>
      <c r="K118" s="4">
        <f t="shared" si="14"/>
        <v>268.37909242487791</v>
      </c>
      <c r="L118" s="42">
        <f>Pressure!Q118</f>
        <v>0.11032446647895805</v>
      </c>
      <c r="M118" s="10">
        <f t="shared" si="16"/>
        <v>1.3898154808994605</v>
      </c>
      <c r="N118" s="10">
        <f t="shared" si="15"/>
        <v>2.5992852259916033</v>
      </c>
    </row>
    <row r="119" spans="3:14">
      <c r="C119" s="4">
        <f>Pressure!AB119*1000000</f>
        <v>5996641.5080017196</v>
      </c>
      <c r="D119" s="78">
        <f>Pressure!I119</f>
        <v>1.5531826837612554E-4</v>
      </c>
      <c r="E119" s="40">
        <f>Pressure!H119</f>
        <v>155.31826837612553</v>
      </c>
      <c r="F119" s="10">
        <f t="shared" si="10"/>
        <v>4.5</v>
      </c>
      <c r="G119" s="4">
        <f t="shared" si="9"/>
        <v>254127.41864412694</v>
      </c>
      <c r="H119" s="42">
        <f t="shared" si="11"/>
        <v>9.1667873363693566</v>
      </c>
      <c r="I119" s="10">
        <f t="shared" si="12"/>
        <v>1.2827497594041382</v>
      </c>
      <c r="J119" s="4">
        <f t="shared" si="13"/>
        <v>1194.7377009653076</v>
      </c>
      <c r="K119" s="4">
        <f t="shared" si="14"/>
        <v>268.58902499107677</v>
      </c>
      <c r="L119" s="42">
        <f>Pressure!Q119</f>
        <v>0.11148883873283322</v>
      </c>
      <c r="M119" s="10">
        <f t="shared" si="16"/>
        <v>1.3905757714253324</v>
      </c>
      <c r="N119" s="10">
        <f t="shared" si="15"/>
        <v>2.5992852259916033</v>
      </c>
    </row>
    <row r="120" spans="3:14">
      <c r="C120" s="4">
        <f>Pressure!AB120*1000000</f>
        <v>6001056.9393728497</v>
      </c>
      <c r="D120" s="78">
        <f>Pressure!I120</f>
        <v>1.5531826837612554E-4</v>
      </c>
      <c r="E120" s="40">
        <f>Pressure!H120</f>
        <v>155.31826837612553</v>
      </c>
      <c r="F120" s="10">
        <f t="shared" si="10"/>
        <v>4.5</v>
      </c>
      <c r="G120" s="4">
        <f t="shared" si="9"/>
        <v>254314.53707951252</v>
      </c>
      <c r="H120" s="42">
        <f t="shared" si="11"/>
        <v>9.1721002592722307</v>
      </c>
      <c r="I120" s="10">
        <f t="shared" si="12"/>
        <v>1.2828055256221782</v>
      </c>
      <c r="J120" s="4">
        <f t="shared" si="13"/>
        <v>1195.6693853297086</v>
      </c>
      <c r="K120" s="4">
        <f t="shared" si="14"/>
        <v>268.79847698613116</v>
      </c>
      <c r="L120" s="42">
        <f>Pressure!Q120</f>
        <v>0.11265293679642374</v>
      </c>
      <c r="M120" s="10">
        <f t="shared" si="16"/>
        <v>1.3913341301745474</v>
      </c>
      <c r="N120" s="10">
        <f t="shared" si="15"/>
        <v>2.5992852259916033</v>
      </c>
    </row>
    <row r="121" spans="3:14">
      <c r="C121" s="4">
        <f>Pressure!AB121*1000000</f>
        <v>6005462.232712483</v>
      </c>
      <c r="D121" s="78">
        <f>Pressure!I121</f>
        <v>1.5531826837612554E-4</v>
      </c>
      <c r="E121" s="40">
        <f>Pressure!H121</f>
        <v>155.31826837612553</v>
      </c>
      <c r="F121" s="10">
        <f t="shared" si="10"/>
        <v>4.5</v>
      </c>
      <c r="G121" s="4">
        <f t="shared" si="9"/>
        <v>254501.22588244954</v>
      </c>
      <c r="H121" s="42">
        <f t="shared" si="11"/>
        <v>9.1774003000518984</v>
      </c>
      <c r="I121" s="10">
        <f t="shared" si="12"/>
        <v>1.2828610820779991</v>
      </c>
      <c r="J121" s="4">
        <f t="shared" si="13"/>
        <v>1196.5989305043825</v>
      </c>
      <c r="K121" s="4">
        <f t="shared" si="14"/>
        <v>269.007448069867</v>
      </c>
      <c r="L121" s="42">
        <f>Pressure!Q121</f>
        <v>0.11381676156325803</v>
      </c>
      <c r="M121" s="10">
        <f t="shared" si="16"/>
        <v>1.3920905574403286</v>
      </c>
      <c r="N121" s="10">
        <f t="shared" si="15"/>
        <v>2.5992852259916033</v>
      </c>
    </row>
    <row r="122" spans="3:14">
      <c r="C122" s="4">
        <f>Pressure!AB122*1000000</f>
        <v>6009857.3808713323</v>
      </c>
      <c r="D122" s="78">
        <f>Pressure!I122</f>
        <v>1.5531826837612554E-4</v>
      </c>
      <c r="E122" s="40">
        <f>Pressure!H122</f>
        <v>155.31826837612553</v>
      </c>
      <c r="F122" s="10">
        <f t="shared" si="10"/>
        <v>4.5</v>
      </c>
      <c r="G122" s="4">
        <f t="shared" si="9"/>
        <v>254687.48474996336</v>
      </c>
      <c r="H122" s="42">
        <f t="shared" si="11"/>
        <v>9.1826874554346531</v>
      </c>
      <c r="I122" s="10">
        <f t="shared" si="12"/>
        <v>1.2829164294240651</v>
      </c>
      <c r="J122" s="4">
        <f t="shared" si="13"/>
        <v>1197.5263349807831</v>
      </c>
      <c r="K122" s="4">
        <f t="shared" si="14"/>
        <v>269.21593790314802</v>
      </c>
      <c r="L122" s="42">
        <f>Pressure!Q122</f>
        <v>0.11498031392502851</v>
      </c>
      <c r="M122" s="10">
        <f t="shared" si="16"/>
        <v>1.3928450535148291</v>
      </c>
      <c r="N122" s="10">
        <f t="shared" si="15"/>
        <v>2.5992852259916033</v>
      </c>
    </row>
    <row r="123" spans="3:14">
      <c r="C123" s="4">
        <f>Pressure!AB123*1000000</f>
        <v>6014242.3767218795</v>
      </c>
      <c r="D123" s="78">
        <f>Pressure!I123</f>
        <v>1.5531826837612554E-4</v>
      </c>
      <c r="E123" s="40">
        <f>Pressure!H123</f>
        <v>155.31826837612553</v>
      </c>
      <c r="F123" s="10">
        <f t="shared" si="10"/>
        <v>4.5</v>
      </c>
      <c r="G123" s="4">
        <f t="shared" si="9"/>
        <v>254873.31338000199</v>
      </c>
      <c r="H123" s="42">
        <f t="shared" si="11"/>
        <v>9.1879617221570449</v>
      </c>
      <c r="I123" s="10">
        <f t="shared" si="12"/>
        <v>1.2829715683093532</v>
      </c>
      <c r="J123" s="4">
        <f t="shared" si="13"/>
        <v>1198.4515972549589</v>
      </c>
      <c r="K123" s="4">
        <f t="shared" si="14"/>
        <v>269.42394614787082</v>
      </c>
      <c r="L123" s="42">
        <f>Pressure!Q123</f>
        <v>0.11614359477160005</v>
      </c>
      <c r="M123" s="10">
        <f t="shared" si="16"/>
        <v>1.393597618688958</v>
      </c>
      <c r="N123" s="10">
        <f t="shared" si="15"/>
        <v>2.5992852259916033</v>
      </c>
    </row>
    <row r="124" spans="3:14">
      <c r="C124" s="4">
        <f>Pressure!AB124*1000000</f>
        <v>6018617.2131599262</v>
      </c>
      <c r="D124" s="78">
        <f>Pressure!I124</f>
        <v>1.5531826837612554E-4</v>
      </c>
      <c r="E124" s="40">
        <f>Pressure!H124</f>
        <v>155.31826837612553</v>
      </c>
      <c r="F124" s="10">
        <f t="shared" si="10"/>
        <v>4.5</v>
      </c>
      <c r="G124" s="4">
        <f t="shared" si="9"/>
        <v>255058.71147150165</v>
      </c>
      <c r="H124" s="42">
        <f t="shared" si="11"/>
        <v>9.1932230969678148</v>
      </c>
      <c r="I124" s="10">
        <f t="shared" si="12"/>
        <v>1.2830264993793903</v>
      </c>
      <c r="J124" s="4">
        <f t="shared" si="13"/>
        <v>1199.3747158278779</v>
      </c>
      <c r="K124" s="4">
        <f t="shared" si="14"/>
        <v>269.6314724670379</v>
      </c>
      <c r="L124" s="42">
        <f>Pressure!Q124</f>
        <v>0.11730660499101833</v>
      </c>
      <c r="M124" s="10">
        <f t="shared" si="16"/>
        <v>1.3943482532526992</v>
      </c>
      <c r="N124" s="10">
        <f t="shared" si="15"/>
        <v>2.5992852259916033</v>
      </c>
    </row>
    <row r="125" spans="3:14">
      <c r="C125" s="4">
        <f>Pressure!AB125*1000000</f>
        <v>6022981.8831026573</v>
      </c>
      <c r="D125" s="78">
        <f>Pressure!I125</f>
        <v>1.5531826837612554E-4</v>
      </c>
      <c r="E125" s="40">
        <f>Pressure!H125</f>
        <v>155.31826837612553</v>
      </c>
      <c r="F125" s="10">
        <f t="shared" si="10"/>
        <v>4.5</v>
      </c>
      <c r="G125" s="4">
        <f t="shared" si="9"/>
        <v>255243.67872430469</v>
      </c>
      <c r="H125" s="42">
        <f t="shared" si="11"/>
        <v>9.1984715766255594</v>
      </c>
      <c r="I125" s="10">
        <f t="shared" si="12"/>
        <v>1.2830812232762503</v>
      </c>
      <c r="J125" s="4">
        <f t="shared" si="13"/>
        <v>1200.2956892050213</v>
      </c>
      <c r="K125" s="4">
        <f t="shared" si="14"/>
        <v>269.83851652466643</v>
      </c>
      <c r="L125" s="42">
        <f>Pressure!Q125</f>
        <v>0.11846934546951818</v>
      </c>
      <c r="M125" s="10">
        <f t="shared" si="16"/>
        <v>1.3950969574949366</v>
      </c>
      <c r="N125" s="10">
        <f t="shared" si="15"/>
        <v>2.5992852259916033</v>
      </c>
    </row>
    <row r="126" spans="3:14">
      <c r="C126" s="4">
        <f>Pressure!AB126*1000000</f>
        <v>6027336.3794899462</v>
      </c>
      <c r="D126" s="78">
        <f>Pressure!I126</f>
        <v>1.5531826837612554E-4</v>
      </c>
      <c r="E126" s="40">
        <f>Pressure!H126</f>
        <v>155.31826837612553</v>
      </c>
      <c r="F126" s="10">
        <f t="shared" si="10"/>
        <v>4.5</v>
      </c>
      <c r="G126" s="4">
        <f t="shared" si="9"/>
        <v>255428.21483921507</v>
      </c>
      <c r="H126" s="42">
        <f t="shared" si="11"/>
        <v>9.203707157900288</v>
      </c>
      <c r="I126" s="10">
        <f t="shared" si="12"/>
        <v>1.2831357406385901</v>
      </c>
      <c r="J126" s="4">
        <f t="shared" si="13"/>
        <v>1201.2145158966568</v>
      </c>
      <c r="K126" s="4">
        <f t="shared" si="14"/>
        <v>270.04507798584973</v>
      </c>
      <c r="L126" s="42">
        <f>Pressure!Q126</f>
        <v>0.11963181709153184</v>
      </c>
      <c r="M126" s="10">
        <f t="shared" si="16"/>
        <v>1.395843731703454</v>
      </c>
      <c r="N126" s="10">
        <f t="shared" si="15"/>
        <v>2.5992852259916033</v>
      </c>
    </row>
    <row r="127" spans="3:14">
      <c r="C127" s="4">
        <f>Pressure!AB127*1000000</f>
        <v>6031680.6952847196</v>
      </c>
      <c r="D127" s="78">
        <f>Pressure!I127</f>
        <v>1.5531826837612554E-4</v>
      </c>
      <c r="E127" s="40">
        <f>Pressure!H127</f>
        <v>155.31826837612553</v>
      </c>
      <c r="F127" s="10">
        <f t="shared" si="10"/>
        <v>4.5</v>
      </c>
      <c r="G127" s="4">
        <f t="shared" si="9"/>
        <v>255612.31951801362</v>
      </c>
      <c r="H127" s="42">
        <f t="shared" si="11"/>
        <v>9.2089298375739634</v>
      </c>
      <c r="I127" s="10">
        <f t="shared" si="12"/>
        <v>1.2831900521016735</v>
      </c>
      <c r="J127" s="4">
        <f t="shared" si="13"/>
        <v>1202.1311944179165</v>
      </c>
      <c r="K127" s="4">
        <f t="shared" si="14"/>
        <v>270.25115651677453</v>
      </c>
      <c r="L127" s="42">
        <f>Pressure!Q127</f>
        <v>0.12079402073969728</v>
      </c>
      <c r="M127" s="10">
        <f t="shared" si="16"/>
        <v>1.3965885761651773</v>
      </c>
      <c r="N127" s="10">
        <f t="shared" si="15"/>
        <v>2.5992852259916033</v>
      </c>
    </row>
    <row r="128" spans="3:14">
      <c r="C128" s="4">
        <f>Pressure!AB128*1000000</f>
        <v>6036014.8234713804</v>
      </c>
      <c r="D128" s="78">
        <f>Pressure!I128</f>
        <v>1.5531826837612554E-4</v>
      </c>
      <c r="E128" s="40">
        <f>Pressure!H128</f>
        <v>155.31826837612553</v>
      </c>
      <c r="F128" s="10">
        <f t="shared" si="10"/>
        <v>4.5</v>
      </c>
      <c r="G128" s="4">
        <f t="shared" si="9"/>
        <v>255795.9924633913</v>
      </c>
      <c r="H128" s="42">
        <f t="shared" si="11"/>
        <v>9.2141396124385455</v>
      </c>
      <c r="I128" s="10">
        <f t="shared" si="12"/>
        <v>1.2832441582973715</v>
      </c>
      <c r="J128" s="4">
        <f t="shared" si="13"/>
        <v>1203.0457232884646</v>
      </c>
      <c r="K128" s="4">
        <f t="shared" si="14"/>
        <v>270.45675178464654</v>
      </c>
      <c r="L128" s="42">
        <f>Pressure!Q128</f>
        <v>0.12195595729486629</v>
      </c>
      <c r="M128" s="10">
        <f t="shared" si="16"/>
        <v>1.3973314911658854</v>
      </c>
      <c r="N128" s="10">
        <f t="shared" si="15"/>
        <v>2.5992852259916033</v>
      </c>
    </row>
    <row r="129" spans="3:14">
      <c r="C129" s="4">
        <f>Pressure!AB129*1000000</f>
        <v>6040338.757057962</v>
      </c>
      <c r="D129" s="78">
        <f>Pressure!I129</f>
        <v>1.5531826837612554E-4</v>
      </c>
      <c r="E129" s="40">
        <f>Pressure!H129</f>
        <v>155.31826837612553</v>
      </c>
      <c r="F129" s="10">
        <f t="shared" si="10"/>
        <v>4.5</v>
      </c>
      <c r="G129" s="4">
        <f t="shared" si="9"/>
        <v>255979.23337904058</v>
      </c>
      <c r="H129" s="42">
        <f t="shared" si="11"/>
        <v>9.2193364792986561</v>
      </c>
      <c r="I129" s="10">
        <f t="shared" si="12"/>
        <v>1.2832980598542081</v>
      </c>
      <c r="J129" s="4">
        <f t="shared" si="13"/>
        <v>1203.9581010329512</v>
      </c>
      <c r="K129" s="4">
        <f t="shared" si="14"/>
        <v>270.66186345779221</v>
      </c>
      <c r="L129" s="42">
        <f>Pressure!Q129</f>
        <v>0.12311762763611275</v>
      </c>
      <c r="M129" s="10">
        <f t="shared" si="16"/>
        <v>1.3980724769905029</v>
      </c>
      <c r="N129" s="10">
        <f t="shared" si="15"/>
        <v>2.5992852259916033</v>
      </c>
    </row>
    <row r="130" spans="3:14">
      <c r="C130" s="4">
        <f>Pressure!AB130*1000000</f>
        <v>6044652.4890743932</v>
      </c>
      <c r="D130" s="78">
        <f>Pressure!I130</f>
        <v>1.5531826837612554E-4</v>
      </c>
      <c r="E130" s="40">
        <f>Pressure!H130</f>
        <v>155.31826837612553</v>
      </c>
      <c r="F130" s="10">
        <f t="shared" si="10"/>
        <v>4.5</v>
      </c>
      <c r="G130" s="4">
        <f t="shared" si="9"/>
        <v>256162.04196958171</v>
      </c>
      <c r="H130" s="42">
        <f t="shared" si="11"/>
        <v>9.2245204349694827</v>
      </c>
      <c r="I130" s="10">
        <f t="shared" si="12"/>
        <v>1.2833517573973587</v>
      </c>
      <c r="J130" s="4">
        <f t="shared" si="13"/>
        <v>1204.8683261806466</v>
      </c>
      <c r="K130" s="4">
        <f t="shared" si="14"/>
        <v>270.86649120557678</v>
      </c>
      <c r="L130" s="42">
        <f>Pressure!Q130</f>
        <v>0.12427903264074068</v>
      </c>
      <c r="M130" s="10">
        <f t="shared" si="16"/>
        <v>1.398811533922941</v>
      </c>
      <c r="N130" s="10">
        <f t="shared" si="15"/>
        <v>2.5992852259916033</v>
      </c>
    </row>
    <row r="131" spans="3:14">
      <c r="C131" s="4">
        <f>Pressure!AB131*1000000</f>
        <v>6048956.0125727775</v>
      </c>
      <c r="D131" s="78">
        <f>Pressure!I131</f>
        <v>1.5531826837612554E-4</v>
      </c>
      <c r="E131" s="40">
        <f>Pressure!H131</f>
        <v>155.31826837612553</v>
      </c>
      <c r="F131" s="10">
        <f t="shared" si="10"/>
        <v>4.5</v>
      </c>
      <c r="G131" s="4">
        <f t="shared" si="9"/>
        <v>256344.4179405747</v>
      </c>
      <c r="H131" s="42">
        <f t="shared" si="11"/>
        <v>9.2296914762771607</v>
      </c>
      <c r="I131" s="10">
        <f t="shared" si="12"/>
        <v>1.2834052515486718</v>
      </c>
      <c r="J131" s="4">
        <f t="shared" si="13"/>
        <v>1205.7763972654998</v>
      </c>
      <c r="K131" s="4">
        <f t="shared" si="14"/>
        <v>271.07063469841728</v>
      </c>
      <c r="L131" s="42">
        <f>Pressure!Q131</f>
        <v>0.12544017318429232</v>
      </c>
      <c r="M131" s="10">
        <f t="shared" si="16"/>
        <v>1.3995486622460749</v>
      </c>
      <c r="N131" s="10">
        <f t="shared" si="15"/>
        <v>2.5992852259916033</v>
      </c>
    </row>
    <row r="132" spans="3:14">
      <c r="C132" s="4">
        <f>Pressure!AB132*1000000</f>
        <v>6053249.32062924</v>
      </c>
      <c r="D132" s="78">
        <f>Pressure!I132</f>
        <v>1.5531826837612554E-4</v>
      </c>
      <c r="E132" s="40">
        <f>Pressure!H132</f>
        <v>155.31826837612553</v>
      </c>
      <c r="F132" s="10">
        <f t="shared" si="10"/>
        <v>4.5</v>
      </c>
      <c r="G132" s="4">
        <f t="shared" si="9"/>
        <v>256526.36099859761</v>
      </c>
      <c r="H132" s="42">
        <f t="shared" si="11"/>
        <v>9.2348496000609881</v>
      </c>
      <c r="I132" s="10">
        <f t="shared" si="12"/>
        <v>1.2834585429267118</v>
      </c>
      <c r="J132" s="4">
        <f t="shared" si="13"/>
        <v>1206.6823128265291</v>
      </c>
      <c r="K132" s="4">
        <f t="shared" si="14"/>
        <v>271.27429360787039</v>
      </c>
      <c r="L132" s="42">
        <f>Pressure!Q132</f>
        <v>0.12660105014055623</v>
      </c>
      <c r="M132" s="10">
        <f t="shared" si="16"/>
        <v>1.4002838622419922</v>
      </c>
      <c r="N132" s="10">
        <f t="shared" si="15"/>
        <v>2.5992852259916033</v>
      </c>
    </row>
    <row r="133" spans="3:14">
      <c r="C133" s="4">
        <f>Pressure!AB133*1000000</f>
        <v>6057532.4063409679</v>
      </c>
      <c r="D133" s="78">
        <f>Pressure!I133</f>
        <v>1.5531826837612554E-4</v>
      </c>
      <c r="E133" s="40">
        <f>Pressure!H133</f>
        <v>155.31826837612553</v>
      </c>
      <c r="F133" s="10">
        <f t="shared" si="10"/>
        <v>4.5</v>
      </c>
      <c r="G133" s="4">
        <f t="shared" si="9"/>
        <v>256707.87085112097</v>
      </c>
      <c r="H133" s="42">
        <f t="shared" si="11"/>
        <v>9.2399948031699015</v>
      </c>
      <c r="I133" s="10">
        <f t="shared" si="12"/>
        <v>1.2835116321467401</v>
      </c>
      <c r="J133" s="4">
        <f t="shared" si="13"/>
        <v>1207.5860714071966</v>
      </c>
      <c r="K133" s="4">
        <f t="shared" si="14"/>
        <v>271.47746760649176</v>
      </c>
      <c r="L133" s="42">
        <f>Pressure!Q133</f>
        <v>0.12776166438157521</v>
      </c>
      <c r="M133" s="10">
        <f t="shared" si="16"/>
        <v>1.4010171341917805</v>
      </c>
      <c r="N133" s="10">
        <f t="shared" si="15"/>
        <v>2.5992852259916033</v>
      </c>
    </row>
    <row r="134" spans="3:14">
      <c r="C134" s="4">
        <f>Pressure!AB134*1000000</f>
        <v>6061805.2628281433</v>
      </c>
      <c r="D134" s="78">
        <f>Pressure!I134</f>
        <v>1.5531826837612554E-4</v>
      </c>
      <c r="E134" s="40">
        <f>Pressure!H134</f>
        <v>155.31826837612553</v>
      </c>
      <c r="F134" s="10">
        <f t="shared" si="10"/>
        <v>4.5</v>
      </c>
      <c r="G134" s="4">
        <f t="shared" si="9"/>
        <v>256888.94720658992</v>
      </c>
      <c r="H134" s="42">
        <f t="shared" si="11"/>
        <v>9.2451270824648315</v>
      </c>
      <c r="I134" s="10">
        <f t="shared" si="12"/>
        <v>1.2835645198207586</v>
      </c>
      <c r="J134" s="4">
        <f t="shared" si="13"/>
        <v>1208.4876715558162</v>
      </c>
      <c r="K134" s="4">
        <f t="shared" si="14"/>
        <v>271.68015636792774</v>
      </c>
      <c r="L134" s="42">
        <f>Pressure!Q134</f>
        <v>0.12892201677765436</v>
      </c>
      <c r="M134" s="10">
        <f t="shared" si="16"/>
        <v>1.4017484783755201</v>
      </c>
      <c r="N134" s="10">
        <f t="shared" si="15"/>
        <v>2.5992852259916033</v>
      </c>
    </row>
    <row r="135" spans="3:14">
      <c r="C135" s="4">
        <f>Pressure!AB135*1000000</f>
        <v>6066067.8832331458</v>
      </c>
      <c r="D135" s="78">
        <f>Pressure!I135</f>
        <v>1.5531826837612554E-4</v>
      </c>
      <c r="E135" s="40">
        <f>Pressure!H135</f>
        <v>155.31826837612553</v>
      </c>
      <c r="F135" s="10">
        <f t="shared" si="10"/>
        <v>4.5</v>
      </c>
      <c r="G135" s="4">
        <f t="shared" si="9"/>
        <v>257069.58977439019</v>
      </c>
      <c r="H135" s="42">
        <f t="shared" si="11"/>
        <v>9.2502464348177256</v>
      </c>
      <c r="I135" s="10">
        <f t="shared" si="12"/>
        <v>1.2836172065575184</v>
      </c>
      <c r="J135" s="4">
        <f t="shared" si="13"/>
        <v>1209.3871118253865</v>
      </c>
      <c r="K135" s="4">
        <f t="shared" si="14"/>
        <v>271.88235956687794</v>
      </c>
      <c r="L135" s="42">
        <f>Pressure!Q135</f>
        <v>0.13008210819736893</v>
      </c>
      <c r="M135" s="10">
        <f t="shared" si="16"/>
        <v>1.4024778950723797</v>
      </c>
      <c r="N135" s="10">
        <f t="shared" si="15"/>
        <v>2.5992852259916033</v>
      </c>
    </row>
    <row r="136" spans="3:14">
      <c r="C136" s="4">
        <f>Pressure!AB136*1000000</f>
        <v>6070320.2607215056</v>
      </c>
      <c r="D136" s="78">
        <f>Pressure!I136</f>
        <v>1.5531826837612554E-4</v>
      </c>
      <c r="E136" s="40">
        <f>Pressure!H136</f>
        <v>155.31826837612553</v>
      </c>
      <c r="F136" s="10">
        <f t="shared" si="10"/>
        <v>4.5</v>
      </c>
      <c r="G136" s="4">
        <f t="shared" si="9"/>
        <v>257249.79826488861</v>
      </c>
      <c r="H136" s="42">
        <f t="shared" si="11"/>
        <v>9.255352857112765</v>
      </c>
      <c r="I136" s="10">
        <f t="shared" si="12"/>
        <v>1.2836696929625493</v>
      </c>
      <c r="J136" s="4">
        <f t="shared" si="13"/>
        <v>1210.2843907737902</v>
      </c>
      <c r="K136" s="4">
        <f t="shared" si="14"/>
        <v>272.0840768791399</v>
      </c>
      <c r="L136" s="42">
        <f>Pressure!Q136</f>
        <v>0.13124193950757229</v>
      </c>
      <c r="M136" s="10">
        <f t="shared" si="16"/>
        <v>1.4032053845606716</v>
      </c>
      <c r="N136" s="10">
        <f t="shared" si="15"/>
        <v>2.5992852259916033</v>
      </c>
    </row>
    <row r="137" spans="3:14">
      <c r="C137" s="4">
        <f>Pressure!AB137*1000000</f>
        <v>6074562.388480762</v>
      </c>
      <c r="D137" s="78">
        <f>Pressure!I137</f>
        <v>1.5531826837612554E-4</v>
      </c>
      <c r="E137" s="40">
        <f>Pressure!H137</f>
        <v>155.31826837612553</v>
      </c>
      <c r="F137" s="10">
        <f t="shared" si="10"/>
        <v>4.5</v>
      </c>
      <c r="G137" s="4">
        <f t="shared" si="9"/>
        <v>257429.57238938479</v>
      </c>
      <c r="H137" s="42">
        <f t="shared" si="11"/>
        <v>9.2604463462449687</v>
      </c>
      <c r="I137" s="10">
        <f t="shared" si="12"/>
        <v>1.2837219796381649</v>
      </c>
      <c r="J137" s="4">
        <f t="shared" si="13"/>
        <v>1211.1795069635543</v>
      </c>
      <c r="K137" s="4">
        <f t="shared" si="14"/>
        <v>272.28530798155532</v>
      </c>
      <c r="L137" s="42">
        <f>Pressure!Q137</f>
        <v>0.13240151157340374</v>
      </c>
      <c r="M137" s="10">
        <f t="shared" si="16"/>
        <v>1.4039309471177825</v>
      </c>
      <c r="N137" s="10">
        <f t="shared" si="15"/>
        <v>2.5992852259916033</v>
      </c>
    </row>
    <row r="138" spans="3:14">
      <c r="C138" s="4">
        <f>Pressure!AB138*1000000</f>
        <v>6078794.2597200396</v>
      </c>
      <c r="D138" s="78">
        <f>Pressure!I138</f>
        <v>1.5531826837612554E-4</v>
      </c>
      <c r="E138" s="40">
        <f>Pressure!H138</f>
        <v>155.31826837612553</v>
      </c>
      <c r="F138" s="10">
        <f t="shared" si="10"/>
        <v>4.5</v>
      </c>
      <c r="G138" s="4">
        <f t="shared" si="9"/>
        <v>257608.91186009301</v>
      </c>
      <c r="H138" s="42">
        <f t="shared" si="11"/>
        <v>9.2655268991197435</v>
      </c>
      <c r="I138" s="10">
        <f t="shared" si="12"/>
        <v>1.283774067183475</v>
      </c>
      <c r="J138" s="4">
        <f t="shared" si="13"/>
        <v>1212.072458961761</v>
      </c>
      <c r="K138" s="4">
        <f t="shared" si="14"/>
        <v>272.48605255198981</v>
      </c>
      <c r="L138" s="42">
        <f>Pressure!Q138</f>
        <v>0.1335608252582963</v>
      </c>
      <c r="M138" s="10">
        <f t="shared" si="16"/>
        <v>1.4046545830200021</v>
      </c>
      <c r="N138" s="10">
        <f t="shared" si="15"/>
        <v>2.5992852259916033</v>
      </c>
    </row>
    <row r="139" spans="3:14">
      <c r="C139" s="4">
        <f>Pressure!AB139*1000000</f>
        <v>6083015.8676720439</v>
      </c>
      <c r="D139" s="78">
        <f>Pressure!I139</f>
        <v>1.5531826837612554E-4</v>
      </c>
      <c r="E139" s="40">
        <f>Pressure!H139</f>
        <v>155.31826837612553</v>
      </c>
      <c r="F139" s="10">
        <f t="shared" si="10"/>
        <v>4.5</v>
      </c>
      <c r="G139" s="4">
        <f t="shared" si="9"/>
        <v>257787.81639022689</v>
      </c>
      <c r="H139" s="42">
        <f t="shared" si="11"/>
        <v>9.270594512655256</v>
      </c>
      <c r="I139" s="10">
        <f t="shared" si="12"/>
        <v>1.2838259561944279</v>
      </c>
      <c r="J139" s="4">
        <f t="shared" si="13"/>
        <v>1212.9632453404668</v>
      </c>
      <c r="K139" s="4">
        <f t="shared" si="14"/>
        <v>272.68631026942734</v>
      </c>
      <c r="L139" s="42">
        <f>Pressure!Q139</f>
        <v>0.13471988142398464</v>
      </c>
      <c r="M139" s="10">
        <f t="shared" si="16"/>
        <v>1.4053762925429358</v>
      </c>
      <c r="N139" s="10">
        <f t="shared" si="15"/>
        <v>2.5992852259916033</v>
      </c>
    </row>
    <row r="140" spans="3:14">
      <c r="C140" s="4">
        <f>Pressure!AB140*1000000</f>
        <v>6087227.2055907343</v>
      </c>
      <c r="D140" s="78">
        <f>Pressure!I140</f>
        <v>1.5531826837612554E-4</v>
      </c>
      <c r="E140" s="40">
        <f>Pressure!H140</f>
        <v>155.31826837612553</v>
      </c>
      <c r="F140" s="10">
        <f t="shared" si="10"/>
        <v>4.5</v>
      </c>
      <c r="G140" s="4">
        <f t="shared" si="9"/>
        <v>257966.28569390075</v>
      </c>
      <c r="H140" s="42">
        <f t="shared" si="11"/>
        <v>9.2756491837796897</v>
      </c>
      <c r="I140" s="10">
        <f t="shared" si="12"/>
        <v>1.2838776472638012</v>
      </c>
      <c r="J140" s="4">
        <f t="shared" si="13"/>
        <v>1213.8518646762147</v>
      </c>
      <c r="K140" s="4">
        <f t="shared" si="14"/>
        <v>272.88608081386059</v>
      </c>
      <c r="L140" s="42">
        <f>Pressure!Q140</f>
        <v>0.13587868093051272</v>
      </c>
      <c r="M140" s="10">
        <f t="shared" si="16"/>
        <v>1.4060960759611159</v>
      </c>
      <c r="N140" s="10">
        <f t="shared" si="15"/>
        <v>2.5992852259916033</v>
      </c>
    </row>
    <row r="141" spans="3:14">
      <c r="C141" s="4">
        <f>Pressure!AB141*1000000</f>
        <v>6091428.2667529685</v>
      </c>
      <c r="D141" s="78">
        <f>Pressure!I141</f>
        <v>1.5531826837612554E-4</v>
      </c>
      <c r="E141" s="40">
        <f>Pressure!H141</f>
        <v>155.31826837612553</v>
      </c>
      <c r="F141" s="10">
        <f t="shared" si="10"/>
        <v>4.5</v>
      </c>
      <c r="G141" s="4">
        <f t="shared" si="9"/>
        <v>258144.31948619935</v>
      </c>
      <c r="H141" s="42">
        <f t="shared" si="11"/>
        <v>9.2806909094332575</v>
      </c>
      <c r="I141" s="10">
        <f t="shared" si="12"/>
        <v>1.2839291409812374</v>
      </c>
      <c r="J141" s="4">
        <f t="shared" si="13"/>
        <v>1214.7383155503778</v>
      </c>
      <c r="K141" s="4">
        <f t="shared" si="14"/>
        <v>273.08536386636791</v>
      </c>
      <c r="L141" s="42">
        <f>Pressure!Q141</f>
        <v>0.13703722463624154</v>
      </c>
      <c r="M141" s="10">
        <f t="shared" si="16"/>
        <v>1.4068139335481704</v>
      </c>
      <c r="N141" s="10">
        <f t="shared" si="15"/>
        <v>2.5992852259916033</v>
      </c>
    </row>
    <row r="142" spans="3:14">
      <c r="C142" s="4">
        <f>Pressure!AB142*1000000</f>
        <v>6095619.0444578305</v>
      </c>
      <c r="D142" s="78">
        <f>Pressure!I142</f>
        <v>1.5531826837612554E-4</v>
      </c>
      <c r="E142" s="40">
        <f>Pressure!H142</f>
        <v>155.31826837612553</v>
      </c>
      <c r="F142" s="10">
        <f t="shared" si="10"/>
        <v>4.5</v>
      </c>
      <c r="G142" s="4">
        <f t="shared" si="9"/>
        <v>258321.91748314927</v>
      </c>
      <c r="H142" s="42">
        <f t="shared" si="11"/>
        <v>9.2857196865673437</v>
      </c>
      <c r="I142" s="10">
        <f t="shared" si="12"/>
        <v>1.2839804379332562</v>
      </c>
      <c r="J142" s="4">
        <f t="shared" si="13"/>
        <v>1215.6225965490205</v>
      </c>
      <c r="K142" s="4">
        <f t="shared" si="14"/>
        <v>273.28415910908245</v>
      </c>
      <c r="L142" s="42">
        <f>Pressure!Q142</f>
        <v>0.13819551339785688</v>
      </c>
      <c r="M142" s="10">
        <f t="shared" si="16"/>
        <v>1.4075298655769624</v>
      </c>
      <c r="N142" s="10">
        <f t="shared" si="15"/>
        <v>2.5992852259916033</v>
      </c>
    </row>
    <row r="143" spans="3:14">
      <c r="C143" s="4">
        <f>Pressure!AB143*1000000</f>
        <v>6099799.5320258914</v>
      </c>
      <c r="D143" s="78">
        <f>Pressure!I143</f>
        <v>1.5531826837612554E-4</v>
      </c>
      <c r="E143" s="40">
        <f>Pressure!H143</f>
        <v>155.31826837612553</v>
      </c>
      <c r="F143" s="10">
        <f t="shared" si="10"/>
        <v>4.5</v>
      </c>
      <c r="G143" s="4">
        <f t="shared" si="9"/>
        <v>258499.07940168778</v>
      </c>
      <c r="H143" s="42">
        <f t="shared" si="11"/>
        <v>9.2907355121437245</v>
      </c>
      <c r="I143" s="10">
        <f t="shared" si="12"/>
        <v>1.2840315387032601</v>
      </c>
      <c r="J143" s="4">
        <f t="shared" si="13"/>
        <v>1216.50470626274</v>
      </c>
      <c r="K143" s="4">
        <f t="shared" si="14"/>
        <v>273.48246622515626</v>
      </c>
      <c r="L143" s="42">
        <f>Pressure!Q143</f>
        <v>0.13935354807037684</v>
      </c>
      <c r="M143" s="10">
        <f t="shared" si="16"/>
        <v>1.4082438723192334</v>
      </c>
      <c r="N143" s="10">
        <f t="shared" si="15"/>
        <v>2.5992852259916033</v>
      </c>
    </row>
    <row r="144" spans="3:14">
      <c r="C144" s="4">
        <f>Pressure!AB144*1000000</f>
        <v>6103969.7228003256</v>
      </c>
      <c r="D144" s="78">
        <f>Pressure!I144</f>
        <v>1.5531826837612554E-4</v>
      </c>
      <c r="E144" s="40">
        <f>Pressure!H144</f>
        <v>155.31826837612553</v>
      </c>
      <c r="F144" s="10">
        <f t="shared" si="10"/>
        <v>4.5</v>
      </c>
      <c r="G144" s="4">
        <f t="shared" si="9"/>
        <v>258675.80495970996</v>
      </c>
      <c r="H144" s="42">
        <f t="shared" si="11"/>
        <v>9.2957383831358555</v>
      </c>
      <c r="I144" s="10">
        <f t="shared" si="12"/>
        <v>1.2840824438715679</v>
      </c>
      <c r="J144" s="4">
        <f t="shared" si="13"/>
        <v>1217.3846432869036</v>
      </c>
      <c r="K144" s="4">
        <f t="shared" si="14"/>
        <v>273.6802848988138</v>
      </c>
      <c r="L144" s="42">
        <f>Pressure!Q144</f>
        <v>0.14051132950715958</v>
      </c>
      <c r="M144" s="10">
        <f t="shared" si="16"/>
        <v>1.408955954045904</v>
      </c>
      <c r="N144" s="10">
        <f t="shared" si="15"/>
        <v>2.5992852259916033</v>
      </c>
    </row>
    <row r="145" spans="3:14">
      <c r="C145" s="4">
        <f>Pressure!AB145*1000000</f>
        <v>6108129.6101468736</v>
      </c>
      <c r="D145" s="78">
        <f>Pressure!I145</f>
        <v>1.5531826837612554E-4</v>
      </c>
      <c r="E145" s="40">
        <f>Pressure!H145</f>
        <v>155.31826837612553</v>
      </c>
      <c r="F145" s="10">
        <f t="shared" si="10"/>
        <v>4.5</v>
      </c>
      <c r="G145" s="4">
        <f t="shared" si="9"/>
        <v>258852.09387606723</v>
      </c>
      <c r="H145" s="42">
        <f t="shared" si="11"/>
        <v>9.300728296528872</v>
      </c>
      <c r="I145" s="10">
        <f t="shared" si="12"/>
        <v>1.2841331540154295</v>
      </c>
      <c r="J145" s="4">
        <f t="shared" si="13"/>
        <v>1218.2624062216396</v>
      </c>
      <c r="K145" s="4">
        <f t="shared" si="14"/>
        <v>273.87761481534994</v>
      </c>
      <c r="L145" s="42">
        <f>Pressure!Q145</f>
        <v>0.1416688585599109</v>
      </c>
      <c r="M145" s="10">
        <f t="shared" si="16"/>
        <v>1.4096661110270876</v>
      </c>
      <c r="N145" s="10">
        <f t="shared" si="15"/>
        <v>2.5992852259916033</v>
      </c>
    </row>
    <row r="146" spans="3:14">
      <c r="C146" s="4">
        <f>Pressure!AB146*1000000</f>
        <v>6112279.1874516336</v>
      </c>
      <c r="D146" s="78">
        <f>Pressure!I146</f>
        <v>1.5531826837612554E-4</v>
      </c>
      <c r="E146" s="40">
        <f>Pressure!H146</f>
        <v>155.31826837612553</v>
      </c>
      <c r="F146" s="10">
        <f t="shared" si="10"/>
        <v>4.5</v>
      </c>
      <c r="G146" s="4">
        <f t="shared" si="9"/>
        <v>259027.94587047372</v>
      </c>
      <c r="H146" s="42">
        <f t="shared" si="11"/>
        <v>9.3057052493169987</v>
      </c>
      <c r="I146" s="10">
        <f t="shared" si="12"/>
        <v>1.2841836697090181</v>
      </c>
      <c r="J146" s="4">
        <f t="shared" si="13"/>
        <v>1219.1379936713724</v>
      </c>
      <c r="K146" s="4">
        <f t="shared" si="14"/>
        <v>274.07445566102524</v>
      </c>
      <c r="L146" s="42">
        <f>Pressure!Q146</f>
        <v>0.14282613607869171</v>
      </c>
      <c r="M146" s="10">
        <f t="shared" si="16"/>
        <v>1.4103743435317673</v>
      </c>
      <c r="N146" s="10">
        <f t="shared" si="15"/>
        <v>2.5992852259916033</v>
      </c>
    </row>
    <row r="147" spans="3:14">
      <c r="C147" s="4">
        <f>Pressure!AB147*1000000</f>
        <v>6116418.4481247319</v>
      </c>
      <c r="D147" s="78">
        <f>Pressure!I147</f>
        <v>1.5531826837612554E-4</v>
      </c>
      <c r="E147" s="40">
        <f>Pressure!H147</f>
        <v>155.31826837612553</v>
      </c>
      <c r="F147" s="10">
        <f t="shared" si="10"/>
        <v>4.5</v>
      </c>
      <c r="G147" s="4">
        <f t="shared" si="9"/>
        <v>259203.36066366188</v>
      </c>
      <c r="H147" s="42">
        <f t="shared" si="11"/>
        <v>9.3106692385078826</v>
      </c>
      <c r="I147" s="10">
        <f t="shared" si="12"/>
        <v>1.2842339915234904</v>
      </c>
      <c r="J147" s="4">
        <f t="shared" si="13"/>
        <v>1220.0114042455966</v>
      </c>
      <c r="K147" s="4">
        <f t="shared" si="14"/>
        <v>274.2708071232401</v>
      </c>
      <c r="L147" s="42">
        <f>Pressure!Q147</f>
        <v>0.1439831629119257</v>
      </c>
      <c r="M147" s="10">
        <f t="shared" si="16"/>
        <v>1.4110806518282286</v>
      </c>
      <c r="N147" s="10">
        <f t="shared" si="15"/>
        <v>2.5992852259916033</v>
      </c>
    </row>
    <row r="148" spans="3:14">
      <c r="C148" s="4">
        <f>Pressure!AB148*1000000</f>
        <v>6120547.3855974581</v>
      </c>
      <c r="D148" s="78">
        <f>Pressure!I148</f>
        <v>1.5531826837612554E-4</v>
      </c>
      <c r="E148" s="40">
        <f>Pressure!H148</f>
        <v>155.31826837612553</v>
      </c>
      <c r="F148" s="10">
        <f t="shared" si="10"/>
        <v>4.5</v>
      </c>
      <c r="G148" s="4">
        <f t="shared" si="9"/>
        <v>259378.33797726096</v>
      </c>
      <c r="H148" s="42">
        <f t="shared" si="11"/>
        <v>9.3156202611192622</v>
      </c>
      <c r="I148" s="10">
        <f t="shared" si="12"/>
        <v>1.2842841200269695</v>
      </c>
      <c r="J148" s="4">
        <f t="shared" si="13"/>
        <v>1220.8826365582722</v>
      </c>
      <c r="K148" s="4">
        <f t="shared" si="14"/>
        <v>274.46666889039886</v>
      </c>
      <c r="L148" s="42">
        <f>Pressure!Q148</f>
        <v>0.14513993990640667</v>
      </c>
      <c r="M148" s="10">
        <f t="shared" si="16"/>
        <v>1.4117850361838025</v>
      </c>
      <c r="N148" s="10">
        <f t="shared" si="15"/>
        <v>2.5992852259916033</v>
      </c>
    </row>
    <row r="149" spans="3:14">
      <c r="C149" s="4">
        <f>Pressure!AB149*1000000</f>
        <v>6124665.9933221368</v>
      </c>
      <c r="D149" s="78">
        <f>Pressure!I149</f>
        <v>1.5531826837612554E-4</v>
      </c>
      <c r="E149" s="40">
        <f>Pressure!H149</f>
        <v>155.31826837612553</v>
      </c>
      <c r="F149" s="10">
        <f t="shared" si="10"/>
        <v>4.5</v>
      </c>
      <c r="G149" s="4">
        <f t="shared" si="9"/>
        <v>259552.87753379167</v>
      </c>
      <c r="H149" s="42">
        <f t="shared" si="11"/>
        <v>9.3205583141788004</v>
      </c>
      <c r="I149" s="10">
        <f t="shared" si="12"/>
        <v>1.2843340557845597</v>
      </c>
      <c r="J149" s="4">
        <f t="shared" si="13"/>
        <v>1221.7516892277972</v>
      </c>
      <c r="K149" s="4">
        <f t="shared" si="14"/>
        <v>274.66204065190351</v>
      </c>
      <c r="L149" s="42">
        <f>Pressure!Q149</f>
        <v>0.1462964679073061</v>
      </c>
      <c r="M149" s="10">
        <f t="shared" si="16"/>
        <v>1.4124874968648538</v>
      </c>
      <c r="N149" s="10">
        <f t="shared" si="15"/>
        <v>2.5992852259916033</v>
      </c>
    </row>
    <row r="150" spans="3:14">
      <c r="C150" s="4">
        <f>Pressure!AB150*1000000</f>
        <v>6128774.2647740897</v>
      </c>
      <c r="D150" s="78">
        <f>Pressure!I150</f>
        <v>1.5531826837612554E-4</v>
      </c>
      <c r="E150" s="40">
        <f>Pressure!H150</f>
        <v>155.31826837612553</v>
      </c>
      <c r="F150" s="10">
        <f t="shared" si="10"/>
        <v>4.5</v>
      </c>
      <c r="G150" s="4">
        <f t="shared" si="9"/>
        <v>259726.97905674932</v>
      </c>
      <c r="H150" s="42">
        <f t="shared" si="11"/>
        <v>9.3254833947264313</v>
      </c>
      <c r="I150" s="10">
        <f t="shared" si="12"/>
        <v>1.2843837993583875</v>
      </c>
      <c r="J150" s="4">
        <f t="shared" si="13"/>
        <v>1222.6185608774226</v>
      </c>
      <c r="K150" s="4">
        <f t="shared" si="14"/>
        <v>274.85692209824708</v>
      </c>
      <c r="L150" s="42">
        <f>Pressure!Q150</f>
        <v>0.14745274775818057</v>
      </c>
      <c r="M150" s="10">
        <f t="shared" si="16"/>
        <v>1.4131880341368204</v>
      </c>
      <c r="N150" s="10">
        <f t="shared" si="15"/>
        <v>2.5992852259916033</v>
      </c>
    </row>
    <row r="151" spans="3:14">
      <c r="C151" s="4">
        <f>Pressure!AB151*1000000</f>
        <v>6132872.1934500244</v>
      </c>
      <c r="D151" s="78">
        <f>Pressure!I151</f>
        <v>1.5531826837612554E-4</v>
      </c>
      <c r="E151" s="40">
        <f>Pressure!H151</f>
        <v>155.31826837612553</v>
      </c>
      <c r="F151" s="10">
        <f t="shared" si="10"/>
        <v>4.5</v>
      </c>
      <c r="G151" s="4">
        <f t="shared" si="9"/>
        <v>259900.64227053549</v>
      </c>
      <c r="H151" s="42">
        <f t="shared" si="11"/>
        <v>9.3303954998124787</v>
      </c>
      <c r="I151" s="10">
        <f t="shared" si="12"/>
        <v>1.2844333513075983</v>
      </c>
      <c r="J151" s="4">
        <f t="shared" si="13"/>
        <v>1223.4832501349124</v>
      </c>
      <c r="K151" s="4">
        <f t="shared" si="14"/>
        <v>275.05131292093711</v>
      </c>
      <c r="L151" s="42">
        <f>Pressure!Q151</f>
        <v>0.14860878030097915</v>
      </c>
      <c r="M151" s="10">
        <f t="shared" si="16"/>
        <v>1.4138866482644068</v>
      </c>
      <c r="N151" s="10">
        <f t="shared" si="15"/>
        <v>2.5992852259916033</v>
      </c>
    </row>
    <row r="152" spans="3:14">
      <c r="C152" s="4">
        <f>Pressure!AB152*1000000</f>
        <v>6136959.7728688093</v>
      </c>
      <c r="D152" s="78">
        <f>Pressure!I152</f>
        <v>1.5531826837612554E-4</v>
      </c>
      <c r="E152" s="40">
        <f>Pressure!H152</f>
        <v>155.31826837612553</v>
      </c>
      <c r="F152" s="10">
        <f t="shared" si="10"/>
        <v>4.5</v>
      </c>
      <c r="G152" s="4">
        <f t="shared" si="9"/>
        <v>260073.86690049086</v>
      </c>
      <c r="H152" s="42">
        <f t="shared" si="11"/>
        <v>9.3352946264986159</v>
      </c>
      <c r="I152" s="10">
        <f t="shared" si="12"/>
        <v>1.2844827121883822</v>
      </c>
      <c r="J152" s="4">
        <f t="shared" si="13"/>
        <v>1224.345755632706</v>
      </c>
      <c r="K152" s="4">
        <f t="shared" si="14"/>
        <v>275.24521281253226</v>
      </c>
      <c r="L152" s="42">
        <f>Pressure!Q152</f>
        <v>0.14976456637605073</v>
      </c>
      <c r="M152" s="10">
        <f t="shared" si="16"/>
        <v>1.4145833395112617</v>
      </c>
      <c r="N152" s="10">
        <f t="shared" si="15"/>
        <v>2.5992852259916033</v>
      </c>
    </row>
    <row r="153" spans="3:14">
      <c r="C153" s="4">
        <f>Pressure!AB153*1000000</f>
        <v>6141036.9965700023</v>
      </c>
      <c r="D153" s="78">
        <f>Pressure!I153</f>
        <v>1.5531826837612554E-4</v>
      </c>
      <c r="E153" s="40">
        <f>Pressure!H153</f>
        <v>155.31826837612553</v>
      </c>
      <c r="F153" s="10">
        <f t="shared" si="10"/>
        <v>4.5</v>
      </c>
      <c r="G153" s="4">
        <f t="shared" si="9"/>
        <v>260246.65267283298</v>
      </c>
      <c r="H153" s="42">
        <f t="shared" si="11"/>
        <v>9.3401807718560725</v>
      </c>
      <c r="I153" s="10">
        <f t="shared" si="12"/>
        <v>1.2845318825539731</v>
      </c>
      <c r="J153" s="4">
        <f t="shared" si="13"/>
        <v>1225.2060760076085</v>
      </c>
      <c r="K153" s="4">
        <f t="shared" si="14"/>
        <v>275.43862146657267</v>
      </c>
      <c r="L153" s="42">
        <f>Pressure!Q153</f>
        <v>0.1509201068221514</v>
      </c>
      <c r="M153" s="10">
        <f t="shared" si="16"/>
        <v>1.4152781081401773</v>
      </c>
      <c r="N153" s="10">
        <f t="shared" si="15"/>
        <v>2.5992852259916033</v>
      </c>
    </row>
    <row r="154" spans="3:14">
      <c r="C154" s="4">
        <f>Pressure!AB154*1000000</f>
        <v>6145103.8581161834</v>
      </c>
      <c r="D154" s="78">
        <f>Pressure!I154</f>
        <v>1.5531826837612554E-4</v>
      </c>
      <c r="E154" s="40">
        <f>Pressure!H154</f>
        <v>155.31826837612553</v>
      </c>
      <c r="F154" s="10">
        <f t="shared" si="10"/>
        <v>4.5</v>
      </c>
      <c r="G154" s="4">
        <f t="shared" si="9"/>
        <v>260418.99931475497</v>
      </c>
      <c r="H154" s="42">
        <f t="shared" si="11"/>
        <v>9.345053932968499</v>
      </c>
      <c r="I154" s="10">
        <f t="shared" si="12"/>
        <v>1.2845808629546922</v>
      </c>
      <c r="J154" s="4">
        <f t="shared" si="13"/>
        <v>1226.0642099012832</v>
      </c>
      <c r="K154" s="4">
        <f t="shared" si="14"/>
        <v>275.63153857769061</v>
      </c>
      <c r="L154" s="42">
        <f>Pressure!Q154</f>
        <v>0.15207540247645177</v>
      </c>
      <c r="M154" s="10">
        <f t="shared" si="16"/>
        <v>1.4159709544130774</v>
      </c>
      <c r="N154" s="10">
        <f t="shared" si="15"/>
        <v>2.5992852259916033</v>
      </c>
    </row>
    <row r="155" spans="3:14">
      <c r="C155" s="4">
        <f>Pressure!AB155*1000000</f>
        <v>6149160.3510910869</v>
      </c>
      <c r="D155" s="78">
        <f>Pressure!I155</f>
        <v>1.5531826837612554E-4</v>
      </c>
      <c r="E155" s="40">
        <f>Pressure!H155</f>
        <v>155.31826837612553</v>
      </c>
      <c r="F155" s="10">
        <f t="shared" si="10"/>
        <v>4.5</v>
      </c>
      <c r="G155" s="4">
        <f t="shared" si="9"/>
        <v>260590.90655434644</v>
      </c>
      <c r="H155" s="42">
        <f t="shared" si="11"/>
        <v>9.3499141069296954</v>
      </c>
      <c r="I155" s="10">
        <f t="shared" si="12"/>
        <v>1.2846296539379423</v>
      </c>
      <c r="J155" s="4">
        <f t="shared" si="13"/>
        <v>1226.9201559598569</v>
      </c>
      <c r="K155" s="4">
        <f t="shared" si="14"/>
        <v>275.82396384152173</v>
      </c>
      <c r="L155" s="42">
        <f>Pressure!Q155</f>
        <v>0.15323045417454417</v>
      </c>
      <c r="M155" s="10">
        <f t="shared" si="16"/>
        <v>1.4166618785910186</v>
      </c>
      <c r="N155" s="10">
        <f t="shared" si="15"/>
        <v>2.5992852259916033</v>
      </c>
    </row>
    <row r="156" spans="3:14">
      <c r="C156" s="4">
        <f>Pressure!AB156*1000000</f>
        <v>6153206.4690990122</v>
      </c>
      <c r="D156" s="78">
        <f>Pressure!I156</f>
        <v>1.5531826837612554E-4</v>
      </c>
      <c r="E156" s="40">
        <f>Pressure!H156</f>
        <v>155.31826837612553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260762.37412056854</v>
      </c>
      <c r="H156" s="42">
        <f t="shared" si="11"/>
        <v>9.3547612908429905</v>
      </c>
      <c r="I156" s="10">
        <f t="shared" si="12"/>
        <v>1.2846782560482166</v>
      </c>
      <c r="J156" s="4">
        <f t="shared" si="13"/>
        <v>1227.7739128337953</v>
      </c>
      <c r="K156" s="4">
        <f t="shared" si="14"/>
        <v>276.01589695467726</v>
      </c>
      <c r="L156" s="42">
        <f>Pressure!Q156</f>
        <v>0.15438526275044998</v>
      </c>
      <c r="M156" s="10">
        <f t="shared" si="16"/>
        <v>1.4173508809340087</v>
      </c>
      <c r="N156" s="10">
        <f t="shared" si="15"/>
        <v>2.5992852259916033</v>
      </c>
    </row>
    <row r="157" spans="3:14">
      <c r="C157" s="4">
        <f>Pressure!AB157*1000000</f>
        <v>6157242.2057678001</v>
      </c>
      <c r="D157" s="78">
        <f>Pressure!I157</f>
        <v>1.5531826837612554E-4</v>
      </c>
      <c r="E157" s="40">
        <f>Pressure!H157</f>
        <v>155.31826837612553</v>
      </c>
      <c r="F157" s="10">
        <f t="shared" ref="F157:F220" si="18">aexit/E157</f>
        <v>4.5</v>
      </c>
      <c r="G157" s="4">
        <f t="shared" si="17"/>
        <v>260933.40174338009</v>
      </c>
      <c r="H157" s="42">
        <f t="shared" ref="H157:H220" si="19">1/(((k+1)/2)^(1/(k-1))*(patm*1000000/C157)^(1/k)*SQRT((k+1)/(k-1)*(1-(patm*1000000/C157)^((k-1)/k))))</f>
        <v>9.3595954818247584</v>
      </c>
      <c r="I157" s="10">
        <f t="shared" ref="I157:I220" si="20">etanoz*SQRT(2*k^2/(k-1)*(2/(k+1))^((k+1)/(k-1))*(1-(G157/C157)^((k-1)/k)))+(G157-patm*1000000)/C157*(aexit/E157)</f>
        <v>1.2847266698271502</v>
      </c>
      <c r="J157" s="4">
        <f t="shared" ref="J157:J220" si="21">I157*D157*C157</f>
        <v>1228.6254791785323</v>
      </c>
      <c r="K157" s="4">
        <f t="shared" ref="K157:K220" si="22">J157/4.4482</f>
        <v>276.2073376148852</v>
      </c>
      <c r="L157" s="42">
        <f>Pressure!Q157</f>
        <v>0.1555398290366268</v>
      </c>
      <c r="M157" s="10">
        <f t="shared" si="16"/>
        <v>1.4180379617013457</v>
      </c>
      <c r="N157" s="10">
        <f t="shared" si="15"/>
        <v>2.5992852259916033</v>
      </c>
    </row>
    <row r="158" spans="3:14">
      <c r="C158" s="4">
        <f>Pressure!AB158*1000000</f>
        <v>6161267.5547453891</v>
      </c>
      <c r="D158" s="78">
        <f>Pressure!I158</f>
        <v>1.5531826837612554E-4</v>
      </c>
      <c r="E158" s="40">
        <f>Pressure!H158</f>
        <v>155.31826837612553</v>
      </c>
      <c r="F158" s="10">
        <f t="shared" si="18"/>
        <v>4.5</v>
      </c>
      <c r="G158" s="4">
        <f t="shared" si="17"/>
        <v>261103.98915359154</v>
      </c>
      <c r="H158" s="42">
        <f t="shared" si="19"/>
        <v>9.3644166770003601</v>
      </c>
      <c r="I158" s="10">
        <f t="shared" si="20"/>
        <v>1.2847748958134948</v>
      </c>
      <c r="J158" s="4">
        <f t="shared" si="21"/>
        <v>1229.4748536537418</v>
      </c>
      <c r="K158" s="4">
        <f t="shared" si="22"/>
        <v>276.39828552082679</v>
      </c>
      <c r="L158" s="42">
        <f>Pressure!Q158</f>
        <v>0.15669415386397562</v>
      </c>
      <c r="M158" s="10">
        <f t="shared" si="16"/>
        <v>1.4187231211513369</v>
      </c>
      <c r="N158" s="10">
        <f t="shared" ref="N158:N221" si="23">N157-1/834*(me-mef)</f>
        <v>2.5992852259916033</v>
      </c>
    </row>
    <row r="159" spans="3:14">
      <c r="C159" s="4">
        <f>Pressure!AB159*1000000</f>
        <v>6165282.5097015714</v>
      </c>
      <c r="D159" s="78">
        <f>Pressure!I159</f>
        <v>1.5531826837612554E-4</v>
      </c>
      <c r="E159" s="40">
        <f>Pressure!H159</f>
        <v>155.31826837612553</v>
      </c>
      <c r="F159" s="10">
        <f t="shared" si="18"/>
        <v>4.5</v>
      </c>
      <c r="G159" s="4">
        <f t="shared" si="17"/>
        <v>261274.13608293948</v>
      </c>
      <c r="H159" s="42">
        <f t="shared" si="19"/>
        <v>9.3692248735062389</v>
      </c>
      <c r="I159" s="10">
        <f t="shared" si="20"/>
        <v>1.2848229345431548</v>
      </c>
      <c r="J159" s="4">
        <f t="shared" si="21"/>
        <v>1230.3220349237097</v>
      </c>
      <c r="K159" s="4">
        <f t="shared" si="22"/>
        <v>276.58874037222017</v>
      </c>
      <c r="L159" s="42">
        <f>Pressure!Q159</f>
        <v>0.15784823806184803</v>
      </c>
      <c r="M159" s="10">
        <f t="shared" si="16"/>
        <v>1.4194063595414823</v>
      </c>
      <c r="N159" s="10">
        <f t="shared" si="23"/>
        <v>2.5992852259916033</v>
      </c>
    </row>
    <row r="160" spans="3:14">
      <c r="C160" s="4">
        <f>Pressure!AB160*1000000</f>
        <v>6169287.0643274365</v>
      </c>
      <c r="D160" s="78">
        <f>Pressure!I160</f>
        <v>1.5531826837612554E-4</v>
      </c>
      <c r="E160" s="40">
        <f>Pressure!H160</f>
        <v>155.31826837612553</v>
      </c>
      <c r="F160" s="10">
        <f t="shared" si="18"/>
        <v>4.5</v>
      </c>
      <c r="G160" s="4">
        <f t="shared" si="17"/>
        <v>261443.84226406313</v>
      </c>
      <c r="H160" s="42">
        <f t="shared" si="19"/>
        <v>9.3740200684892798</v>
      </c>
      <c r="I160" s="10">
        <f t="shared" si="20"/>
        <v>1.2848707865491971</v>
      </c>
      <c r="J160" s="4">
        <f t="shared" si="21"/>
        <v>1231.1670216572152</v>
      </c>
      <c r="K160" s="4">
        <f t="shared" si="22"/>
        <v>276.77870186979345</v>
      </c>
      <c r="L160" s="42">
        <f>Pressure!Q160</f>
        <v>0.15900208245805328</v>
      </c>
      <c r="M160" s="10">
        <f t="shared" si="16"/>
        <v>1.420087677128224</v>
      </c>
      <c r="N160" s="10">
        <f t="shared" si="23"/>
        <v>2.5992852259916033</v>
      </c>
    </row>
    <row r="161" spans="3:14">
      <c r="C161" s="4">
        <f>Pressure!AB161*1000000</f>
        <v>6173281.2123362115</v>
      </c>
      <c r="D161" s="78">
        <f>Pressure!I161</f>
        <v>1.5531826837612554E-4</v>
      </c>
      <c r="E161" s="40">
        <f>Pressure!H161</f>
        <v>155.31826837612553</v>
      </c>
      <c r="F161" s="10">
        <f t="shared" si="18"/>
        <v>4.5</v>
      </c>
      <c r="G161" s="4">
        <f t="shared" si="17"/>
        <v>261613.10743053976</v>
      </c>
      <c r="H161" s="42">
        <f t="shared" si="19"/>
        <v>9.3788022591078413</v>
      </c>
      <c r="I161" s="10">
        <f t="shared" si="20"/>
        <v>1.2849184523618762</v>
      </c>
      <c r="J161" s="4">
        <f t="shared" si="21"/>
        <v>1232.0098125277088</v>
      </c>
      <c r="K161" s="4">
        <f t="shared" si="22"/>
        <v>276.96816971532502</v>
      </c>
      <c r="L161" s="42">
        <f>Pressure!Q161</f>
        <v>0.16015568787886544</v>
      </c>
      <c r="M161" s="10">
        <f t="shared" si="16"/>
        <v>1.4207670741673375</v>
      </c>
      <c r="N161" s="10">
        <f t="shared" si="23"/>
        <v>2.5992852259916033</v>
      </c>
    </row>
    <row r="162" spans="3:14">
      <c r="C162" s="4">
        <f>Pressure!AB162*1000000</f>
        <v>6177264.9474614095</v>
      </c>
      <c r="D162" s="78">
        <f>Pressure!I162</f>
        <v>1.5531826837612554E-4</v>
      </c>
      <c r="E162" s="40">
        <f>Pressure!H162</f>
        <v>155.31826837612553</v>
      </c>
      <c r="F162" s="10">
        <f t="shared" si="18"/>
        <v>4.5</v>
      </c>
      <c r="G162" s="4">
        <f t="shared" si="17"/>
        <v>261781.93131680638</v>
      </c>
      <c r="H162" s="42">
        <f t="shared" si="19"/>
        <v>9.3835714425295453</v>
      </c>
      <c r="I162" s="10">
        <f t="shared" si="20"/>
        <v>1.2849659325086271</v>
      </c>
      <c r="J162" s="4">
        <f t="shared" si="21"/>
        <v>1232.8504062129216</v>
      </c>
      <c r="K162" s="4">
        <f t="shared" si="22"/>
        <v>277.15714361155563</v>
      </c>
      <c r="L162" s="42">
        <f>Pressure!Q162</f>
        <v>0.16130905514903041</v>
      </c>
      <c r="M162" s="10">
        <f t="shared" si="16"/>
        <v>1.4214445509135463</v>
      </c>
      <c r="N162" s="10">
        <f t="shared" si="23"/>
        <v>2.5992852259916033</v>
      </c>
    </row>
    <row r="163" spans="3:14">
      <c r="C163" s="4">
        <f>Pressure!AB163*1000000</f>
        <v>6181238.2634590045</v>
      </c>
      <c r="D163" s="78">
        <f>Pressure!I163</f>
        <v>1.5531826837612554E-4</v>
      </c>
      <c r="E163" s="40">
        <f>Pressure!H163</f>
        <v>155.31826837612553</v>
      </c>
      <c r="F163" s="10">
        <f t="shared" si="18"/>
        <v>4.5</v>
      </c>
      <c r="G163" s="4">
        <f t="shared" si="17"/>
        <v>261950.31365825181</v>
      </c>
      <c r="H163" s="42">
        <f t="shared" si="19"/>
        <v>9.3883276159338944</v>
      </c>
      <c r="I163" s="10">
        <f t="shared" si="20"/>
        <v>1.2850132275141068</v>
      </c>
      <c r="J163" s="4">
        <f t="shared" si="21"/>
        <v>1233.6888013953242</v>
      </c>
      <c r="K163" s="4">
        <f t="shared" si="22"/>
        <v>277.34562326229133</v>
      </c>
      <c r="L163" s="42">
        <f>Pressure!Q163</f>
        <v>0.16246218509177293</v>
      </c>
      <c r="M163" s="10">
        <f t="shared" si="16"/>
        <v>1.4221201076207455</v>
      </c>
      <c r="N163" s="10">
        <f t="shared" si="23"/>
        <v>2.5992852259916033</v>
      </c>
    </row>
    <row r="164" spans="3:14">
      <c r="C164" s="4">
        <f>Pressure!AB164*1000000</f>
        <v>6185201.1541052209</v>
      </c>
      <c r="D164" s="78">
        <f>Pressure!I164</f>
        <v>1.5531826837612554E-4</v>
      </c>
      <c r="E164" s="40">
        <f>Pressure!H164</f>
        <v>155.31826837612553</v>
      </c>
      <c r="F164" s="10">
        <f t="shared" si="18"/>
        <v>4.5</v>
      </c>
      <c r="G164" s="4">
        <f t="shared" si="17"/>
        <v>262118.25419112312</v>
      </c>
      <c r="H164" s="42">
        <f t="shared" si="19"/>
        <v>9.3930707765096724</v>
      </c>
      <c r="I164" s="10">
        <f t="shared" si="20"/>
        <v>1.2850603379001833</v>
      </c>
      <c r="J164" s="4">
        <f t="shared" si="21"/>
        <v>1234.5249967616594</v>
      </c>
      <c r="K164" s="4">
        <f t="shared" si="22"/>
        <v>277.53360837229877</v>
      </c>
      <c r="L164" s="42">
        <f>Pressure!Q164</f>
        <v>0.16361507852880369</v>
      </c>
      <c r="M164" s="10">
        <f t="shared" si="16"/>
        <v>1.4227937445419767</v>
      </c>
      <c r="N164" s="10">
        <f t="shared" si="23"/>
        <v>2.5992852259916033</v>
      </c>
    </row>
    <row r="165" spans="3:14">
      <c r="C165" s="4">
        <f>Pressure!AB165*1000000</f>
        <v>6189153.6131980028</v>
      </c>
      <c r="D165" s="78">
        <f>Pressure!I165</f>
        <v>1.5531826837612554E-4</v>
      </c>
      <c r="E165" s="40">
        <f>Pressure!H165</f>
        <v>155.31826837612553</v>
      </c>
      <c r="F165" s="10">
        <f t="shared" si="18"/>
        <v>4.5</v>
      </c>
      <c r="G165" s="4">
        <f t="shared" si="17"/>
        <v>262285.75265258772</v>
      </c>
      <c r="H165" s="42">
        <f t="shared" si="19"/>
        <v>9.39780092145668</v>
      </c>
      <c r="I165" s="10">
        <f t="shared" si="20"/>
        <v>1.2851072641859678</v>
      </c>
      <c r="J165" s="4">
        <f t="shared" si="21"/>
        <v>1235.3589910032545</v>
      </c>
      <c r="K165" s="4">
        <f t="shared" si="22"/>
        <v>277.72109864737524</v>
      </c>
      <c r="L165" s="42">
        <f>Pressure!Q165</f>
        <v>0.16476773628032623</v>
      </c>
      <c r="M165" s="10">
        <f t="shared" si="16"/>
        <v>1.4234654619293152</v>
      </c>
      <c r="N165" s="10">
        <f t="shared" si="23"/>
        <v>2.5992852259916033</v>
      </c>
    </row>
    <row r="166" spans="3:14">
      <c r="C166" s="4">
        <f>Pressure!AB166*1000000</f>
        <v>6193095.6345565105</v>
      </c>
      <c r="D166" s="78">
        <f>Pressure!I166</f>
        <v>1.5531826837612554E-4</v>
      </c>
      <c r="E166" s="40">
        <f>Pressure!H166</f>
        <v>155.31826837612553</v>
      </c>
      <c r="F166" s="10">
        <f t="shared" si="18"/>
        <v>4.5</v>
      </c>
      <c r="G166" s="4">
        <f t="shared" si="17"/>
        <v>262452.80878071225</v>
      </c>
      <c r="H166" s="42">
        <f t="shared" si="19"/>
        <v>9.4025180479851898</v>
      </c>
      <c r="I166" s="10">
        <f t="shared" si="20"/>
        <v>1.2851540068878238</v>
      </c>
      <c r="J166" s="4">
        <f t="shared" si="21"/>
        <v>1236.1907828159119</v>
      </c>
      <c r="K166" s="4">
        <f t="shared" si="22"/>
        <v>277.90809379432397</v>
      </c>
      <c r="L166" s="42">
        <f>Pressure!Q166</f>
        <v>0.16592015916504391</v>
      </c>
      <c r="M166" s="10">
        <f t="shared" si="16"/>
        <v>1.4241352600339994</v>
      </c>
      <c r="N166" s="10">
        <f t="shared" si="23"/>
        <v>2.5992852259916033</v>
      </c>
    </row>
    <row r="167" spans="3:14">
      <c r="C167" s="4">
        <f>Pressure!AB167*1000000</f>
        <v>6197027.2120208833</v>
      </c>
      <c r="D167" s="78">
        <f>Pressure!I167</f>
        <v>1.5531826837612554E-4</v>
      </c>
      <c r="E167" s="40">
        <f>Pressure!H167</f>
        <v>155.31826837612553</v>
      </c>
      <c r="F167" s="10">
        <f t="shared" si="18"/>
        <v>4.5</v>
      </c>
      <c r="G167" s="4">
        <f t="shared" si="17"/>
        <v>262619.4223144523</v>
      </c>
      <c r="H167" s="42">
        <f t="shared" si="19"/>
        <v>9.4072221533156508</v>
      </c>
      <c r="I167" s="10">
        <f t="shared" si="20"/>
        <v>1.2852005665193791</v>
      </c>
      <c r="J167" s="4">
        <f t="shared" si="21"/>
        <v>1237.0203708998617</v>
      </c>
      <c r="K167" s="4">
        <f t="shared" si="22"/>
        <v>278.0945935209437</v>
      </c>
      <c r="L167" s="42">
        <f>Pressure!Q167</f>
        <v>0.16707234800016685</v>
      </c>
      <c r="M167" s="10">
        <f t="shared" si="16"/>
        <v>1.4248031391064215</v>
      </c>
      <c r="N167" s="10">
        <f t="shared" si="23"/>
        <v>2.5992852259916033</v>
      </c>
    </row>
    <row r="168" spans="3:14">
      <c r="C168" s="4">
        <f>Pressure!AB168*1000000</f>
        <v>6200948.3394529922</v>
      </c>
      <c r="D168" s="78">
        <f>Pressure!I168</f>
        <v>1.5531826837612554E-4</v>
      </c>
      <c r="E168" s="40">
        <f>Pressure!H168</f>
        <v>155.31826837612553</v>
      </c>
      <c r="F168" s="10">
        <f t="shared" si="18"/>
        <v>4.5</v>
      </c>
      <c r="G168" s="4">
        <f t="shared" si="17"/>
        <v>262785.59299368446</v>
      </c>
      <c r="H168" s="42">
        <f t="shared" si="19"/>
        <v>9.4119132346796146</v>
      </c>
      <c r="I168" s="10">
        <f t="shared" si="20"/>
        <v>1.285246943591549</v>
      </c>
      <c r="J168" s="4">
        <f t="shared" si="21"/>
        <v>1237.8477539599196</v>
      </c>
      <c r="K168" s="4">
        <f t="shared" si="22"/>
        <v>278.28059753606396</v>
      </c>
      <c r="L168" s="42">
        <f>Pressure!Q168</f>
        <v>0.16822430360141877</v>
      </c>
      <c r="M168" s="10">
        <f t="shared" ref="M168:M231" si="24">(J168+J167)/2*(L168-L167)</f>
        <v>1.4254690993960299</v>
      </c>
      <c r="N168" s="10">
        <f t="shared" si="23"/>
        <v>2.5992852259916033</v>
      </c>
    </row>
    <row r="169" spans="3:14">
      <c r="C169" s="4">
        <f>Pressure!AB169*1000000</f>
        <v>6204859.0107349101</v>
      </c>
      <c r="D169" s="78">
        <f>Pressure!I169</f>
        <v>1.5531826837612554E-4</v>
      </c>
      <c r="E169" s="40">
        <f>Pressure!H169</f>
        <v>155.31826837612553</v>
      </c>
      <c r="F169" s="10">
        <f t="shared" si="18"/>
        <v>4.5</v>
      </c>
      <c r="G169" s="4">
        <f t="shared" si="17"/>
        <v>262951.32055914152</v>
      </c>
      <c r="H169" s="42">
        <f t="shared" si="19"/>
        <v>9.4165912893179353</v>
      </c>
      <c r="I169" s="10">
        <f t="shared" si="20"/>
        <v>1.2852931386125337</v>
      </c>
      <c r="J169" s="4">
        <f t="shared" si="21"/>
        <v>1238.672930705163</v>
      </c>
      <c r="K169" s="4">
        <f t="shared" si="22"/>
        <v>278.46610554947239</v>
      </c>
      <c r="L169" s="42">
        <f>Pressure!Q169</f>
        <v>0.16937602678304389</v>
      </c>
      <c r="M169" s="10">
        <f t="shared" si="24"/>
        <v>1.4261331411514508</v>
      </c>
      <c r="N169" s="10">
        <f t="shared" si="23"/>
        <v>2.5992852259916033</v>
      </c>
    </row>
    <row r="170" spans="3:14">
      <c r="C170" s="4">
        <f>Pressure!AB170*1000000</f>
        <v>6208759.2197703328</v>
      </c>
      <c r="D170" s="78">
        <f>Pressure!I170</f>
        <v>1.5531826837612554E-4</v>
      </c>
      <c r="E170" s="40">
        <f>Pressure!H170</f>
        <v>155.31826837612553</v>
      </c>
      <c r="F170" s="10">
        <f t="shared" si="18"/>
        <v>4.5</v>
      </c>
      <c r="G170" s="4">
        <f t="shared" si="17"/>
        <v>263116.60475247237</v>
      </c>
      <c r="H170" s="42">
        <f t="shared" si="19"/>
        <v>9.4212563144824699</v>
      </c>
      <c r="I170" s="10">
        <f t="shared" si="20"/>
        <v>1.2853391520878488</v>
      </c>
      <c r="J170" s="4">
        <f t="shared" si="21"/>
        <v>1239.4958998492332</v>
      </c>
      <c r="K170" s="4">
        <f t="shared" si="22"/>
        <v>278.65111727198263</v>
      </c>
      <c r="L170" s="42">
        <f>Pressure!Q170</f>
        <v>0.1705275183578138</v>
      </c>
      <c r="M170" s="10">
        <f t="shared" si="24"/>
        <v>1.4267952646203852</v>
      </c>
      <c r="N170" s="10">
        <f t="shared" si="23"/>
        <v>2.5992852259916033</v>
      </c>
    </row>
    <row r="171" spans="3:14">
      <c r="C171" s="4">
        <f>Pressure!AB171*1000000</f>
        <v>6212648.9604837215</v>
      </c>
      <c r="D171" s="78">
        <f>Pressure!I171</f>
        <v>1.5531826837612554E-4</v>
      </c>
      <c r="E171" s="40">
        <f>Pressure!H171</f>
        <v>155.31826837612553</v>
      </c>
      <c r="F171" s="10">
        <f t="shared" si="18"/>
        <v>4.5</v>
      </c>
      <c r="G171" s="4">
        <f t="shared" si="17"/>
        <v>263281.44531620614</v>
      </c>
      <c r="H171" s="42">
        <f t="shared" si="19"/>
        <v>9.4259083074350816</v>
      </c>
      <c r="I171" s="10">
        <f t="shared" si="20"/>
        <v>1.28538498452033</v>
      </c>
      <c r="J171" s="4">
        <f t="shared" si="21"/>
        <v>1240.3166601101523</v>
      </c>
      <c r="K171" s="4">
        <f t="shared" si="22"/>
        <v>278.83563241539326</v>
      </c>
      <c r="L171" s="42">
        <f>Pressure!Q171</f>
        <v>0.17167877913703417</v>
      </c>
      <c r="M171" s="10">
        <f t="shared" si="24"/>
        <v>1.4274554700496513</v>
      </c>
      <c r="N171" s="10">
        <f t="shared" si="23"/>
        <v>2.5992852259916033</v>
      </c>
    </row>
    <row r="172" spans="3:14">
      <c r="C172" s="4">
        <f>Pressure!AB172*1000000</f>
        <v>6216528.2268209895</v>
      </c>
      <c r="D172" s="78">
        <f>Pressure!I172</f>
        <v>1.5531826837612554E-4</v>
      </c>
      <c r="E172" s="40">
        <f>Pressure!H172</f>
        <v>155.31826837612553</v>
      </c>
      <c r="F172" s="10">
        <f t="shared" si="18"/>
        <v>4.5</v>
      </c>
      <c r="G172" s="4">
        <f t="shared" si="17"/>
        <v>263445.84199378098</v>
      </c>
      <c r="H172" s="42">
        <f t="shared" si="19"/>
        <v>9.4305472654484657</v>
      </c>
      <c r="I172" s="10">
        <f t="shared" si="20"/>
        <v>1.2854306364101553</v>
      </c>
      <c r="J172" s="4">
        <f t="shared" si="21"/>
        <v>1241.1352102104688</v>
      </c>
      <c r="K172" s="4">
        <f t="shared" si="22"/>
        <v>279.01965069252032</v>
      </c>
      <c r="L172" s="42">
        <f>Pressure!Q172</f>
        <v>0.17282980993055164</v>
      </c>
      <c r="M172" s="10">
        <f t="shared" si="24"/>
        <v>1.4281137576852789</v>
      </c>
      <c r="N172" s="10">
        <f t="shared" si="23"/>
        <v>2.5992852259916033</v>
      </c>
    </row>
    <row r="173" spans="3:14">
      <c r="C173" s="4">
        <f>Pressure!AB173*1000000</f>
        <v>6220397.012747786</v>
      </c>
      <c r="D173" s="78">
        <f>Pressure!I173</f>
        <v>1.5531826837612554E-4</v>
      </c>
      <c r="E173" s="40">
        <f>Pressure!H173</f>
        <v>155.31826837612553</v>
      </c>
      <c r="F173" s="10">
        <f t="shared" si="18"/>
        <v>4.5</v>
      </c>
      <c r="G173" s="4">
        <f t="shared" si="17"/>
        <v>263609.79452947149</v>
      </c>
      <c r="H173" s="42">
        <f t="shared" si="19"/>
        <v>9.4351731858041372</v>
      </c>
      <c r="I173" s="10">
        <f t="shared" si="20"/>
        <v>1.2854761082548396</v>
      </c>
      <c r="J173" s="4">
        <f t="shared" si="21"/>
        <v>1241.9515488768966</v>
      </c>
      <c r="K173" s="4">
        <f t="shared" si="22"/>
        <v>279.2031718171163</v>
      </c>
      <c r="L173" s="42">
        <f>Pressure!Q173</f>
        <v>0.17398061154676051</v>
      </c>
      <c r="M173" s="10">
        <f t="shared" si="24"/>
        <v>1.4287701277722908</v>
      </c>
      <c r="N173" s="10">
        <f t="shared" si="23"/>
        <v>2.5992852259916033</v>
      </c>
    </row>
    <row r="174" spans="3:14">
      <c r="C174" s="4">
        <f>Pressure!AB174*1000000</f>
        <v>6224255.312252041</v>
      </c>
      <c r="D174" s="78">
        <f>Pressure!I174</f>
        <v>1.5531826837612554E-4</v>
      </c>
      <c r="E174" s="40">
        <f>Pressure!H174</f>
        <v>155.31826837612553</v>
      </c>
      <c r="F174" s="10">
        <f t="shared" si="18"/>
        <v>4.5</v>
      </c>
      <c r="G174" s="4">
        <f t="shared" si="17"/>
        <v>263773.30266849627</v>
      </c>
      <c r="H174" s="42">
        <f t="shared" si="19"/>
        <v>9.4397860657954737</v>
      </c>
      <c r="I174" s="10">
        <f t="shared" si="20"/>
        <v>1.2855214005492779</v>
      </c>
      <c r="J174" s="4">
        <f t="shared" si="21"/>
        <v>1242.7656748408501</v>
      </c>
      <c r="K174" s="4">
        <f t="shared" si="22"/>
        <v>279.38619550399039</v>
      </c>
      <c r="L174" s="42">
        <f>Pressure!Q174</f>
        <v>0.1751311847926095</v>
      </c>
      <c r="M174" s="10">
        <f t="shared" si="24"/>
        <v>1.4294245805549166</v>
      </c>
      <c r="N174" s="10">
        <f t="shared" si="23"/>
        <v>2.5992852259916033</v>
      </c>
    </row>
    <row r="175" spans="3:14">
      <c r="C175" s="4">
        <f>Pressure!AB175*1000000</f>
        <v>6228103.1193420961</v>
      </c>
      <c r="D175" s="78">
        <f>Pressure!I175</f>
        <v>1.5531826837612554E-4</v>
      </c>
      <c r="E175" s="40">
        <f>Pressure!H175</f>
        <v>155.31826837612553</v>
      </c>
      <c r="F175" s="10">
        <f t="shared" si="18"/>
        <v>4.5</v>
      </c>
      <c r="G175" s="4">
        <f t="shared" si="17"/>
        <v>263936.36615693918</v>
      </c>
      <c r="H175" s="42">
        <f t="shared" si="19"/>
        <v>9.4443859027254753</v>
      </c>
      <c r="I175" s="10">
        <f t="shared" si="20"/>
        <v>1.2855665137857373</v>
      </c>
      <c r="J175" s="4">
        <f t="shared" si="21"/>
        <v>1243.5775868380506</v>
      </c>
      <c r="K175" s="4">
        <f t="shared" si="22"/>
        <v>279.56872146892016</v>
      </c>
      <c r="L175" s="42">
        <f>Pressure!Q175</f>
        <v>0.17628153047360839</v>
      </c>
      <c r="M175" s="10">
        <f t="shared" si="24"/>
        <v>1.430077116276512</v>
      </c>
      <c r="N175" s="10">
        <f t="shared" si="23"/>
        <v>2.5992852259916033</v>
      </c>
    </row>
    <row r="176" spans="3:14">
      <c r="C176" s="4">
        <f>Pressure!AB176*1000000</f>
        <v>6231940.4280466624</v>
      </c>
      <c r="D176" s="78">
        <f>Pressure!I176</f>
        <v>1.5531826837612554E-4</v>
      </c>
      <c r="E176" s="40">
        <f>Pressure!H176</f>
        <v>155.31826837612553</v>
      </c>
      <c r="F176" s="10">
        <f t="shared" si="18"/>
        <v>4.5</v>
      </c>
      <c r="G176" s="4">
        <f t="shared" si="17"/>
        <v>264098.98474174715</v>
      </c>
      <c r="H176" s="42">
        <f t="shared" si="19"/>
        <v>9.4489726939067999</v>
      </c>
      <c r="I176" s="10">
        <f t="shared" si="20"/>
        <v>1.2856114484538717</v>
      </c>
      <c r="J176" s="4">
        <f t="shared" si="21"/>
        <v>1244.3872836085179</v>
      </c>
      <c r="K176" s="4">
        <f t="shared" si="22"/>
        <v>279.75074942864933</v>
      </c>
      <c r="L176" s="42">
        <f>Pressure!Q176</f>
        <v>0.17743164939383477</v>
      </c>
      <c r="M176" s="10">
        <f t="shared" si="24"/>
        <v>1.4307277351795775</v>
      </c>
      <c r="N176" s="10">
        <f t="shared" si="23"/>
        <v>2.5992852259916033</v>
      </c>
    </row>
    <row r="177" spans="3:14">
      <c r="C177" s="4">
        <f>Pressure!AB177*1000000</f>
        <v>6235767.2324152803</v>
      </c>
      <c r="D177" s="78">
        <f>Pressure!I177</f>
        <v>1.5531826837612554E-4</v>
      </c>
      <c r="E177" s="40">
        <f>Pressure!H177</f>
        <v>155.31826837612553</v>
      </c>
      <c r="F177" s="10">
        <f t="shared" si="18"/>
        <v>4.5</v>
      </c>
      <c r="G177" s="4">
        <f t="shared" si="17"/>
        <v>264261.1581707499</v>
      </c>
      <c r="H177" s="42">
        <f t="shared" si="19"/>
        <v>9.4535464366622577</v>
      </c>
      <c r="I177" s="10">
        <f t="shared" si="20"/>
        <v>1.2856562050407396</v>
      </c>
      <c r="J177" s="4">
        <f t="shared" si="21"/>
        <v>1245.1947638966674</v>
      </c>
      <c r="K177" s="4">
        <f t="shared" si="22"/>
        <v>279.93227910090991</v>
      </c>
      <c r="L177" s="42">
        <f>Pressure!Q177</f>
        <v>0.17858154235594062</v>
      </c>
      <c r="M177" s="10">
        <f t="shared" si="24"/>
        <v>1.4313764375056457</v>
      </c>
      <c r="N177" s="10">
        <f t="shared" si="23"/>
        <v>2.5992852259916033</v>
      </c>
    </row>
    <row r="178" spans="3:14">
      <c r="C178" s="4">
        <f>Pressure!AB178*1000000</f>
        <v>6239583.5265188003</v>
      </c>
      <c r="D178" s="78">
        <f>Pressure!I178</f>
        <v>1.5531826837612554E-4</v>
      </c>
      <c r="E178" s="40">
        <f>Pressure!H178</f>
        <v>155.31826837612553</v>
      </c>
      <c r="F178" s="10">
        <f t="shared" si="18"/>
        <v>4.5</v>
      </c>
      <c r="G178" s="4">
        <f t="shared" si="17"/>
        <v>264422.88619268022</v>
      </c>
      <c r="H178" s="42">
        <f t="shared" si="19"/>
        <v>9.4581071283254392</v>
      </c>
      <c r="I178" s="10">
        <f t="shared" si="20"/>
        <v>1.2857007840308246</v>
      </c>
      <c r="J178" s="4">
        <f t="shared" si="21"/>
        <v>1246.0000264514097</v>
      </c>
      <c r="K178" s="4">
        <f t="shared" si="22"/>
        <v>280.11331020444442</v>
      </c>
      <c r="L178" s="42">
        <f>Pressure!Q178</f>
        <v>0.17973121016115898</v>
      </c>
      <c r="M178" s="10">
        <f t="shared" si="24"/>
        <v>1.4320232234954395</v>
      </c>
      <c r="N178" s="10">
        <f t="shared" si="23"/>
        <v>2.5992852259916033</v>
      </c>
    </row>
    <row r="179" spans="3:14">
      <c r="C179" s="4">
        <f>Pressure!AB179*1000000</f>
        <v>6243389.304448653</v>
      </c>
      <c r="D179" s="78">
        <f>Pressure!I179</f>
        <v>1.5531826837612554E-4</v>
      </c>
      <c r="E179" s="40">
        <f>Pressure!H179</f>
        <v>155.31826837612553</v>
      </c>
      <c r="F179" s="10">
        <f t="shared" si="18"/>
        <v>4.5</v>
      </c>
      <c r="G179" s="4">
        <f t="shared" si="17"/>
        <v>264584.16855714301</v>
      </c>
      <c r="H179" s="42">
        <f t="shared" si="19"/>
        <v>9.4626547662398508</v>
      </c>
      <c r="I179" s="10">
        <f t="shared" si="20"/>
        <v>1.2857451859060389</v>
      </c>
      <c r="J179" s="4">
        <f t="shared" si="21"/>
        <v>1246.8030700259992</v>
      </c>
      <c r="K179" s="4">
        <f t="shared" si="22"/>
        <v>280.29384245897199</v>
      </c>
      <c r="L179" s="42">
        <f>Pressure!Q179</f>
        <v>0.18088065360931052</v>
      </c>
      <c r="M179" s="10">
        <f t="shared" si="24"/>
        <v>1.4326680933889191</v>
      </c>
      <c r="N179" s="10">
        <f t="shared" si="23"/>
        <v>2.5992852259916033</v>
      </c>
    </row>
    <row r="180" spans="3:14">
      <c r="C180" s="4">
        <f>Pressure!AB180*1000000</f>
        <v>6247184.5603162292</v>
      </c>
      <c r="D180" s="78">
        <f>Pressure!I180</f>
        <v>1.5531826837612554E-4</v>
      </c>
      <c r="E180" s="40">
        <f>Pressure!H180</f>
        <v>155.31826837612553</v>
      </c>
      <c r="F180" s="10">
        <f t="shared" si="18"/>
        <v>4.5</v>
      </c>
      <c r="G180" s="4">
        <f t="shared" si="17"/>
        <v>264745.00501458911</v>
      </c>
      <c r="H180" s="42">
        <f t="shared" si="19"/>
        <v>9.4671893477582003</v>
      </c>
      <c r="I180" s="10">
        <f t="shared" si="20"/>
        <v>1.285789411145732</v>
      </c>
      <c r="J180" s="4">
        <f t="shared" si="21"/>
        <v>1247.6038933779014</v>
      </c>
      <c r="K180" s="4">
        <f t="shared" si="22"/>
        <v>280.47387558515834</v>
      </c>
      <c r="L180" s="42">
        <f>Pressure!Q180</f>
        <v>0.18202987349881006</v>
      </c>
      <c r="M180" s="10">
        <f t="shared" si="24"/>
        <v>1.4333110474249524</v>
      </c>
      <c r="N180" s="10">
        <f t="shared" si="23"/>
        <v>2.5992852259916033</v>
      </c>
    </row>
    <row r="181" spans="3:14">
      <c r="C181" s="4">
        <f>Pressure!AB181*1000000</f>
        <v>6250969.2882540822</v>
      </c>
      <c r="D181" s="78">
        <f>Pressure!I181</f>
        <v>1.5531826837612554E-4</v>
      </c>
      <c r="E181" s="40">
        <f>Pressure!H181</f>
        <v>155.31826837612553</v>
      </c>
      <c r="F181" s="10">
        <f t="shared" si="18"/>
        <v>4.5</v>
      </c>
      <c r="G181" s="4">
        <f t="shared" si="17"/>
        <v>264905.39531636611</v>
      </c>
      <c r="H181" s="42">
        <f t="shared" si="19"/>
        <v>9.4717108702438342</v>
      </c>
      <c r="I181" s="10">
        <f t="shared" si="20"/>
        <v>1.2858334602267156</v>
      </c>
      <c r="J181" s="4">
        <f t="shared" si="21"/>
        <v>1248.4024952690474</v>
      </c>
      <c r="K181" s="4">
        <f t="shared" si="22"/>
        <v>280.65340930467323</v>
      </c>
      <c r="L181" s="42">
        <f>Pressure!Q181</f>
        <v>0.18317887062667318</v>
      </c>
      <c r="M181" s="10">
        <f t="shared" si="24"/>
        <v>1.4339520858416734</v>
      </c>
      <c r="N181" s="10">
        <f t="shared" si="23"/>
        <v>2.5992852259916033</v>
      </c>
    </row>
    <row r="182" spans="3:14">
      <c r="C182" s="4">
        <f>Pressure!AB182*1000000</f>
        <v>6254743.4824159089</v>
      </c>
      <c r="D182" s="78">
        <f>Pressure!I182</f>
        <v>1.5531826837612554E-4</v>
      </c>
      <c r="E182" s="40">
        <f>Pressure!H182</f>
        <v>155.31826837612553</v>
      </c>
      <c r="F182" s="10">
        <f t="shared" si="18"/>
        <v>4.5</v>
      </c>
      <c r="G182" s="4">
        <f t="shared" si="17"/>
        <v>265065.33921471768</v>
      </c>
      <c r="H182" s="42">
        <f t="shared" si="19"/>
        <v>9.4762193310707428</v>
      </c>
      <c r="I182" s="10">
        <f t="shared" si="20"/>
        <v>1.2858773336232787</v>
      </c>
      <c r="J182" s="4">
        <f t="shared" si="21"/>
        <v>1249.1988744658297</v>
      </c>
      <c r="K182" s="4">
        <f t="shared" si="22"/>
        <v>280.83244334018923</v>
      </c>
      <c r="L182" s="42">
        <f>Pressure!Q182</f>
        <v>0.18432764578852276</v>
      </c>
      <c r="M182" s="10">
        <f t="shared" si="24"/>
        <v>1.4345912088764581</v>
      </c>
      <c r="N182" s="10">
        <f t="shared" si="23"/>
        <v>2.5992852259916033</v>
      </c>
    </row>
    <row r="183" spans="3:14">
      <c r="C183" s="4">
        <f>Pressure!AB183*1000000</f>
        <v>6258507.1369745862</v>
      </c>
      <c r="D183" s="78">
        <f>Pressure!I183</f>
        <v>1.5531826837612554E-4</v>
      </c>
      <c r="E183" s="40">
        <f>Pressure!H183</f>
        <v>155.31826837612553</v>
      </c>
      <c r="F183" s="10">
        <f t="shared" si="18"/>
        <v>4.5</v>
      </c>
      <c r="G183" s="4">
        <f t="shared" si="17"/>
        <v>265224.83646270033</v>
      </c>
      <c r="H183" s="42">
        <f t="shared" si="19"/>
        <v>9.4807147276212316</v>
      </c>
      <c r="I183" s="10">
        <f t="shared" si="20"/>
        <v>1.285921031807177</v>
      </c>
      <c r="J183" s="4">
        <f t="shared" si="21"/>
        <v>1249.9930297386879</v>
      </c>
      <c r="K183" s="4">
        <f t="shared" si="22"/>
        <v>281.01097741528889</v>
      </c>
      <c r="L183" s="42">
        <f>Pressure!Q183</f>
        <v>0.18547619977859531</v>
      </c>
      <c r="M183" s="10">
        <f t="shared" si="24"/>
        <v>1.4352284167655542</v>
      </c>
      <c r="N183" s="10">
        <f t="shared" si="23"/>
        <v>2.5992852259916033</v>
      </c>
    </row>
    <row r="184" spans="3:14">
      <c r="C184" s="4">
        <f>Pressure!AB184*1000000</f>
        <v>6262260.2461248115</v>
      </c>
      <c r="D184" s="78">
        <f>Pressure!I184</f>
        <v>1.5531826837612554E-4</v>
      </c>
      <c r="E184" s="40">
        <f>Pressure!H184</f>
        <v>155.31826837612553</v>
      </c>
      <c r="F184" s="10">
        <f t="shared" si="18"/>
        <v>4.5</v>
      </c>
      <c r="G184" s="4">
        <f t="shared" si="17"/>
        <v>265383.88681429526</v>
      </c>
      <c r="H184" s="42">
        <f t="shared" si="19"/>
        <v>9.4851970572890938</v>
      </c>
      <c r="I184" s="10">
        <f t="shared" si="20"/>
        <v>1.2859645552476771</v>
      </c>
      <c r="J184" s="4">
        <f t="shared" si="21"/>
        <v>1250.784959862666</v>
      </c>
      <c r="K184" s="4">
        <f t="shared" si="22"/>
        <v>281.18901125458973</v>
      </c>
      <c r="L184" s="42">
        <f>Pressure!Q184</f>
        <v>0.1866245333897476</v>
      </c>
      <c r="M184" s="10">
        <f t="shared" si="24"/>
        <v>1.4358637097445519</v>
      </c>
      <c r="N184" s="10">
        <f t="shared" si="23"/>
        <v>2.5992852259916033</v>
      </c>
    </row>
    <row r="185" spans="3:14">
      <c r="C185" s="4">
        <f>Pressure!AB185*1000000</f>
        <v>6266002.8040807303</v>
      </c>
      <c r="D185" s="78">
        <f>Pressure!I185</f>
        <v>1.5531826837612554E-4</v>
      </c>
      <c r="E185" s="40">
        <f>Pressure!H185</f>
        <v>155.31826837612553</v>
      </c>
      <c r="F185" s="10">
        <f t="shared" si="18"/>
        <v>4.5</v>
      </c>
      <c r="G185" s="4">
        <f t="shared" si="17"/>
        <v>265542.49002430786</v>
      </c>
      <c r="H185" s="42">
        <f t="shared" si="19"/>
        <v>9.489666317476761</v>
      </c>
      <c r="I185" s="10">
        <f t="shared" si="20"/>
        <v>1.2860079044115418</v>
      </c>
      <c r="J185" s="4">
        <f t="shared" si="21"/>
        <v>1251.5746636169115</v>
      </c>
      <c r="K185" s="4">
        <f t="shared" si="22"/>
        <v>281.36654458363193</v>
      </c>
      <c r="L185" s="42">
        <f>Pressure!Q185</f>
        <v>0.187772647413463</v>
      </c>
      <c r="M185" s="10">
        <f t="shared" si="24"/>
        <v>1.4364970880480412</v>
      </c>
      <c r="N185" s="10">
        <f t="shared" si="23"/>
        <v>2.5992852259916033</v>
      </c>
    </row>
    <row r="186" spans="3:14">
      <c r="C186" s="4">
        <f>Pressure!AB186*1000000</f>
        <v>6269734.8050776608</v>
      </c>
      <c r="D186" s="78">
        <f>Pressure!I186</f>
        <v>1.5531826837612554E-4</v>
      </c>
      <c r="E186" s="40">
        <f>Pressure!H186</f>
        <v>155.31826837612553</v>
      </c>
      <c r="F186" s="10">
        <f t="shared" si="18"/>
        <v>4.5</v>
      </c>
      <c r="G186" s="4">
        <f t="shared" si="17"/>
        <v>265700.6458484407</v>
      </c>
      <c r="H186" s="42">
        <f t="shared" si="19"/>
        <v>9.4941225055974474</v>
      </c>
      <c r="I186" s="10">
        <f t="shared" si="20"/>
        <v>1.2860510797630633</v>
      </c>
      <c r="J186" s="4">
        <f t="shared" si="21"/>
        <v>1252.3621397850393</v>
      </c>
      <c r="K186" s="4">
        <f t="shared" si="22"/>
        <v>281.5435771289599</v>
      </c>
      <c r="L186" s="42">
        <f>Pressure!Q186</f>
        <v>0.18892054263985797</v>
      </c>
      <c r="M186" s="10">
        <f t="shared" si="24"/>
        <v>1.4371285519098878</v>
      </c>
      <c r="N186" s="10">
        <f t="shared" si="23"/>
        <v>2.5992852259916033</v>
      </c>
    </row>
    <row r="187" spans="3:14">
      <c r="C187" s="4">
        <f>Pressure!AB187*1000000</f>
        <v>6273456.2433710769</v>
      </c>
      <c r="D187" s="78">
        <f>Pressure!I187</f>
        <v>1.5531826837612554E-4</v>
      </c>
      <c r="E187" s="40">
        <f>Pressure!H187</f>
        <v>155.31826837612553</v>
      </c>
      <c r="F187" s="10">
        <f t="shared" si="18"/>
        <v>4.5</v>
      </c>
      <c r="G187" s="4">
        <f t="shared" si="17"/>
        <v>265858.35404325061</v>
      </c>
      <c r="H187" s="42">
        <f t="shared" si="19"/>
        <v>9.498565619073883</v>
      </c>
      <c r="I187" s="10">
        <f t="shared" si="20"/>
        <v>1.2860940817640647</v>
      </c>
      <c r="J187" s="4">
        <f t="shared" si="21"/>
        <v>1253.1473871549181</v>
      </c>
      <c r="K187" s="4">
        <f t="shared" si="22"/>
        <v>281.72010861807428</v>
      </c>
      <c r="L187" s="42">
        <f>Pressure!Q187</f>
        <v>0.19006821985768838</v>
      </c>
      <c r="M187" s="10">
        <f t="shared" si="24"/>
        <v>1.4377581015630136</v>
      </c>
      <c r="N187" s="10">
        <f t="shared" si="23"/>
        <v>2.5992852259916033</v>
      </c>
    </row>
    <row r="188" spans="3:14">
      <c r="C188" s="4">
        <f>Pressure!AB188*1000000</f>
        <v>6277167.1132365773</v>
      </c>
      <c r="D188" s="78">
        <f>Pressure!I188</f>
        <v>1.5531826837612554E-4</v>
      </c>
      <c r="E188" s="40">
        <f>Pressure!H188</f>
        <v>155.31826837612553</v>
      </c>
      <c r="F188" s="10">
        <f t="shared" si="18"/>
        <v>4.5</v>
      </c>
      <c r="G188" s="4">
        <f t="shared" si="17"/>
        <v>266015.61436614732</v>
      </c>
      <c r="H188" s="42">
        <f t="shared" si="19"/>
        <v>9.5029956553383226</v>
      </c>
      <c r="I188" s="10">
        <f t="shared" si="20"/>
        <v>1.2861369108739114</v>
      </c>
      <c r="J188" s="4">
        <f t="shared" si="21"/>
        <v>1253.9304045186618</v>
      </c>
      <c r="K188" s="4">
        <f t="shared" si="22"/>
        <v>281.89613877943032</v>
      </c>
      <c r="L188" s="42">
        <f>Pressure!Q188</f>
        <v>0.19121567985435586</v>
      </c>
      <c r="M188" s="10">
        <f t="shared" si="24"/>
        <v>1.4383857372394495</v>
      </c>
      <c r="N188" s="10">
        <f t="shared" si="23"/>
        <v>2.5992852259916033</v>
      </c>
    </row>
    <row r="189" spans="3:14">
      <c r="C189" s="4">
        <f>Pressure!AB189*1000000</f>
        <v>6280867.4089708533</v>
      </c>
      <c r="D189" s="78">
        <f>Pressure!I189</f>
        <v>1.5531826837612554E-4</v>
      </c>
      <c r="E189" s="40">
        <f>Pressure!H189</f>
        <v>155.31826837612553</v>
      </c>
      <c r="F189" s="10">
        <f t="shared" si="18"/>
        <v>4.5</v>
      </c>
      <c r="G189" s="4">
        <f t="shared" si="17"/>
        <v>266172.42657543422</v>
      </c>
      <c r="H189" s="42">
        <f t="shared" si="19"/>
        <v>9.5074126118337237</v>
      </c>
      <c r="I189" s="10">
        <f t="shared" si="20"/>
        <v>1.286179567549536</v>
      </c>
      <c r="J189" s="4">
        <f t="shared" si="21"/>
        <v>1254.7111906728364</v>
      </c>
      <c r="K189" s="4">
        <f t="shared" si="22"/>
        <v>282.07166734248381</v>
      </c>
      <c r="L189" s="42">
        <f>Pressure!Q189</f>
        <v>0.19236292341591421</v>
      </c>
      <c r="M189" s="10">
        <f t="shared" si="24"/>
        <v>1.4390114591704546</v>
      </c>
      <c r="N189" s="10">
        <f t="shared" si="23"/>
        <v>2.5992852259916033</v>
      </c>
    </row>
    <row r="190" spans="3:14">
      <c r="C190" s="4">
        <f>Pressure!AB190*1000000</f>
        <v>6284557.1248901701</v>
      </c>
      <c r="D190" s="78">
        <f>Pressure!I190</f>
        <v>1.5531826837612554E-4</v>
      </c>
      <c r="E190" s="40">
        <f>Pressure!H190</f>
        <v>155.31826837612553</v>
      </c>
      <c r="F190" s="10">
        <f t="shared" si="18"/>
        <v>4.5</v>
      </c>
      <c r="G190" s="4">
        <f t="shared" si="17"/>
        <v>266328.79043024447</v>
      </c>
      <c r="H190" s="42">
        <f t="shared" si="19"/>
        <v>9.5118164860119432</v>
      </c>
      <c r="I190" s="10">
        <f t="shared" si="20"/>
        <v>1.2862220522454326</v>
      </c>
      <c r="J190" s="4">
        <f t="shared" si="21"/>
        <v>1255.4897444181363</v>
      </c>
      <c r="K190" s="4">
        <f t="shared" si="22"/>
        <v>282.24669403761891</v>
      </c>
      <c r="L190" s="42">
        <f>Pressure!Q190</f>
        <v>0.19350995132707563</v>
      </c>
      <c r="M190" s="10">
        <f t="shared" si="24"/>
        <v>1.4396352675864197</v>
      </c>
      <c r="N190" s="10">
        <f t="shared" si="23"/>
        <v>2.5992852259916033</v>
      </c>
    </row>
    <row r="191" spans="3:14">
      <c r="C191" s="4">
        <f>Pressure!AB191*1000000</f>
        <v>6288236.2553307526</v>
      </c>
      <c r="D191" s="78">
        <f>Pressure!I191</f>
        <v>1.5531826837612554E-4</v>
      </c>
      <c r="E191" s="40">
        <f>Pressure!H191</f>
        <v>155.31826837612553</v>
      </c>
      <c r="F191" s="10">
        <f t="shared" si="18"/>
        <v>4.5</v>
      </c>
      <c r="G191" s="4">
        <f t="shared" si="17"/>
        <v>266484.70569055685</v>
      </c>
      <c r="H191" s="42">
        <f t="shared" si="19"/>
        <v>9.5162072753342031</v>
      </c>
      <c r="I191" s="10">
        <f t="shared" si="20"/>
        <v>1.2862643654136752</v>
      </c>
      <c r="J191" s="4">
        <f t="shared" si="21"/>
        <v>1256.2660645594699</v>
      </c>
      <c r="K191" s="4">
        <f t="shared" si="22"/>
        <v>282.42121859616697</v>
      </c>
      <c r="L191" s="42">
        <f>Pressure!Q191</f>
        <v>0.19465676437121704</v>
      </c>
      <c r="M191" s="10">
        <f t="shared" si="24"/>
        <v>1.4402571627167384</v>
      </c>
      <c r="N191" s="10">
        <f t="shared" si="23"/>
        <v>2.5992852259916033</v>
      </c>
    </row>
    <row r="192" spans="3:14">
      <c r="C192" s="4">
        <f>Pressure!AB192*1000000</f>
        <v>6291904.7946498403</v>
      </c>
      <c r="D192" s="78">
        <f>Pressure!I192</f>
        <v>1.5531826837612554E-4</v>
      </c>
      <c r="E192" s="40">
        <f>Pressure!H192</f>
        <v>155.31826837612553</v>
      </c>
      <c r="F192" s="10">
        <f t="shared" si="18"/>
        <v>4.5</v>
      </c>
      <c r="G192" s="4">
        <f t="shared" si="17"/>
        <v>266640.1721172409</v>
      </c>
      <c r="H192" s="42">
        <f t="shared" si="19"/>
        <v>9.5205849772723887</v>
      </c>
      <c r="I192" s="10">
        <f t="shared" si="20"/>
        <v>1.2863065075039402</v>
      </c>
      <c r="J192" s="4">
        <f t="shared" si="21"/>
        <v>1257.0401499061772</v>
      </c>
      <c r="K192" s="4">
        <f t="shared" si="22"/>
        <v>282.59524075045573</v>
      </c>
      <c r="L192" s="42">
        <f>Pressure!Q192</f>
        <v>0.19580336333038637</v>
      </c>
      <c r="M192" s="10">
        <f t="shared" si="24"/>
        <v>1.4408771447900548</v>
      </c>
      <c r="N192" s="10">
        <f t="shared" si="23"/>
        <v>2.5992852259916033</v>
      </c>
    </row>
    <row r="193" spans="3:14">
      <c r="C193" s="4">
        <f>Pressure!AB193*1000000</f>
        <v>6295562.7372245109</v>
      </c>
      <c r="D193" s="78">
        <f>Pressure!I193</f>
        <v>1.5531826837612554E-4</v>
      </c>
      <c r="E193" s="40">
        <f>Pressure!H193</f>
        <v>155.31826837612553</v>
      </c>
      <c r="F193" s="10">
        <f t="shared" si="18"/>
        <v>4.5</v>
      </c>
      <c r="G193" s="4">
        <f t="shared" si="17"/>
        <v>266795.18947200675</v>
      </c>
      <c r="H193" s="42">
        <f t="shared" si="19"/>
        <v>9.524949589307635</v>
      </c>
      <c r="I193" s="10">
        <f t="shared" si="20"/>
        <v>1.2863484789635073</v>
      </c>
      <c r="J193" s="4">
        <f t="shared" si="21"/>
        <v>1257.8119992717866</v>
      </c>
      <c r="K193" s="4">
        <f t="shared" si="22"/>
        <v>282.76876023375445</v>
      </c>
      <c r="L193" s="42">
        <f>Pressure!Q193</f>
        <v>0.19694974898530879</v>
      </c>
      <c r="M193" s="10">
        <f t="shared" si="24"/>
        <v>1.4414952140342199</v>
      </c>
      <c r="N193" s="10">
        <f t="shared" si="23"/>
        <v>2.5992852259916033</v>
      </c>
    </row>
    <row r="194" spans="3:14">
      <c r="C194" s="4">
        <f>Pressure!AB194*1000000</f>
        <v>6299210.0774522955</v>
      </c>
      <c r="D194" s="78">
        <f>Pressure!I194</f>
        <v>1.5531826837612554E-4</v>
      </c>
      <c r="E194" s="40">
        <f>Pressure!H194</f>
        <v>155.31826837612553</v>
      </c>
      <c r="F194" s="10">
        <f t="shared" si="18"/>
        <v>4.5</v>
      </c>
      <c r="G194" s="4">
        <f t="shared" si="17"/>
        <v>266949.75751743134</v>
      </c>
      <c r="H194" s="42">
        <f t="shared" si="19"/>
        <v>9.5293011089310991</v>
      </c>
      <c r="I194" s="10">
        <f t="shared" si="20"/>
        <v>1.2863902802372775</v>
      </c>
      <c r="J194" s="4">
        <f t="shared" si="21"/>
        <v>1258.5816114741403</v>
      </c>
      <c r="K194" s="4">
        <f t="shared" si="22"/>
        <v>282.94177678030223</v>
      </c>
      <c r="L194" s="42">
        <f>Pressure!Q194</f>
        <v>0.19809592211539287</v>
      </c>
      <c r="M194" s="10">
        <f t="shared" si="24"/>
        <v>1.4421113706761228</v>
      </c>
      <c r="N194" s="10">
        <f t="shared" si="23"/>
        <v>2.5992852259916033</v>
      </c>
    </row>
    <row r="195" spans="3:14">
      <c r="C195" s="4">
        <f>Pressure!AB195*1000000</f>
        <v>6302846.8097500904</v>
      </c>
      <c r="D195" s="78">
        <f>Pressure!I195</f>
        <v>1.5531826837612554E-4</v>
      </c>
      <c r="E195" s="40">
        <f>Pressure!H195</f>
        <v>155.31826837612553</v>
      </c>
      <c r="F195" s="10">
        <f t="shared" si="18"/>
        <v>4.5</v>
      </c>
      <c r="G195" s="4">
        <f t="shared" si="17"/>
        <v>267103.87601691228</v>
      </c>
      <c r="H195" s="42">
        <f t="shared" si="19"/>
        <v>9.5336395336426385</v>
      </c>
      <c r="I195" s="10">
        <f t="shared" si="20"/>
        <v>1.2864319117677736</v>
      </c>
      <c r="J195" s="4">
        <f t="shared" si="21"/>
        <v>1259.3489853351684</v>
      </c>
      <c r="K195" s="4">
        <f t="shared" si="22"/>
        <v>283.11429012525707</v>
      </c>
      <c r="L195" s="42">
        <f>Pressure!Q195</f>
        <v>0.19924188349873678</v>
      </c>
      <c r="M195" s="10">
        <f t="shared" si="24"/>
        <v>1.44272561494178</v>
      </c>
      <c r="N195" s="10">
        <f t="shared" si="23"/>
        <v>2.5992852259916033</v>
      </c>
    </row>
    <row r="196" spans="3:14">
      <c r="C196" s="4">
        <f>Pressure!AB196*1000000</f>
        <v>6306472.9285555827</v>
      </c>
      <c r="D196" s="78">
        <f>Pressure!I196</f>
        <v>1.5531826837612554E-4</v>
      </c>
      <c r="E196" s="40">
        <f>Pressure!H196</f>
        <v>155.31826837612553</v>
      </c>
      <c r="F196" s="10">
        <f t="shared" si="18"/>
        <v>4.5</v>
      </c>
      <c r="G196" s="4">
        <f t="shared" si="17"/>
        <v>267257.54473472823</v>
      </c>
      <c r="H196" s="42">
        <f t="shared" si="19"/>
        <v>9.5379648609526093</v>
      </c>
      <c r="I196" s="10">
        <f t="shared" si="20"/>
        <v>1.2864733739951677</v>
      </c>
      <c r="J196" s="4">
        <f t="shared" si="21"/>
        <v>1260.1141196811866</v>
      </c>
      <c r="K196" s="4">
        <f t="shared" si="22"/>
        <v>283.28630000476295</v>
      </c>
      <c r="L196" s="42">
        <f>Pressure!Q196</f>
        <v>0.20038763391213457</v>
      </c>
      <c r="M196" s="10">
        <f t="shared" si="24"/>
        <v>1.4433379470564833</v>
      </c>
      <c r="N196" s="10">
        <f t="shared" si="23"/>
        <v>2.5992852259916033</v>
      </c>
    </row>
    <row r="197" spans="3:14">
      <c r="C197" s="4">
        <f>Pressure!AB197*1000000</f>
        <v>6310088.4283261653</v>
      </c>
      <c r="D197" s="78">
        <f>Pressure!I197</f>
        <v>1.5531826837612554E-4</v>
      </c>
      <c r="E197" s="40">
        <f>Pressure!H197</f>
        <v>155.31826837612553</v>
      </c>
      <c r="F197" s="10">
        <f t="shared" si="18"/>
        <v>4.5</v>
      </c>
      <c r="G197" s="4">
        <f t="shared" si="17"/>
        <v>267410.76343599305</v>
      </c>
      <c r="H197" s="42">
        <f t="shared" si="19"/>
        <v>9.5422770883804837</v>
      </c>
      <c r="I197" s="10">
        <f t="shared" si="20"/>
        <v>1.2865146673572825</v>
      </c>
      <c r="J197" s="4">
        <f t="shared" si="21"/>
        <v>1260.8770133426697</v>
      </c>
      <c r="K197" s="4">
        <f t="shared" si="22"/>
        <v>283.45780615589894</v>
      </c>
      <c r="L197" s="42">
        <f>Pressure!Q197</f>
        <v>0.20153317413108215</v>
      </c>
      <c r="M197" s="10">
        <f t="shared" si="24"/>
        <v>1.4439483672445317</v>
      </c>
      <c r="N197" s="10">
        <f t="shared" si="23"/>
        <v>2.5992852259916033</v>
      </c>
    </row>
    <row r="198" spans="3:14">
      <c r="C198" s="4">
        <f>Pressure!AB198*1000000</f>
        <v>6313693.3035393395</v>
      </c>
      <c r="D198" s="78">
        <f>Pressure!I198</f>
        <v>1.5531826837612554E-4</v>
      </c>
      <c r="E198" s="40">
        <f>Pressure!H198</f>
        <v>155.31826837612553</v>
      </c>
      <c r="F198" s="10">
        <f t="shared" si="18"/>
        <v>4.5</v>
      </c>
      <c r="G198" s="4">
        <f t="shared" si="17"/>
        <v>267563.5318866726</v>
      </c>
      <c r="H198" s="42">
        <f t="shared" si="19"/>
        <v>9.5465762134554186</v>
      </c>
      <c r="I198" s="10">
        <f t="shared" si="20"/>
        <v>1.2865557922896058</v>
      </c>
      <c r="J198" s="4">
        <f t="shared" si="21"/>
        <v>1261.6376651543344</v>
      </c>
      <c r="K198" s="4">
        <f t="shared" si="22"/>
        <v>283.62880831669764</v>
      </c>
      <c r="L198" s="42">
        <f>Pressure!Q198</f>
        <v>0.20267850492978354</v>
      </c>
      <c r="M198" s="10">
        <f t="shared" si="24"/>
        <v>1.4445568757294676</v>
      </c>
      <c r="N198" s="10">
        <f t="shared" si="23"/>
        <v>2.5992852259916033</v>
      </c>
    </row>
    <row r="199" spans="3:14">
      <c r="C199" s="4">
        <f>Pressure!AB199*1000000</f>
        <v>6317287.5486927358</v>
      </c>
      <c r="D199" s="78">
        <f>Pressure!I199</f>
        <v>1.5531826837612554E-4</v>
      </c>
      <c r="E199" s="40">
        <f>Pressure!H199</f>
        <v>155.31826837612553</v>
      </c>
      <c r="F199" s="10">
        <f t="shared" si="18"/>
        <v>4.5</v>
      </c>
      <c r="G199" s="4">
        <f t="shared" si="17"/>
        <v>267715.84985358588</v>
      </c>
      <c r="H199" s="42">
        <f t="shared" si="19"/>
        <v>9.5508622337162734</v>
      </c>
      <c r="I199" s="10">
        <f t="shared" si="20"/>
        <v>1.2865967492253043</v>
      </c>
      <c r="J199" s="4">
        <f t="shared" si="21"/>
        <v>1262.3960739551458</v>
      </c>
      <c r="K199" s="4">
        <f t="shared" si="22"/>
        <v>283.79930622614671</v>
      </c>
      <c r="L199" s="42">
        <f>Pressure!Q199</f>
        <v>0.20382362708115684</v>
      </c>
      <c r="M199" s="10">
        <f t="shared" si="24"/>
        <v>1.4451634727339226</v>
      </c>
      <c r="N199" s="10">
        <f t="shared" si="23"/>
        <v>2.5992852259916033</v>
      </c>
    </row>
    <row r="200" spans="3:14">
      <c r="C200" s="4">
        <f>Pressure!AB200*1000000</f>
        <v>6320871.1583038727</v>
      </c>
      <c r="D200" s="78">
        <f>Pressure!I200</f>
        <v>1.5531826837612554E-4</v>
      </c>
      <c r="E200" s="40">
        <f>Pressure!H200</f>
        <v>155.31826837612553</v>
      </c>
      <c r="F200" s="10">
        <f t="shared" si="18"/>
        <v>4.5</v>
      </c>
      <c r="G200" s="4">
        <f t="shared" si="17"/>
        <v>267867.71710439475</v>
      </c>
      <c r="H200" s="42">
        <f t="shared" si="19"/>
        <v>9.5551351467113541</v>
      </c>
      <c r="I200" s="10">
        <f t="shared" si="20"/>
        <v>1.2866375385952318</v>
      </c>
      <c r="J200" s="4">
        <f t="shared" si="21"/>
        <v>1263.1522385882649</v>
      </c>
      <c r="K200" s="4">
        <f t="shared" si="22"/>
        <v>283.96929962417721</v>
      </c>
      <c r="L200" s="42">
        <f>Pressure!Q200</f>
        <v>0.20496854135684039</v>
      </c>
      <c r="M200" s="10">
        <f t="shared" si="24"/>
        <v>1.4457681584797333</v>
      </c>
      <c r="N200" s="10">
        <f t="shared" si="23"/>
        <v>2.5992852259916033</v>
      </c>
    </row>
    <row r="201" spans="3:14">
      <c r="C201" s="4">
        <f>Pressure!AB201*1000000</f>
        <v>6324444.1269094395</v>
      </c>
      <c r="D201" s="78">
        <f>Pressure!I201</f>
        <v>1.5531826837612554E-4</v>
      </c>
      <c r="E201" s="40">
        <f>Pressure!H201</f>
        <v>155.31826837612553</v>
      </c>
      <c r="F201" s="10">
        <f t="shared" si="18"/>
        <v>4.5</v>
      </c>
      <c r="G201" s="4">
        <f t="shared" si="17"/>
        <v>268019.13340757339</v>
      </c>
      <c r="H201" s="42">
        <f t="shared" si="19"/>
        <v>9.5593949499975235</v>
      </c>
      <c r="I201" s="10">
        <f t="shared" si="20"/>
        <v>1.286678160827933</v>
      </c>
      <c r="J201" s="4">
        <f t="shared" si="21"/>
        <v>1263.9061579008985</v>
      </c>
      <c r="K201" s="4">
        <f t="shared" si="22"/>
        <v>284.13878825162953</v>
      </c>
      <c r="L201" s="42">
        <f>Pressure!Q201</f>
        <v>0.20611324852719884</v>
      </c>
      <c r="M201" s="10">
        <f t="shared" si="24"/>
        <v>1.4463709331878289</v>
      </c>
      <c r="N201" s="10">
        <f t="shared" si="23"/>
        <v>2.5992852259916033</v>
      </c>
    </row>
    <row r="202" spans="3:14">
      <c r="C202" s="4">
        <f>Pressure!AB202*1000000</f>
        <v>6328006.4490672713</v>
      </c>
      <c r="D202" s="78">
        <f>Pressure!I202</f>
        <v>1.5531826837612554E-4</v>
      </c>
      <c r="E202" s="40">
        <f>Pressure!H202</f>
        <v>155.31826837612553</v>
      </c>
      <c r="F202" s="10">
        <f t="shared" si="18"/>
        <v>4.5</v>
      </c>
      <c r="G202" s="4">
        <f t="shared" si="17"/>
        <v>268170.09853249218</v>
      </c>
      <c r="H202" s="42">
        <f t="shared" si="19"/>
        <v>9.5636416411426257</v>
      </c>
      <c r="I202" s="10">
        <f t="shared" si="20"/>
        <v>1.2867186163496773</v>
      </c>
      <c r="J202" s="4">
        <f t="shared" si="21"/>
        <v>1264.6578307447146</v>
      </c>
      <c r="K202" s="4">
        <f t="shared" si="22"/>
        <v>284.30777185034725</v>
      </c>
      <c r="L202" s="42">
        <f>Pressure!Q202</f>
        <v>0.2072577493613291</v>
      </c>
      <c r="M202" s="10">
        <f t="shared" si="24"/>
        <v>1.4469717970783176</v>
      </c>
      <c r="N202" s="10">
        <f t="shared" si="23"/>
        <v>2.5992852259916033</v>
      </c>
    </row>
    <row r="203" spans="3:14">
      <c r="C203" s="4">
        <f>Pressure!AB203*1000000</f>
        <v>6331558.1193538737</v>
      </c>
      <c r="D203" s="78">
        <f>Pressure!I203</f>
        <v>1.5531826837612554E-4</v>
      </c>
      <c r="E203" s="40">
        <f>Pressure!H203</f>
        <v>155.31826837612553</v>
      </c>
      <c r="F203" s="10">
        <f t="shared" si="18"/>
        <v>4.5</v>
      </c>
      <c r="G203" s="4">
        <f t="shared" si="17"/>
        <v>268320.61224931263</v>
      </c>
      <c r="H203" s="42">
        <f t="shared" si="19"/>
        <v>9.5678752177225359</v>
      </c>
      <c r="I203" s="10">
        <f t="shared" si="20"/>
        <v>1.2867589055844428</v>
      </c>
      <c r="J203" s="4">
        <f t="shared" si="21"/>
        <v>1265.4072559753208</v>
      </c>
      <c r="K203" s="4">
        <f t="shared" si="22"/>
        <v>284.47625016305938</v>
      </c>
      <c r="L203" s="42">
        <f>Pressure!Q203</f>
        <v>0.20840204462706638</v>
      </c>
      <c r="M203" s="10">
        <f t="shared" si="24"/>
        <v>1.4475707503704625</v>
      </c>
      <c r="N203" s="10">
        <f t="shared" si="23"/>
        <v>2.5992852259916033</v>
      </c>
    </row>
    <row r="204" spans="3:14">
      <c r="C204" s="4">
        <f>Pressure!AB204*1000000</f>
        <v>6335099.1323666023</v>
      </c>
      <c r="D204" s="78">
        <f>Pressure!I204</f>
        <v>1.5531826837612554E-4</v>
      </c>
      <c r="E204" s="40">
        <f>Pressure!H204</f>
        <v>155.31826837612553</v>
      </c>
      <c r="F204" s="10">
        <f t="shared" si="18"/>
        <v>4.5</v>
      </c>
      <c r="G204" s="4">
        <f t="shared" si="17"/>
        <v>268470.67432907998</v>
      </c>
      <c r="H204" s="42">
        <f t="shared" si="19"/>
        <v>9.5720956773237713</v>
      </c>
      <c r="I204" s="10">
        <f t="shared" si="20"/>
        <v>1.2867990289539519</v>
      </c>
      <c r="J204" s="4">
        <f t="shared" si="21"/>
        <v>1266.1544324527249</v>
      </c>
      <c r="K204" s="4">
        <f t="shared" si="22"/>
        <v>284.64422293348429</v>
      </c>
      <c r="L204" s="42">
        <f>Pressure!Q204</f>
        <v>0.20954613509099015</v>
      </c>
      <c r="M204" s="10">
        <f t="shared" si="24"/>
        <v>1.4481677932826487</v>
      </c>
      <c r="N204" s="10">
        <f t="shared" si="23"/>
        <v>2.5992852259916033</v>
      </c>
    </row>
    <row r="205" spans="3:14">
      <c r="C205" s="4">
        <f>Pressure!AB205*1000000</f>
        <v>6338629.4827216482</v>
      </c>
      <c r="D205" s="78">
        <f>Pressure!I205</f>
        <v>1.5531826837612554E-4</v>
      </c>
      <c r="E205" s="40">
        <f>Pressure!H205</f>
        <v>155.31826837612553</v>
      </c>
      <c r="F205" s="10">
        <f t="shared" si="18"/>
        <v>4.5</v>
      </c>
      <c r="G205" s="4">
        <f t="shared" si="17"/>
        <v>268620.28454363759</v>
      </c>
      <c r="H205" s="42">
        <f t="shared" si="19"/>
        <v>9.5763030175410755</v>
      </c>
      <c r="I205" s="10">
        <f t="shared" si="20"/>
        <v>1.2868389868776604</v>
      </c>
      <c r="J205" s="4">
        <f t="shared" si="21"/>
        <v>1266.8993590409082</v>
      </c>
      <c r="K205" s="4">
        <f t="shared" si="22"/>
        <v>284.8116899062336</v>
      </c>
      <c r="L205" s="42">
        <f>Pressure!Q205</f>
        <v>0.21069002151843014</v>
      </c>
      <c r="M205" s="10">
        <f t="shared" si="24"/>
        <v>1.4487629260324777</v>
      </c>
      <c r="N205" s="10">
        <f t="shared" si="23"/>
        <v>2.5992852259916033</v>
      </c>
    </row>
    <row r="206" spans="3:14">
      <c r="C206" s="4">
        <f>Pressure!AB206*1000000</f>
        <v>6342149.1650554435</v>
      </c>
      <c r="D206" s="78">
        <f>Pressure!I206</f>
        <v>1.5531826837612554E-4</v>
      </c>
      <c r="E206" s="40">
        <f>Pressure!H206</f>
        <v>155.31826837612553</v>
      </c>
      <c r="F206" s="10">
        <f t="shared" si="18"/>
        <v>4.5</v>
      </c>
      <c r="G206" s="4">
        <f t="shared" si="17"/>
        <v>268769.44266568666</v>
      </c>
      <c r="H206" s="42">
        <f t="shared" si="19"/>
        <v>9.5804972359791627</v>
      </c>
      <c r="I206" s="10">
        <f t="shared" si="20"/>
        <v>1.2868787797727843</v>
      </c>
      <c r="J206" s="4">
        <f t="shared" si="21"/>
        <v>1267.642034608124</v>
      </c>
      <c r="K206" s="4">
        <f t="shared" si="22"/>
        <v>284.97865082687917</v>
      </c>
      <c r="L206" s="42">
        <f>Pressure!Q206</f>
        <v>0.21183370467347223</v>
      </c>
      <c r="M206" s="10">
        <f t="shared" si="24"/>
        <v>1.4493561488366591</v>
      </c>
      <c r="N206" s="10">
        <f t="shared" si="23"/>
        <v>2.5992852259916033</v>
      </c>
    </row>
    <row r="207" spans="3:14">
      <c r="C207" s="4">
        <f>Pressure!AB207*1000000</f>
        <v>6345658.1740237651</v>
      </c>
      <c r="D207" s="78">
        <f>Pressure!I207</f>
        <v>1.5531826837612554E-4</v>
      </c>
      <c r="E207" s="40">
        <f>Pressure!H207</f>
        <v>155.31826837612553</v>
      </c>
      <c r="F207" s="10">
        <f t="shared" si="18"/>
        <v>4.5</v>
      </c>
      <c r="G207" s="4">
        <f t="shared" si="17"/>
        <v>268918.14846874803</v>
      </c>
      <c r="H207" s="42">
        <f t="shared" si="19"/>
        <v>9.5846783302516183</v>
      </c>
      <c r="I207" s="10">
        <f t="shared" si="20"/>
        <v>1.2869184080543012</v>
      </c>
      <c r="J207" s="4">
        <f t="shared" si="21"/>
        <v>1268.3824580267067</v>
      </c>
      <c r="K207" s="4">
        <f t="shared" si="22"/>
        <v>285.14510544191057</v>
      </c>
      <c r="L207" s="42">
        <f>Pressure!Q207</f>
        <v>0.21297718531896442</v>
      </c>
      <c r="M207" s="10">
        <f t="shared" si="24"/>
        <v>1.4499474619110395</v>
      </c>
      <c r="N207" s="10">
        <f t="shared" si="23"/>
        <v>2.5992852259916033</v>
      </c>
    </row>
    <row r="208" spans="3:14">
      <c r="C208" s="4">
        <f>Pressure!AB208*1000000</f>
        <v>6349156.5043025762</v>
      </c>
      <c r="D208" s="78">
        <f>Pressure!I208</f>
        <v>1.5531826837612554E-4</v>
      </c>
      <c r="E208" s="40">
        <f>Pressure!H208</f>
        <v>155.31826837612553</v>
      </c>
      <c r="F208" s="10">
        <f t="shared" si="18"/>
        <v>4.5</v>
      </c>
      <c r="G208" s="4">
        <f t="shared" si="17"/>
        <v>269066.40172719822</v>
      </c>
      <c r="H208" s="42">
        <f t="shared" si="19"/>
        <v>9.5888462979819629</v>
      </c>
      <c r="I208" s="10">
        <f t="shared" si="20"/>
        <v>1.2869578721349706</v>
      </c>
      <c r="J208" s="4">
        <f t="shared" si="21"/>
        <v>1269.12062817325</v>
      </c>
      <c r="K208" s="4">
        <f t="shared" si="22"/>
        <v>285.31105349877481</v>
      </c>
      <c r="L208" s="42">
        <f>Pressure!Q208</f>
        <v>0.21412046421652264</v>
      </c>
      <c r="M208" s="10">
        <f t="shared" si="24"/>
        <v>1.4505368654706334</v>
      </c>
      <c r="N208" s="10">
        <f t="shared" si="23"/>
        <v>2.5992852259916033</v>
      </c>
    </row>
    <row r="209" spans="3:14">
      <c r="C209" s="4">
        <f>Pressure!AB209*1000000</f>
        <v>6352644.1505871825</v>
      </c>
      <c r="D209" s="78">
        <f>Pressure!I209</f>
        <v>1.5531826837612554E-4</v>
      </c>
      <c r="E209" s="40">
        <f>Pressure!H209</f>
        <v>155.31826837612553</v>
      </c>
      <c r="F209" s="10">
        <f t="shared" si="18"/>
        <v>4.5</v>
      </c>
      <c r="G209" s="4">
        <f t="shared" si="17"/>
        <v>269214.2022162333</v>
      </c>
      <c r="H209" s="42">
        <f t="shared" si="19"/>
        <v>9.5930011368026005</v>
      </c>
      <c r="I209" s="10">
        <f t="shared" si="20"/>
        <v>1.2869971724253357</v>
      </c>
      <c r="J209" s="4">
        <f t="shared" si="21"/>
        <v>1269.8565439284296</v>
      </c>
      <c r="K209" s="4">
        <f t="shared" si="22"/>
        <v>285.47649474583642</v>
      </c>
      <c r="L209" s="42">
        <f>Pressure!Q209</f>
        <v>0.21526354212653667</v>
      </c>
      <c r="M209" s="10">
        <f t="shared" si="24"/>
        <v>1.4511243597296584</v>
      </c>
      <c r="N209" s="10">
        <f t="shared" si="23"/>
        <v>2.5992852259916033</v>
      </c>
    </row>
    <row r="210" spans="3:14">
      <c r="C210" s="4">
        <f>Pressure!AB210*1000000</f>
        <v>6356121.1075921617</v>
      </c>
      <c r="D210" s="78">
        <f>Pressure!I210</f>
        <v>1.5531826837612554E-4</v>
      </c>
      <c r="E210" s="40">
        <f>Pressure!H210</f>
        <v>155.31826837612553</v>
      </c>
      <c r="F210" s="10">
        <f t="shared" si="18"/>
        <v>4.5</v>
      </c>
      <c r="G210" s="4">
        <f t="shared" si="17"/>
        <v>269361.54971186613</v>
      </c>
      <c r="H210" s="42">
        <f t="shared" si="19"/>
        <v>9.5971428443548152</v>
      </c>
      <c r="I210" s="10">
        <f t="shared" si="20"/>
        <v>1.2870363093337345</v>
      </c>
      <c r="J210" s="4">
        <f t="shared" si="21"/>
        <v>1270.5902041769878</v>
      </c>
      <c r="K210" s="4">
        <f t="shared" si="22"/>
        <v>285.64142893237437</v>
      </c>
      <c r="L210" s="42">
        <f>Pressure!Q210</f>
        <v>0.21640641980817596</v>
      </c>
      <c r="M210" s="10">
        <f t="shared" si="24"/>
        <v>1.4517099449013926</v>
      </c>
      <c r="N210" s="10">
        <f t="shared" si="23"/>
        <v>2.5992852259916033</v>
      </c>
    </row>
    <row r="211" spans="3:14">
      <c r="C211" s="4">
        <f>Pressure!AB211*1000000</f>
        <v>6359587.3700523358</v>
      </c>
      <c r="D211" s="78">
        <f>Pressure!I211</f>
        <v>1.5531826837612554E-4</v>
      </c>
      <c r="E211" s="40">
        <f>Pressure!H211</f>
        <v>155.31826837612553</v>
      </c>
      <c r="F211" s="10">
        <f t="shared" si="18"/>
        <v>4.5</v>
      </c>
      <c r="G211" s="4">
        <f t="shared" si="17"/>
        <v>269508.44399096747</v>
      </c>
      <c r="H211" s="42">
        <f t="shared" si="19"/>
        <v>9.6012714182898939</v>
      </c>
      <c r="I211" s="10">
        <f t="shared" si="20"/>
        <v>1.2870752832663195</v>
      </c>
      <c r="J211" s="4">
        <f t="shared" si="21"/>
        <v>1271.3216078079379</v>
      </c>
      <c r="K211" s="4">
        <f t="shared" si="22"/>
        <v>285.80585580862771</v>
      </c>
      <c r="L211" s="42">
        <f>Pressure!Q211</f>
        <v>0.21754909801939554</v>
      </c>
      <c r="M211" s="10">
        <f t="shared" si="24"/>
        <v>1.452293621198425</v>
      </c>
      <c r="N211" s="10">
        <f t="shared" si="23"/>
        <v>2.5992852259916033</v>
      </c>
    </row>
    <row r="212" spans="3:14">
      <c r="C212" s="4">
        <f>Pressure!AB212*1000000</f>
        <v>6363042.9327217489</v>
      </c>
      <c r="D212" s="78">
        <f>Pressure!I212</f>
        <v>1.5531826837612554E-4</v>
      </c>
      <c r="E212" s="40">
        <f>Pressure!H212</f>
        <v>155.31826837612553</v>
      </c>
      <c r="F212" s="10">
        <f t="shared" si="18"/>
        <v>4.5</v>
      </c>
      <c r="G212" s="4">
        <f t="shared" si="17"/>
        <v>269654.88483122265</v>
      </c>
      <c r="H212" s="42">
        <f t="shared" si="19"/>
        <v>9.6053868562679465</v>
      </c>
      <c r="I212" s="10">
        <f t="shared" si="20"/>
        <v>1.2871140946270589</v>
      </c>
      <c r="J212" s="4">
        <f t="shared" si="21"/>
        <v>1272.0507537143492</v>
      </c>
      <c r="K212" s="4">
        <f t="shared" si="22"/>
        <v>285.96977512574733</v>
      </c>
      <c r="L212" s="42">
        <f>Pressure!Q212</f>
        <v>0.21869157751694165</v>
      </c>
      <c r="M212" s="10">
        <f t="shared" si="24"/>
        <v>1.452875388832332</v>
      </c>
      <c r="N212" s="10">
        <f t="shared" si="23"/>
        <v>2.5992852259916033</v>
      </c>
    </row>
    <row r="213" spans="3:14">
      <c r="C213" s="4">
        <f>Pressure!AB213*1000000</f>
        <v>6366487.7903736178</v>
      </c>
      <c r="D213" s="78">
        <f>Pressure!I213</f>
        <v>1.5531826837612554E-4</v>
      </c>
      <c r="E213" s="40">
        <f>Pressure!H213</f>
        <v>155.31826837612553</v>
      </c>
      <c r="F213" s="10">
        <f t="shared" si="18"/>
        <v>4.5</v>
      </c>
      <c r="G213" s="4">
        <f t="shared" si="17"/>
        <v>269800.87201112957</v>
      </c>
      <c r="H213" s="42">
        <f t="shared" si="19"/>
        <v>9.6094891559578457</v>
      </c>
      <c r="I213" s="10">
        <f t="shared" si="20"/>
        <v>1.287152743817747</v>
      </c>
      <c r="J213" s="4">
        <f t="shared" si="21"/>
        <v>1272.7776407933372</v>
      </c>
      <c r="K213" s="4">
        <f t="shared" si="22"/>
        <v>286.13318663579366</v>
      </c>
      <c r="L213" s="42">
        <f>Pressure!Q213</f>
        <v>0.21983385905635774</v>
      </c>
      <c r="M213" s="10">
        <f t="shared" si="24"/>
        <v>1.4534552480140086</v>
      </c>
      <c r="N213" s="10">
        <f t="shared" si="23"/>
        <v>2.5992852259916033</v>
      </c>
    </row>
    <row r="214" spans="3:14">
      <c r="C214" s="4">
        <f>Pressure!AB214*1000000</f>
        <v>6369921.937800956</v>
      </c>
      <c r="D214" s="78">
        <f>Pressure!I214</f>
        <v>1.5531826837612554E-4</v>
      </c>
      <c r="E214" s="40">
        <f>Pressure!H214</f>
        <v>155.31826837612553</v>
      </c>
      <c r="F214" s="10">
        <f t="shared" si="18"/>
        <v>4.5</v>
      </c>
      <c r="G214" s="4">
        <f t="shared" si="17"/>
        <v>269946.40531002503</v>
      </c>
      <c r="H214" s="42">
        <f t="shared" si="19"/>
        <v>9.6135783150380263</v>
      </c>
      <c r="I214" s="10">
        <f t="shared" si="20"/>
        <v>1.2871912312380205</v>
      </c>
      <c r="J214" s="4">
        <f t="shared" si="21"/>
        <v>1273.5022679461949</v>
      </c>
      <c r="K214" s="4">
        <f t="shared" si="22"/>
        <v>286.2960900917663</v>
      </c>
      <c r="L214" s="42">
        <f>Pressure!Q214</f>
        <v>0.22097594339199006</v>
      </c>
      <c r="M214" s="10">
        <f t="shared" si="24"/>
        <v>1.4540331989533504</v>
      </c>
      <c r="N214" s="10">
        <f t="shared" si="23"/>
        <v>2.5992852259916033</v>
      </c>
    </row>
    <row r="215" spans="3:14">
      <c r="C215" s="4">
        <f>Pressure!AB215*1000000</f>
        <v>6373345.3698163209</v>
      </c>
      <c r="D215" s="78">
        <f>Pressure!I215</f>
        <v>1.5531826837612554E-4</v>
      </c>
      <c r="E215" s="40">
        <f>Pressure!H215</f>
        <v>155.31826837612553</v>
      </c>
      <c r="F215" s="10">
        <f t="shared" si="18"/>
        <v>4.5</v>
      </c>
      <c r="G215" s="4">
        <f t="shared" si="17"/>
        <v>270091.48450807406</v>
      </c>
      <c r="H215" s="42">
        <f t="shared" si="19"/>
        <v>9.6176543311961513</v>
      </c>
      <c r="I215" s="10">
        <f t="shared" si="20"/>
        <v>1.2872295572853667</v>
      </c>
      <c r="J215" s="4">
        <f t="shared" si="21"/>
        <v>1274.2246340783377</v>
      </c>
      <c r="K215" s="4">
        <f t="shared" si="22"/>
        <v>286.45848524759174</v>
      </c>
      <c r="L215" s="42">
        <f>Pressure!Q215</f>
        <v>0.22211783127699344</v>
      </c>
      <c r="M215" s="10">
        <f t="shared" si="24"/>
        <v>1.4546092418595089</v>
      </c>
      <c r="N215" s="10">
        <f t="shared" si="23"/>
        <v>2.5992852259916033</v>
      </c>
    </row>
    <row r="216" spans="3:14">
      <c r="C216" s="4">
        <f>Pressure!AB216*1000000</f>
        <v>6376758.0812514219</v>
      </c>
      <c r="D216" s="78">
        <f>Pressure!I216</f>
        <v>1.5531826837612554E-4</v>
      </c>
      <c r="E216" s="40">
        <f>Pressure!H216</f>
        <v>155.31826837612553</v>
      </c>
      <c r="F216" s="10">
        <f t="shared" si="18"/>
        <v>4.5</v>
      </c>
      <c r="G216" s="4">
        <f t="shared" si="17"/>
        <v>270236.10938625329</v>
      </c>
      <c r="H216" s="42">
        <f t="shared" si="19"/>
        <v>9.6217172021286768</v>
      </c>
      <c r="I216" s="10">
        <f t="shared" si="20"/>
        <v>1.287267722355131</v>
      </c>
      <c r="J216" s="4">
        <f t="shared" si="21"/>
        <v>1274.9447380992237</v>
      </c>
      <c r="K216" s="4">
        <f t="shared" si="22"/>
        <v>286.62037185810527</v>
      </c>
      <c r="L216" s="42">
        <f>Pressure!Q216</f>
        <v>0.22325952346333705</v>
      </c>
      <c r="M216" s="10">
        <f t="shared" si="24"/>
        <v>1.45518337694078</v>
      </c>
      <c r="N216" s="10">
        <f t="shared" si="23"/>
        <v>2.5992852259916033</v>
      </c>
    </row>
    <row r="217" spans="3:14">
      <c r="C217" s="4">
        <f>Pressure!AB217*1000000</f>
        <v>6380160.0669575352</v>
      </c>
      <c r="D217" s="78">
        <f>Pressure!I217</f>
        <v>1.5531826837612554E-4</v>
      </c>
      <c r="E217" s="40">
        <f>Pressure!H217</f>
        <v>155.31826837612553</v>
      </c>
      <c r="F217" s="10">
        <f t="shared" si="18"/>
        <v>4.5</v>
      </c>
      <c r="G217" s="4">
        <f t="shared" si="17"/>
        <v>270380.27972636872</v>
      </c>
      <c r="H217" s="42">
        <f t="shared" si="19"/>
        <v>9.6257669255413436</v>
      </c>
      <c r="I217" s="10">
        <f t="shared" si="20"/>
        <v>1.2873057268405304</v>
      </c>
      <c r="J217" s="4">
        <f t="shared" si="21"/>
        <v>1275.6625789224388</v>
      </c>
      <c r="K217" s="4">
        <f t="shared" si="22"/>
        <v>286.78174967906995</v>
      </c>
      <c r="L217" s="42">
        <f>Pressure!Q217</f>
        <v>0.22440102070181009</v>
      </c>
      <c r="M217" s="10">
        <f t="shared" si="24"/>
        <v>1.4557556044046762</v>
      </c>
      <c r="N217" s="10">
        <f t="shared" si="23"/>
        <v>2.5992852259916033</v>
      </c>
    </row>
    <row r="218" spans="3:14">
      <c r="C218" s="4">
        <f>Pressure!AB218*1000000</f>
        <v>6383551.32180495</v>
      </c>
      <c r="D218" s="78">
        <f>Pressure!I218</f>
        <v>1.5531826837612554E-4</v>
      </c>
      <c r="E218" s="40">
        <f>Pressure!H218</f>
        <v>155.31826837612553</v>
      </c>
      <c r="F218" s="10">
        <f t="shared" si="18"/>
        <v>4.5</v>
      </c>
      <c r="G218" s="4">
        <f t="shared" si="17"/>
        <v>270523.99531103187</v>
      </c>
      <c r="H218" s="42">
        <f t="shared" si="19"/>
        <v>9.629803499148597</v>
      </c>
      <c r="I218" s="10">
        <f t="shared" si="20"/>
        <v>1.2873435711326586</v>
      </c>
      <c r="J218" s="4">
        <f t="shared" si="21"/>
        <v>1276.3781554655814</v>
      </c>
      <c r="K218" s="4">
        <f t="shared" si="22"/>
        <v>286.94261846715108</v>
      </c>
      <c r="L218" s="42">
        <f>Pressure!Q218</f>
        <v>0.22554232374202743</v>
      </c>
      <c r="M218" s="10">
        <f t="shared" si="24"/>
        <v>1.4563259244577698</v>
      </c>
      <c r="N218" s="10">
        <f t="shared" si="23"/>
        <v>2.5992852259916033</v>
      </c>
    </row>
    <row r="219" spans="3:14">
      <c r="C219" s="4">
        <f>Pressure!AB219*1000000</f>
        <v>6386931.8406835301</v>
      </c>
      <c r="D219" s="78">
        <f>Pressure!I219</f>
        <v>1.5531826837612554E-4</v>
      </c>
      <c r="E219" s="40">
        <f>Pressure!H219</f>
        <v>155.31826837612553</v>
      </c>
      <c r="F219" s="10">
        <f t="shared" si="18"/>
        <v>4.5</v>
      </c>
      <c r="G219" s="4">
        <f t="shared" si="17"/>
        <v>270667.25592368399</v>
      </c>
      <c r="H219" s="42">
        <f t="shared" si="19"/>
        <v>9.6338269206741742</v>
      </c>
      <c r="I219" s="10">
        <f t="shared" si="20"/>
        <v>1.2873812556205022</v>
      </c>
      <c r="J219" s="4">
        <f t="shared" si="21"/>
        <v>1277.0914666503795</v>
      </c>
      <c r="K219" s="4">
        <f t="shared" si="22"/>
        <v>287.10297797994235</v>
      </c>
      <c r="L219" s="42">
        <f>Pressure!Q219</f>
        <v>0.22668343333243529</v>
      </c>
      <c r="M219" s="10">
        <f t="shared" si="24"/>
        <v>1.4568943373058323</v>
      </c>
      <c r="N219" s="10">
        <f t="shared" si="23"/>
        <v>2.5992852259916033</v>
      </c>
    </row>
    <row r="220" spans="3:14">
      <c r="C220" s="4">
        <f>Pressure!AB220*1000000</f>
        <v>6390301.6185028609</v>
      </c>
      <c r="D220" s="78">
        <f>Pressure!I220</f>
        <v>1.5531826837612554E-4</v>
      </c>
      <c r="E220" s="40">
        <f>Pressure!H220</f>
        <v>155.31826837612553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270810.06134860194</v>
      </c>
      <c r="H220" s="42">
        <f t="shared" si="19"/>
        <v>9.6378371878513622</v>
      </c>
      <c r="I220" s="10">
        <f t="shared" si="20"/>
        <v>1.2874187806909529</v>
      </c>
      <c r="J220" s="4">
        <f t="shared" si="21"/>
        <v>1277.8025114027232</v>
      </c>
      <c r="K220" s="4">
        <f t="shared" si="22"/>
        <v>287.26282797597304</v>
      </c>
      <c r="L220" s="42">
        <f>Pressure!Q220</f>
        <v>0.22782435022031686</v>
      </c>
      <c r="M220" s="10">
        <f t="shared" si="24"/>
        <v>1.4574608431538496</v>
      </c>
      <c r="N220" s="10">
        <f t="shared" si="23"/>
        <v>2.5992852259916033</v>
      </c>
    </row>
    <row r="221" spans="3:14">
      <c r="C221" s="4">
        <f>Pressure!AB221*1000000</f>
        <v>6393660.6501905443</v>
      </c>
      <c r="D221" s="78">
        <f>Pressure!I221</f>
        <v>1.5531826837612554E-4</v>
      </c>
      <c r="E221" s="40">
        <f>Pressure!H221</f>
        <v>155.31826837612553</v>
      </c>
      <c r="F221" s="10">
        <f t="shared" ref="F221:F284" si="26">aexit/E221</f>
        <v>4.5</v>
      </c>
      <c r="G221" s="4">
        <f t="shared" si="25"/>
        <v>270952.41137082619</v>
      </c>
      <c r="H221" s="42">
        <f t="shared" ref="H221:H284" si="27">1/(((k+1)/2)^(1/(k-1))*(patm*1000000/C221)^(1/k)*SQRT((k+1)/(k-1)*(1-(patm*1000000/C221)^((k-1)/k))))</f>
        <v>9.6418342984209744</v>
      </c>
      <c r="I221" s="10">
        <f t="shared" ref="I221:I284" si="28">etanoz*SQRT(2*k^2/(k-1)*(2/(k+1))^((k+1)/(k-1))*(1-(G221/C221)^((k-1)/k)))+(G221-patm*1000000)/C221*(aexit/E221)</f>
        <v>1.287456146728799</v>
      </c>
      <c r="J221" s="4">
        <f t="shared" ref="J221:J284" si="29">I221*D221*C221</f>
        <v>1278.5112886523041</v>
      </c>
      <c r="K221" s="4">
        <f t="shared" ref="K221:K284" si="30">J221/4.4482</f>
        <v>287.42216821462705</v>
      </c>
      <c r="L221" s="42">
        <f>Pressure!Q221</f>
        <v>0.22896507515179793</v>
      </c>
      <c r="M221" s="10">
        <f t="shared" si="24"/>
        <v>1.4580254422059404</v>
      </c>
      <c r="N221" s="10">
        <f t="shared" si="23"/>
        <v>2.5992852259916033</v>
      </c>
    </row>
    <row r="222" spans="3:14">
      <c r="C222" s="4">
        <f>Pressure!AB222*1000000</f>
        <v>6397008.930694554</v>
      </c>
      <c r="D222" s="78">
        <f>Pressure!I222</f>
        <v>1.5531826837612554E-4</v>
      </c>
      <c r="E222" s="40">
        <f>Pressure!H222</f>
        <v>155.31826837612553</v>
      </c>
      <c r="F222" s="10">
        <f t="shared" si="26"/>
        <v>4.5</v>
      </c>
      <c r="G222" s="4">
        <f t="shared" si="25"/>
        <v>271094.30577626044</v>
      </c>
      <c r="H222" s="42">
        <f t="shared" si="27"/>
        <v>9.6458182501341323</v>
      </c>
      <c r="I222" s="10">
        <f t="shared" si="28"/>
        <v>1.2874933541167608</v>
      </c>
      <c r="J222" s="4">
        <f t="shared" si="29"/>
        <v>1279.217797333112</v>
      </c>
      <c r="K222" s="4">
        <f t="shared" si="30"/>
        <v>287.58099845625469</v>
      </c>
      <c r="L222" s="42">
        <f>Pressure!Q222</f>
        <v>0.23010560887185247</v>
      </c>
      <c r="M222" s="10">
        <f t="shared" si="24"/>
        <v>1.4585881346653262</v>
      </c>
      <c r="N222" s="10">
        <f t="shared" ref="N222:N285" si="31">N221-1/834*(me-mef)</f>
        <v>2.5992852259916033</v>
      </c>
    </row>
    <row r="223" spans="3:14">
      <c r="C223" s="4">
        <f>Pressure!AB223*1000000</f>
        <v>6400346.4549818272</v>
      </c>
      <c r="D223" s="78">
        <f>Pressure!I223</f>
        <v>1.5531826837612554E-4</v>
      </c>
      <c r="E223" s="40">
        <f>Pressure!H223</f>
        <v>155.31826837612553</v>
      </c>
      <c r="F223" s="10">
        <f t="shared" si="26"/>
        <v>4.5</v>
      </c>
      <c r="G223" s="4">
        <f t="shared" si="25"/>
        <v>271235.74435161217</v>
      </c>
      <c r="H223" s="42">
        <f t="shared" si="27"/>
        <v>9.6497890407506333</v>
      </c>
      <c r="I223" s="10">
        <f t="shared" si="28"/>
        <v>1.2875304032354862</v>
      </c>
      <c r="J223" s="4">
        <f t="shared" si="29"/>
        <v>1279.9220363831382</v>
      </c>
      <c r="K223" s="4">
        <f t="shared" si="30"/>
        <v>287.73931846210564</v>
      </c>
      <c r="L223" s="42">
        <f>Pressure!Q223</f>
        <v>0.23124595212430823</v>
      </c>
      <c r="M223" s="10">
        <f t="shared" si="24"/>
        <v>1.4591489207345492</v>
      </c>
      <c r="N223" s="10">
        <f t="shared" si="31"/>
        <v>2.5992852259916033</v>
      </c>
    </row>
    <row r="224" spans="3:14">
      <c r="C224" s="4">
        <f>Pressure!AB224*1000000</f>
        <v>6403673.2180374376</v>
      </c>
      <c r="D224" s="78">
        <f>Pressure!I224</f>
        <v>1.5531826837612554E-4</v>
      </c>
      <c r="E224" s="40">
        <f>Pressure!H224</f>
        <v>155.31826837612553</v>
      </c>
      <c r="F224" s="10">
        <f t="shared" si="26"/>
        <v>4.5</v>
      </c>
      <c r="G224" s="4">
        <f t="shared" si="25"/>
        <v>271376.72688435734</v>
      </c>
      <c r="H224" s="42">
        <f t="shared" si="27"/>
        <v>9.6537466680379698</v>
      </c>
      <c r="I224" s="10">
        <f t="shared" si="28"/>
        <v>1.2875672944635506</v>
      </c>
      <c r="J224" s="4">
        <f t="shared" si="29"/>
        <v>1280.6240047442018</v>
      </c>
      <c r="K224" s="4">
        <f t="shared" si="30"/>
        <v>287.89712799429026</v>
      </c>
      <c r="L224" s="42">
        <f>Pressure!Q224</f>
        <v>0.23238610565185228</v>
      </c>
      <c r="M224" s="10">
        <f t="shared" si="24"/>
        <v>1.4597078006151329</v>
      </c>
      <c r="N224" s="10">
        <f t="shared" si="31"/>
        <v>2.5992852259916033</v>
      </c>
    </row>
    <row r="225" spans="3:14">
      <c r="C225" s="4">
        <f>Pressure!AB225*1000000</f>
        <v>6406989.2148673562</v>
      </c>
      <c r="D225" s="78">
        <f>Pressure!I225</f>
        <v>1.5531826837612554E-4</v>
      </c>
      <c r="E225" s="40">
        <f>Pressure!H225</f>
        <v>155.31826837612553</v>
      </c>
      <c r="F225" s="10">
        <f t="shared" si="26"/>
        <v>4.5</v>
      </c>
      <c r="G225" s="4">
        <f t="shared" si="25"/>
        <v>271517.25316285755</v>
      </c>
      <c r="H225" s="42">
        <f t="shared" si="27"/>
        <v>9.6576911297746619</v>
      </c>
      <c r="I225" s="10">
        <f t="shared" si="28"/>
        <v>1.2876040281774976</v>
      </c>
      <c r="J225" s="4">
        <f t="shared" si="29"/>
        <v>1281.3237013625298</v>
      </c>
      <c r="K225" s="4">
        <f t="shared" si="30"/>
        <v>288.05442681590978</v>
      </c>
      <c r="L225" s="42">
        <f>Pressure!Q225</f>
        <v>0.23352607019603652</v>
      </c>
      <c r="M225" s="10">
        <f t="shared" si="24"/>
        <v>1.4602647745079183</v>
      </c>
      <c r="N225" s="10">
        <f t="shared" si="31"/>
        <v>2.5992852259916033</v>
      </c>
    </row>
    <row r="226" spans="3:14">
      <c r="C226" s="4">
        <f>Pressure!AB226*1000000</f>
        <v>6410294.4404952805</v>
      </c>
      <c r="D226" s="78">
        <f>Pressure!I226</f>
        <v>1.5531826837612554E-4</v>
      </c>
      <c r="E226" s="40">
        <f>Pressure!H226</f>
        <v>155.31826837612553</v>
      </c>
      <c r="F226" s="10">
        <f t="shared" si="26"/>
        <v>4.5</v>
      </c>
      <c r="G226" s="4">
        <f t="shared" si="25"/>
        <v>271657.32297622558</v>
      </c>
      <c r="H226" s="42">
        <f t="shared" si="27"/>
        <v>9.6616224237464241</v>
      </c>
      <c r="I226" s="10">
        <f t="shared" si="28"/>
        <v>1.2876406047518143</v>
      </c>
      <c r="J226" s="4">
        <f t="shared" si="29"/>
        <v>1282.0211251880905</v>
      </c>
      <c r="K226" s="4">
        <f t="shared" si="30"/>
        <v>288.21121469090656</v>
      </c>
      <c r="L226" s="42">
        <f>Pressure!Q226</f>
        <v>0.23466584649728323</v>
      </c>
      <c r="M226" s="10">
        <f t="shared" si="24"/>
        <v>1.4608198426128691</v>
      </c>
      <c r="N226" s="10">
        <f t="shared" si="31"/>
        <v>2.5992852259916033</v>
      </c>
    </row>
    <row r="227" spans="3:14">
      <c r="C227" s="4">
        <f>Pressure!AB227*1000000</f>
        <v>6413588.8899638141</v>
      </c>
      <c r="D227" s="78">
        <f>Pressure!I227</f>
        <v>1.5531826837612554E-4</v>
      </c>
      <c r="E227" s="40">
        <f>Pressure!H227</f>
        <v>155.31826837612553</v>
      </c>
      <c r="F227" s="10">
        <f t="shared" si="26"/>
        <v>4.5</v>
      </c>
      <c r="G227" s="4">
        <f t="shared" si="25"/>
        <v>271796.93611437548</v>
      </c>
      <c r="H227" s="42">
        <f t="shared" si="27"/>
        <v>9.6655405477476712</v>
      </c>
      <c r="I227" s="10">
        <f t="shared" si="28"/>
        <v>1.2876770245589537</v>
      </c>
      <c r="J227" s="4">
        <f t="shared" si="29"/>
        <v>1282.7162751748419</v>
      </c>
      <c r="K227" s="4">
        <f t="shared" si="30"/>
        <v>288.36749138411989</v>
      </c>
      <c r="L227" s="42">
        <f>Pressure!Q227</f>
        <v>0.23580543529489051</v>
      </c>
      <c r="M227" s="10">
        <f t="shared" si="24"/>
        <v>1.461373005129011</v>
      </c>
      <c r="N227" s="10">
        <f t="shared" si="31"/>
        <v>2.5992852259916033</v>
      </c>
    </row>
    <row r="228" spans="3:14">
      <c r="C228" s="4">
        <f>Pressure!AB228*1000000</f>
        <v>6416872.5583357187</v>
      </c>
      <c r="D228" s="78">
        <f>Pressure!I228</f>
        <v>1.5531826837612554E-4</v>
      </c>
      <c r="E228" s="40">
        <f>Pressure!H228</f>
        <v>155.31826837612553</v>
      </c>
      <c r="F228" s="10">
        <f t="shared" si="26"/>
        <v>4.5</v>
      </c>
      <c r="G228" s="4">
        <f t="shared" si="25"/>
        <v>271936.09236807545</v>
      </c>
      <c r="H228" s="42">
        <f t="shared" si="27"/>
        <v>9.6694454995829329</v>
      </c>
      <c r="I228" s="10">
        <f t="shared" si="28"/>
        <v>1.2877132879693582</v>
      </c>
      <c r="J228" s="4">
        <f t="shared" si="29"/>
        <v>1283.4091502809945</v>
      </c>
      <c r="K228" s="4">
        <f t="shared" si="30"/>
        <v>288.52325666134493</v>
      </c>
      <c r="L228" s="42">
        <f>Pressure!Q228</f>
        <v>0.23694483732703789</v>
      </c>
      <c r="M228" s="10">
        <f t="shared" si="24"/>
        <v>1.4619242622547195</v>
      </c>
      <c r="N228" s="10">
        <f t="shared" si="31"/>
        <v>2.5992852259916033</v>
      </c>
    </row>
    <row r="229" spans="3:14">
      <c r="C229" s="4">
        <f>Pressure!AB229*1000000</f>
        <v>6420145.4406922627</v>
      </c>
      <c r="D229" s="78">
        <f>Pressure!I229</f>
        <v>1.5531826837612554E-4</v>
      </c>
      <c r="E229" s="40">
        <f>Pressure!H229</f>
        <v>155.31826837612553</v>
      </c>
      <c r="F229" s="10">
        <f t="shared" si="26"/>
        <v>4.5</v>
      </c>
      <c r="G229" s="4">
        <f t="shared" si="25"/>
        <v>272074.79152887815</v>
      </c>
      <c r="H229" s="42">
        <f t="shared" si="27"/>
        <v>9.6733372770649808</v>
      </c>
      <c r="I229" s="10">
        <f t="shared" si="28"/>
        <v>1.2877493953514516</v>
      </c>
      <c r="J229" s="4">
        <f t="shared" si="29"/>
        <v>1284.0997494686651</v>
      </c>
      <c r="K229" s="4">
        <f t="shared" si="30"/>
        <v>288.67851028925526</v>
      </c>
      <c r="L229" s="42">
        <f>Pressure!Q229</f>
        <v>0.23808405333079161</v>
      </c>
      <c r="M229" s="10">
        <f t="shared" si="24"/>
        <v>1.4624736141874564</v>
      </c>
      <c r="N229" s="10">
        <f t="shared" si="31"/>
        <v>2.5992852259916033</v>
      </c>
    </row>
    <row r="230" spans="3:14">
      <c r="C230" s="4">
        <f>Pressure!AB230*1000000</f>
        <v>6423407.5321330121</v>
      </c>
      <c r="D230" s="78">
        <f>Pressure!I230</f>
        <v>1.5531826837612554E-4</v>
      </c>
      <c r="E230" s="40">
        <f>Pressure!H230</f>
        <v>155.31826837612553</v>
      </c>
      <c r="F230" s="10">
        <f t="shared" si="26"/>
        <v>4.5</v>
      </c>
      <c r="G230" s="4">
        <f t="shared" si="25"/>
        <v>272213.03338911152</v>
      </c>
      <c r="H230" s="42">
        <f t="shared" si="27"/>
        <v>9.677215878014561</v>
      </c>
      <c r="I230" s="10">
        <f t="shared" si="28"/>
        <v>1.2877853470716452</v>
      </c>
      <c r="J230" s="4">
        <f t="shared" si="29"/>
        <v>1284.7880717038297</v>
      </c>
      <c r="K230" s="4">
        <f t="shared" si="30"/>
        <v>288.83325203539181</v>
      </c>
      <c r="L230" s="42">
        <f>Pressure!Q230</f>
        <v>0.23922308404211012</v>
      </c>
      <c r="M230" s="10">
        <f t="shared" si="24"/>
        <v>1.4630210611237915</v>
      </c>
      <c r="N230" s="10">
        <f t="shared" si="31"/>
        <v>2.5992852259916033</v>
      </c>
    </row>
    <row r="231" spans="3:14">
      <c r="C231" s="4">
        <f>Pressure!AB231*1000000</f>
        <v>6426658.8277776167</v>
      </c>
      <c r="D231" s="78">
        <f>Pressure!I231</f>
        <v>1.5531826837612554E-4</v>
      </c>
      <c r="E231" s="40">
        <f>Pressure!H231</f>
        <v>155.31826837612553</v>
      </c>
      <c r="F231" s="10">
        <f t="shared" si="26"/>
        <v>4.5</v>
      </c>
      <c r="G231" s="4">
        <f t="shared" si="25"/>
        <v>272350.81774195464</v>
      </c>
      <c r="H231" s="42">
        <f t="shared" si="27"/>
        <v>9.6810813002625125</v>
      </c>
      <c r="I231" s="10">
        <f t="shared" si="28"/>
        <v>1.2878211434943685</v>
      </c>
      <c r="J231" s="4">
        <f t="shared" si="29"/>
        <v>1285.4741159567036</v>
      </c>
      <c r="K231" s="4">
        <f t="shared" si="30"/>
        <v>288.98748166824862</v>
      </c>
      <c r="L231" s="42">
        <f>Pressure!Q231</f>
        <v>0.24036193019584959</v>
      </c>
      <c r="M231" s="10">
        <f t="shared" si="24"/>
        <v>1.4635666032595902</v>
      </c>
      <c r="N231" s="10">
        <f t="shared" si="31"/>
        <v>2.5992852259916033</v>
      </c>
    </row>
    <row r="232" spans="3:14">
      <c r="C232" s="4">
        <f>Pressure!AB232*1000000</f>
        <v>6429899.3227634542</v>
      </c>
      <c r="D232" s="78">
        <f>Pressure!I232</f>
        <v>1.5531826837612554E-4</v>
      </c>
      <c r="E232" s="40">
        <f>Pressure!H232</f>
        <v>155.31826837612553</v>
      </c>
      <c r="F232" s="10">
        <f t="shared" si="26"/>
        <v>4.5</v>
      </c>
      <c r="G232" s="4">
        <f t="shared" si="25"/>
        <v>272488.14438133792</v>
      </c>
      <c r="H232" s="42">
        <f t="shared" si="27"/>
        <v>9.684933541646993</v>
      </c>
      <c r="I232" s="10">
        <f t="shared" si="28"/>
        <v>1.2878567849820519</v>
      </c>
      <c r="J232" s="4">
        <f t="shared" si="29"/>
        <v>1286.1578812012426</v>
      </c>
      <c r="K232" s="4">
        <f t="shared" si="30"/>
        <v>289.14119895716078</v>
      </c>
      <c r="L232" s="42">
        <f>Pressure!Q232</f>
        <v>0.24150059252576916</v>
      </c>
      <c r="M232" s="10">
        <f t="shared" ref="M232:M295" si="32">(J232+J231)/2*(L232-L231)</f>
        <v>1.4641102407898001</v>
      </c>
      <c r="N232" s="10">
        <f t="shared" si="31"/>
        <v>2.5992852259916033</v>
      </c>
    </row>
    <row r="233" spans="3:14">
      <c r="C233" s="4">
        <f>Pressure!AB233*1000000</f>
        <v>6433129.0122479545</v>
      </c>
      <c r="D233" s="78">
        <f>Pressure!I233</f>
        <v>1.5531826837612554E-4</v>
      </c>
      <c r="E233" s="40">
        <f>Pressure!H233</f>
        <v>155.31826837612553</v>
      </c>
      <c r="F233" s="10">
        <f t="shared" si="26"/>
        <v>4.5</v>
      </c>
      <c r="G233" s="4">
        <f t="shared" si="25"/>
        <v>272625.0131020415</v>
      </c>
      <c r="H233" s="42">
        <f t="shared" si="27"/>
        <v>9.6887726000163088</v>
      </c>
      <c r="I233" s="10">
        <f t="shared" si="28"/>
        <v>1.2878922718951615</v>
      </c>
      <c r="J233" s="4">
        <f t="shared" si="29"/>
        <v>1286.8393664156329</v>
      </c>
      <c r="K233" s="4">
        <f t="shared" si="30"/>
        <v>289.29440367241421</v>
      </c>
      <c r="L233" s="42">
        <f>Pressure!Q233</f>
        <v>0.24263907176453645</v>
      </c>
      <c r="M233" s="10">
        <f t="shared" si="32"/>
        <v>1.4646519739085855</v>
      </c>
      <c r="N233" s="10">
        <f t="shared" si="31"/>
        <v>2.5992852259916033</v>
      </c>
    </row>
    <row r="234" spans="3:14">
      <c r="C234" s="4">
        <f>Pressure!AB234*1000000</f>
        <v>6436347.8914061245</v>
      </c>
      <c r="D234" s="78">
        <f>Pressure!I234</f>
        <v>1.5531826837612554E-4</v>
      </c>
      <c r="E234" s="40">
        <f>Pressure!H234</f>
        <v>155.31826837612553</v>
      </c>
      <c r="F234" s="10">
        <f t="shared" si="26"/>
        <v>4.5</v>
      </c>
      <c r="G234" s="4">
        <f t="shared" si="25"/>
        <v>272761.42369959044</v>
      </c>
      <c r="H234" s="42">
        <f t="shared" si="27"/>
        <v>9.692598473225873</v>
      </c>
      <c r="I234" s="10">
        <f t="shared" si="28"/>
        <v>1.2879276045921817</v>
      </c>
      <c r="J234" s="4">
        <f t="shared" si="29"/>
        <v>1287.5185705817698</v>
      </c>
      <c r="K234" s="4">
        <f t="shared" si="30"/>
        <v>289.44709558512881</v>
      </c>
      <c r="L234" s="42">
        <f>Pressure!Q234</f>
        <v>0.24377736864373278</v>
      </c>
      <c r="M234" s="10">
        <f t="shared" si="32"/>
        <v>1.4651918028092328</v>
      </c>
      <c r="N234" s="10">
        <f t="shared" si="31"/>
        <v>2.5992852259916033</v>
      </c>
    </row>
    <row r="235" spans="3:14">
      <c r="C235" s="4">
        <f>Pressure!AB235*1000000</f>
        <v>6439555.9554331377</v>
      </c>
      <c r="D235" s="78">
        <f>Pressure!I235</f>
        <v>1.5531826837612554E-4</v>
      </c>
      <c r="E235" s="40">
        <f>Pressure!H235</f>
        <v>155.31826837612553</v>
      </c>
      <c r="F235" s="10">
        <f t="shared" si="26"/>
        <v>4.5</v>
      </c>
      <c r="G235" s="4">
        <f t="shared" si="25"/>
        <v>272897.37597036432</v>
      </c>
      <c r="H235" s="42">
        <f t="shared" si="27"/>
        <v>9.6964111591414106</v>
      </c>
      <c r="I235" s="10">
        <f t="shared" si="28"/>
        <v>1.287962783429653</v>
      </c>
      <c r="J235" s="4">
        <f t="shared" si="29"/>
        <v>1288.1954926858045</v>
      </c>
      <c r="K235" s="4">
        <f t="shared" si="30"/>
        <v>289.59927446738106</v>
      </c>
      <c r="L235" s="42">
        <f>Pressure!Q235</f>
        <v>0.2449154838938587</v>
      </c>
      <c r="M235" s="10">
        <f t="shared" si="32"/>
        <v>1.4657297276843064</v>
      </c>
      <c r="N235" s="10">
        <f t="shared" si="31"/>
        <v>2.5992852259916033</v>
      </c>
    </row>
    <row r="236" spans="3:14">
      <c r="C236" s="4">
        <f>Pressure!AB236*1000000</f>
        <v>6442753.1995418128</v>
      </c>
      <c r="D236" s="78">
        <f>Pressure!I236</f>
        <v>1.5531826837612554E-4</v>
      </c>
      <c r="E236" s="40">
        <f>Pressure!H236</f>
        <v>155.31826837612553</v>
      </c>
      <c r="F236" s="10">
        <f t="shared" si="26"/>
        <v>4.5</v>
      </c>
      <c r="G236" s="4">
        <f t="shared" si="25"/>
        <v>273032.8697114907</v>
      </c>
      <c r="H236" s="42">
        <f t="shared" si="27"/>
        <v>9.7002106556358978</v>
      </c>
      <c r="I236" s="10">
        <f t="shared" si="28"/>
        <v>1.2879978087621526</v>
      </c>
      <c r="J236" s="4">
        <f t="shared" si="29"/>
        <v>1288.8701317176108</v>
      </c>
      <c r="K236" s="4">
        <f t="shared" si="30"/>
        <v>289.75094009208459</v>
      </c>
      <c r="L236" s="42">
        <f>Pressure!Q236</f>
        <v>0.2460534182443391</v>
      </c>
      <c r="M236" s="10">
        <f t="shared" si="32"/>
        <v>1.4662657487254358</v>
      </c>
      <c r="N236" s="10">
        <f t="shared" si="31"/>
        <v>2.5992852259916033</v>
      </c>
    </row>
    <row r="237" spans="3:14">
      <c r="C237" s="4">
        <f>Pressure!AB237*1000000</f>
        <v>6445939.6189644244</v>
      </c>
      <c r="D237" s="78">
        <f>Pressure!I237</f>
        <v>1.5531826837612554E-4</v>
      </c>
      <c r="E237" s="40">
        <f>Pressure!H237</f>
        <v>155.31826837612553</v>
      </c>
      <c r="F237" s="10">
        <f t="shared" si="26"/>
        <v>4.5</v>
      </c>
      <c r="G237" s="4">
        <f t="shared" si="25"/>
        <v>273167.90472092142</v>
      </c>
      <c r="H237" s="42">
        <f t="shared" si="27"/>
        <v>9.7039969605917786</v>
      </c>
      <c r="I237" s="10">
        <f t="shared" si="28"/>
        <v>1.288032680942325</v>
      </c>
      <c r="J237" s="4">
        <f t="shared" si="29"/>
        <v>1289.542486671168</v>
      </c>
      <c r="K237" s="4">
        <f t="shared" si="30"/>
        <v>289.90209223307585</v>
      </c>
      <c r="L237" s="42">
        <f>Pressure!Q237</f>
        <v>0.24719117242352867</v>
      </c>
      <c r="M237" s="10">
        <f t="shared" si="32"/>
        <v>1.4667998661234785</v>
      </c>
      <c r="N237" s="10">
        <f t="shared" si="31"/>
        <v>2.5992852259916033</v>
      </c>
    </row>
    <row r="238" spans="3:14">
      <c r="C238" s="4">
        <f>Pressure!AB238*1000000</f>
        <v>6449115.2089514099</v>
      </c>
      <c r="D238" s="78">
        <f>Pressure!I238</f>
        <v>1.5531826837612554E-4</v>
      </c>
      <c r="E238" s="40">
        <f>Pressure!H238</f>
        <v>155.31826837612553</v>
      </c>
      <c r="F238" s="10">
        <f t="shared" si="26"/>
        <v>4.5</v>
      </c>
      <c r="G238" s="4">
        <f t="shared" si="25"/>
        <v>273302.48079737823</v>
      </c>
      <c r="H238" s="42">
        <f t="shared" si="27"/>
        <v>9.7077700718993913</v>
      </c>
      <c r="I238" s="10">
        <f t="shared" si="28"/>
        <v>1.2880674003208756</v>
      </c>
      <c r="J238" s="4">
        <f t="shared" si="29"/>
        <v>1290.212556544288</v>
      </c>
      <c r="K238" s="4">
        <f t="shared" si="30"/>
        <v>290.05273066505282</v>
      </c>
      <c r="L238" s="42">
        <f>Pressure!Q238</f>
        <v>0.24832874715871711</v>
      </c>
      <c r="M238" s="10">
        <f t="shared" si="32"/>
        <v>1.4673320800684326</v>
      </c>
      <c r="N238" s="10">
        <f t="shared" si="31"/>
        <v>2.5992852259916033</v>
      </c>
    </row>
    <row r="239" spans="3:14">
      <c r="C239" s="4">
        <f>Pressure!AB239*1000000</f>
        <v>6452279.9647722542</v>
      </c>
      <c r="D239" s="78">
        <f>Pressure!I239</f>
        <v>1.5531826837612554E-4</v>
      </c>
      <c r="E239" s="40">
        <f>Pressure!H239</f>
        <v>155.31826837612553</v>
      </c>
      <c r="F239" s="10">
        <f t="shared" si="26"/>
        <v>4.5</v>
      </c>
      <c r="G239" s="4">
        <f t="shared" si="25"/>
        <v>273436.59774038987</v>
      </c>
      <c r="H239" s="42">
        <f t="shared" si="27"/>
        <v>9.7115299874580909</v>
      </c>
      <c r="I239" s="10">
        <f t="shared" si="28"/>
        <v>1.2881019672465897</v>
      </c>
      <c r="J239" s="4">
        <f t="shared" si="29"/>
        <v>1290.8803403388017</v>
      </c>
      <c r="K239" s="4">
        <f t="shared" si="30"/>
        <v>290.20285516361713</v>
      </c>
      <c r="L239" s="42">
        <f>Pressure!Q239</f>
        <v>0.24946614317613444</v>
      </c>
      <c r="M239" s="10">
        <f t="shared" si="32"/>
        <v>1.467862390749493</v>
      </c>
      <c r="N239" s="10">
        <f t="shared" si="31"/>
        <v>2.5992852259916033</v>
      </c>
    </row>
    <row r="240" spans="3:14">
      <c r="C240" s="4">
        <f>Pressure!AB240*1000000</f>
        <v>6455433.8817156535</v>
      </c>
      <c r="D240" s="78">
        <f>Pressure!I240</f>
        <v>1.5531826837612554E-4</v>
      </c>
      <c r="E240" s="40">
        <f>Pressure!H240</f>
        <v>155.31826837612553</v>
      </c>
      <c r="F240" s="10">
        <f t="shared" si="26"/>
        <v>4.5</v>
      </c>
      <c r="G240" s="4">
        <f t="shared" si="25"/>
        <v>273570.25535029947</v>
      </c>
      <c r="H240" s="42">
        <f t="shared" si="27"/>
        <v>9.7152767051764002</v>
      </c>
      <c r="I240" s="10">
        <f t="shared" si="28"/>
        <v>1.2881363820663434</v>
      </c>
      <c r="J240" s="4">
        <f t="shared" si="29"/>
        <v>1291.5458370605938</v>
      </c>
      <c r="K240" s="4">
        <f t="shared" si="30"/>
        <v>290.35246550528166</v>
      </c>
      <c r="L240" s="42">
        <f>Pressure!Q240</f>
        <v>0.25060336120095622</v>
      </c>
      <c r="M240" s="10">
        <f t="shared" si="32"/>
        <v>1.4683907983550988</v>
      </c>
      <c r="N240" s="10">
        <f t="shared" si="31"/>
        <v>2.5992852259916033</v>
      </c>
    </row>
    <row r="241" spans="3:14">
      <c r="C241" s="4">
        <f>Pressure!AB241*1000000</f>
        <v>6458576.9550877605</v>
      </c>
      <c r="D241" s="78">
        <f>Pressure!I241</f>
        <v>1.5531826837612554E-4</v>
      </c>
      <c r="E241" s="40">
        <f>Pressure!H241</f>
        <v>155.31826837612553</v>
      </c>
      <c r="F241" s="10">
        <f t="shared" si="26"/>
        <v>4.5</v>
      </c>
      <c r="G241" s="4">
        <f t="shared" si="25"/>
        <v>273703.45342818968</v>
      </c>
      <c r="H241" s="42">
        <f t="shared" si="27"/>
        <v>9.7190102229699686</v>
      </c>
      <c r="I241" s="10">
        <f t="shared" si="28"/>
        <v>1.2881706451250934</v>
      </c>
      <c r="J241" s="4">
        <f t="shared" si="29"/>
        <v>1292.2090457192323</v>
      </c>
      <c r="K241" s="4">
        <f t="shared" si="30"/>
        <v>290.50156146738732</v>
      </c>
      <c r="L241" s="42">
        <f>Pressure!Q241</f>
        <v>0.25174040195730879</v>
      </c>
      <c r="M241" s="10">
        <f t="shared" si="32"/>
        <v>1.4689173030728095</v>
      </c>
      <c r="N241" s="10">
        <f t="shared" si="31"/>
        <v>2.5992852259916033</v>
      </c>
    </row>
    <row r="242" spans="3:14">
      <c r="C242" s="4">
        <f>Pressure!AB242*1000000</f>
        <v>6461709.1802141881</v>
      </c>
      <c r="D242" s="78">
        <f>Pressure!I242</f>
        <v>1.5531826837612554E-4</v>
      </c>
      <c r="E242" s="40">
        <f>Pressure!H242</f>
        <v>155.31826837612553</v>
      </c>
      <c r="F242" s="10">
        <f t="shared" si="26"/>
        <v>4.5</v>
      </c>
      <c r="G242" s="4">
        <f t="shared" si="25"/>
        <v>273836.19177596807</v>
      </c>
      <c r="H242" s="42">
        <f t="shared" si="27"/>
        <v>9.7227305387639724</v>
      </c>
      <c r="I242" s="10">
        <f t="shared" si="28"/>
        <v>1.2882047567659078</v>
      </c>
      <c r="J242" s="4">
        <f t="shared" si="29"/>
        <v>1292.8699653283918</v>
      </c>
      <c r="K242" s="4">
        <f t="shared" si="30"/>
        <v>290.65014282819834</v>
      </c>
      <c r="L242" s="42">
        <f>Pressure!Q242</f>
        <v>0.25287726616827449</v>
      </c>
      <c r="M242" s="10">
        <f t="shared" si="32"/>
        <v>1.4694419050893306</v>
      </c>
      <c r="N242" s="10">
        <f t="shared" si="31"/>
        <v>2.5992852259916033</v>
      </c>
    </row>
    <row r="243" spans="3:14">
      <c r="C243" s="4">
        <f>Pressure!AB243*1000000</f>
        <v>6464830.5524386084</v>
      </c>
      <c r="D243" s="78">
        <f>Pressure!I243</f>
        <v>1.5531826837612554E-4</v>
      </c>
      <c r="E243" s="40">
        <f>Pressure!H243</f>
        <v>155.31826837612553</v>
      </c>
      <c r="F243" s="10">
        <f t="shared" si="26"/>
        <v>4.5</v>
      </c>
      <c r="G243" s="4">
        <f t="shared" si="25"/>
        <v>273968.47019630735</v>
      </c>
      <c r="H243" s="42">
        <f t="shared" si="27"/>
        <v>9.7264376504914409</v>
      </c>
      <c r="I243" s="10">
        <f t="shared" si="28"/>
        <v>1.2882387173299592</v>
      </c>
      <c r="J243" s="4">
        <f t="shared" si="29"/>
        <v>1293.5285949055565</v>
      </c>
      <c r="K243" s="4">
        <f t="shared" si="30"/>
        <v>290.79820936683524</v>
      </c>
      <c r="L243" s="42">
        <f>Pressure!Q243</f>
        <v>0.25401395455589681</v>
      </c>
      <c r="M243" s="10">
        <f t="shared" si="32"/>
        <v>1.4699646045905082</v>
      </c>
      <c r="N243" s="10">
        <f t="shared" si="31"/>
        <v>2.5992852259916033</v>
      </c>
    </row>
    <row r="244" spans="3:14">
      <c r="C244" s="4">
        <f>Pressure!AB244*1000000</f>
        <v>6467941.0671238527</v>
      </c>
      <c r="D244" s="78">
        <f>Pressure!I244</f>
        <v>1.5531826837612554E-4</v>
      </c>
      <c r="E244" s="40">
        <f>Pressure!H244</f>
        <v>155.31826837612553</v>
      </c>
      <c r="F244" s="10">
        <f t="shared" si="26"/>
        <v>4.5</v>
      </c>
      <c r="G244" s="4">
        <f t="shared" si="25"/>
        <v>274100.28849269223</v>
      </c>
      <c r="H244" s="42">
        <f t="shared" si="27"/>
        <v>9.7301315560945856</v>
      </c>
      <c r="I244" s="10">
        <f t="shared" si="28"/>
        <v>1.2882725271565458</v>
      </c>
      <c r="J244" s="4">
        <f t="shared" si="29"/>
        <v>1294.1849334722549</v>
      </c>
      <c r="K244" s="4">
        <f t="shared" si="30"/>
        <v>290.94576086332785</v>
      </c>
      <c r="L244" s="42">
        <f>Pressure!Q244</f>
        <v>0.25515046784118567</v>
      </c>
      <c r="M244" s="10">
        <f t="shared" si="32"/>
        <v>1.4704854017615392</v>
      </c>
      <c r="N244" s="10">
        <f t="shared" si="31"/>
        <v>2.5992852259916033</v>
      </c>
    </row>
    <row r="245" spans="3:14">
      <c r="C245" s="4">
        <f>Pressure!AB245*1000000</f>
        <v>6471040.7196509363</v>
      </c>
      <c r="D245" s="78">
        <f>Pressure!I245</f>
        <v>1.5531826837612554E-4</v>
      </c>
      <c r="E245" s="40">
        <f>Pressure!H245</f>
        <v>155.31826837612553</v>
      </c>
      <c r="F245" s="10">
        <f t="shared" si="26"/>
        <v>4.5</v>
      </c>
      <c r="G245" s="4">
        <f t="shared" si="25"/>
        <v>274231.64646937809</v>
      </c>
      <c r="H245" s="42">
        <f t="shared" si="27"/>
        <v>9.7338122535236575</v>
      </c>
      <c r="I245" s="10">
        <f t="shared" si="28"/>
        <v>1.2883061865830892</v>
      </c>
      <c r="J245" s="4">
        <f t="shared" si="29"/>
        <v>1294.8389800538512</v>
      </c>
      <c r="K245" s="4">
        <f t="shared" si="30"/>
        <v>291.09279709856821</v>
      </c>
      <c r="L245" s="42">
        <f>Pressure!Q245</f>
        <v>0.25628680674412246</v>
      </c>
      <c r="M245" s="10">
        <f t="shared" si="32"/>
        <v>1.4710042967866921</v>
      </c>
      <c r="N245" s="10">
        <f t="shared" si="31"/>
        <v>2.5992852259916033</v>
      </c>
    </row>
    <row r="246" spans="3:14">
      <c r="C246" s="4">
        <f>Pressure!AB246*1000000</f>
        <v>6474129.5054189702</v>
      </c>
      <c r="D246" s="78">
        <f>Pressure!I246</f>
        <v>1.5531826837612554E-4</v>
      </c>
      <c r="E246" s="40">
        <f>Pressure!H246</f>
        <v>155.31826837612553</v>
      </c>
      <c r="F246" s="10">
        <f t="shared" si="26"/>
        <v>4.5</v>
      </c>
      <c r="G246" s="4">
        <f t="shared" si="25"/>
        <v>274362.54393138707</v>
      </c>
      <c r="H246" s="42">
        <f t="shared" si="27"/>
        <v>9.7374797407368536</v>
      </c>
      <c r="I246" s="10">
        <f t="shared" si="28"/>
        <v>1.2883396959451419</v>
      </c>
      <c r="J246" s="4">
        <f t="shared" si="29"/>
        <v>1295.4907336795281</v>
      </c>
      <c r="K246" s="4">
        <f t="shared" si="30"/>
        <v>291.23931785430693</v>
      </c>
      <c r="L246" s="42">
        <f>Pressure!Q246</f>
        <v>0.25742297198366526</v>
      </c>
      <c r="M246" s="10">
        <f t="shared" si="32"/>
        <v>1.4715212898493546</v>
      </c>
      <c r="N246" s="10">
        <f t="shared" si="31"/>
        <v>2.5992852259916033</v>
      </c>
    </row>
    <row r="247" spans="3:14">
      <c r="C247" s="4">
        <f>Pressure!AB247*1000000</f>
        <v>6477207.4198467303</v>
      </c>
      <c r="D247" s="78">
        <f>Pressure!I247</f>
        <v>1.5531826837612554E-4</v>
      </c>
      <c r="E247" s="40">
        <f>Pressure!H247</f>
        <v>155.31826837612553</v>
      </c>
      <c r="F247" s="10">
        <f t="shared" si="26"/>
        <v>4.5</v>
      </c>
      <c r="G247" s="4">
        <f t="shared" si="25"/>
        <v>274492.98068457475</v>
      </c>
      <c r="H247" s="42">
        <f t="shared" si="27"/>
        <v>9.7411340157021922</v>
      </c>
      <c r="I247" s="10">
        <f t="shared" si="28"/>
        <v>1.2883730555764135</v>
      </c>
      <c r="J247" s="4">
        <f t="shared" si="29"/>
        <v>1296.1401933826182</v>
      </c>
      <c r="K247" s="4">
        <f t="shared" si="30"/>
        <v>291.38532291322741</v>
      </c>
      <c r="L247" s="42">
        <f>Pressure!Q247</f>
        <v>0.25855896427775393</v>
      </c>
      <c r="M247" s="10">
        <f t="shared" si="32"/>
        <v>1.4720363811322403</v>
      </c>
      <c r="N247" s="10">
        <f t="shared" si="31"/>
        <v>2.5992852259916033</v>
      </c>
    </row>
    <row r="248" spans="3:14">
      <c r="C248" s="4">
        <f>Pressure!AB248*1000000</f>
        <v>6480274.4583698716</v>
      </c>
      <c r="D248" s="78">
        <f>Pressure!I248</f>
        <v>1.5531826837612554E-4</v>
      </c>
      <c r="E248" s="40">
        <f>Pressure!H248</f>
        <v>155.31826837612553</v>
      </c>
      <c r="F248" s="10">
        <f t="shared" si="26"/>
        <v>4.5</v>
      </c>
      <c r="G248" s="4">
        <f t="shared" si="25"/>
        <v>274622.956535512</v>
      </c>
      <c r="H248" s="42">
        <f t="shared" si="27"/>
        <v>9.7447750763942178</v>
      </c>
      <c r="I248" s="10">
        <f t="shared" si="28"/>
        <v>1.2884062658087483</v>
      </c>
      <c r="J248" s="4">
        <f t="shared" si="29"/>
        <v>1296.7873582000152</v>
      </c>
      <c r="K248" s="4">
        <f t="shared" si="30"/>
        <v>291.53081205881375</v>
      </c>
      <c r="L248" s="42">
        <f>Pressure!Q248</f>
        <v>0.25969478434331522</v>
      </c>
      <c r="M248" s="10">
        <f t="shared" si="32"/>
        <v>1.4725495708171286</v>
      </c>
      <c r="N248" s="10">
        <f t="shared" si="31"/>
        <v>2.5992852259916033</v>
      </c>
    </row>
    <row r="249" spans="3:14">
      <c r="C249" s="4">
        <f>Pressure!AB249*1000000</f>
        <v>6483330.6164433872</v>
      </c>
      <c r="D249" s="78">
        <f>Pressure!I249</f>
        <v>1.5531826837612554E-4</v>
      </c>
      <c r="E249" s="40">
        <f>Pressure!H249</f>
        <v>155.31826837612553</v>
      </c>
      <c r="F249" s="10">
        <f t="shared" si="26"/>
        <v>4.5</v>
      </c>
      <c r="G249" s="4">
        <f t="shared" si="25"/>
        <v>274752.47129158914</v>
      </c>
      <c r="H249" s="42">
        <f t="shared" si="27"/>
        <v>9.7484029207969272</v>
      </c>
      <c r="I249" s="10">
        <f t="shared" si="28"/>
        <v>1.288439326972161</v>
      </c>
      <c r="J249" s="4">
        <f t="shared" si="29"/>
        <v>1297.4322271726937</v>
      </c>
      <c r="K249" s="4">
        <f t="shared" si="30"/>
        <v>291.67578507546733</v>
      </c>
      <c r="L249" s="42">
        <f>Pressure!Q249</f>
        <v>0.26083043289626789</v>
      </c>
      <c r="M249" s="10">
        <f t="shared" si="32"/>
        <v>1.4730608590849998</v>
      </c>
      <c r="N249" s="10">
        <f t="shared" si="31"/>
        <v>2.5992852259916033</v>
      </c>
    </row>
    <row r="250" spans="3:14">
      <c r="C250" s="4">
        <f>Pressure!AB250*1000000</f>
        <v>6486375.8895408176</v>
      </c>
      <c r="D250" s="78">
        <f>Pressure!I250</f>
        <v>1.5531826837612554E-4</v>
      </c>
      <c r="E250" s="40">
        <f>Pressure!H250</f>
        <v>155.31826837612553</v>
      </c>
      <c r="F250" s="10">
        <f t="shared" si="26"/>
        <v>4.5</v>
      </c>
      <c r="G250" s="4">
        <f t="shared" si="25"/>
        <v>274881.5247609826</v>
      </c>
      <c r="H250" s="42">
        <f t="shared" si="27"/>
        <v>9.7520175469028541</v>
      </c>
      <c r="I250" s="10">
        <f t="shared" si="28"/>
        <v>1.2884722393948356</v>
      </c>
      <c r="J250" s="4">
        <f t="shared" si="29"/>
        <v>1298.0747993455414</v>
      </c>
      <c r="K250" s="4">
        <f t="shared" si="30"/>
        <v>291.82024174846936</v>
      </c>
      <c r="L250" s="42">
        <f>Pressure!Q250</f>
        <v>0.2619659106515278</v>
      </c>
      <c r="M250" s="10">
        <f t="shared" si="32"/>
        <v>1.4735702461161193</v>
      </c>
      <c r="N250" s="10">
        <f t="shared" si="31"/>
        <v>2.5992852259916033</v>
      </c>
    </row>
    <row r="251" spans="3:14">
      <c r="C251" s="4">
        <f>Pressure!AB251*1000000</f>
        <v>6489410.2731537391</v>
      </c>
      <c r="D251" s="78">
        <f>Pressure!I251</f>
        <v>1.5531826837612554E-4</v>
      </c>
      <c r="E251" s="40">
        <f>Pressure!H251</f>
        <v>155.31826837612553</v>
      </c>
      <c r="F251" s="10">
        <f t="shared" si="26"/>
        <v>4.5</v>
      </c>
      <c r="G251" s="4">
        <f t="shared" si="25"/>
        <v>275010.11675263301</v>
      </c>
      <c r="H251" s="42">
        <f t="shared" si="27"/>
        <v>9.7556189527124637</v>
      </c>
      <c r="I251" s="10">
        <f t="shared" si="28"/>
        <v>1.2885050034031293</v>
      </c>
      <c r="J251" s="4">
        <f t="shared" si="29"/>
        <v>1298.7150737672523</v>
      </c>
      <c r="K251" s="4">
        <f t="shared" si="30"/>
        <v>291.96418186395675</v>
      </c>
      <c r="L251" s="42">
        <f>Pressure!Q251</f>
        <v>0.26310121832301286</v>
      </c>
      <c r="M251" s="10">
        <f t="shared" si="32"/>
        <v>1.4740777320898402</v>
      </c>
      <c r="N251" s="10">
        <f t="shared" si="31"/>
        <v>2.5992852259916033</v>
      </c>
    </row>
    <row r="252" spans="3:14">
      <c r="C252" s="4">
        <f>Pressure!AB252*1000000</f>
        <v>6492433.762791614</v>
      </c>
      <c r="D252" s="78">
        <f>Pressure!I252</f>
        <v>1.5531826837612554E-4</v>
      </c>
      <c r="E252" s="40">
        <f>Pressure!H252</f>
        <v>155.31826837612553</v>
      </c>
      <c r="F252" s="10">
        <f t="shared" si="26"/>
        <v>4.5</v>
      </c>
      <c r="G252" s="4">
        <f t="shared" si="25"/>
        <v>275138.2470762392</v>
      </c>
      <c r="H252" s="42">
        <f t="shared" si="27"/>
        <v>9.7592071362339965</v>
      </c>
      <c r="I252" s="10">
        <f t="shared" si="28"/>
        <v>1.2885376193215781</v>
      </c>
      <c r="J252" s="4">
        <f t="shared" si="29"/>
        <v>1299.3530494902939</v>
      </c>
      <c r="K252" s="4">
        <f t="shared" si="30"/>
        <v>292.10760520891461</v>
      </c>
      <c r="L252" s="42">
        <f>Pressure!Q252</f>
        <v>0.26423635662364819</v>
      </c>
      <c r="M252" s="10">
        <f t="shared" si="32"/>
        <v>1.474583317184696</v>
      </c>
      <c r="N252" s="10">
        <f t="shared" si="31"/>
        <v>2.5992852259916033</v>
      </c>
    </row>
    <row r="253" spans="3:14">
      <c r="C253" s="4">
        <f>Pressure!AB253*1000000</f>
        <v>6495446.3539827084</v>
      </c>
      <c r="D253" s="78">
        <f>Pressure!I253</f>
        <v>1.5531826837612554E-4</v>
      </c>
      <c r="E253" s="40">
        <f>Pressure!H253</f>
        <v>155.31826837612553</v>
      </c>
      <c r="F253" s="10">
        <f t="shared" si="26"/>
        <v>4.5</v>
      </c>
      <c r="G253" s="4">
        <f t="shared" si="25"/>
        <v>275265.91554229666</v>
      </c>
      <c r="H253" s="42">
        <f t="shared" si="27"/>
        <v>9.7627820954845657</v>
      </c>
      <c r="I253" s="10">
        <f t="shared" si="28"/>
        <v>1.2885700874729158</v>
      </c>
      <c r="J253" s="4">
        <f t="shared" si="29"/>
        <v>1299.9887255711017</v>
      </c>
      <c r="K253" s="4">
        <f t="shared" si="30"/>
        <v>292.25051157122022</v>
      </c>
      <c r="L253" s="42">
        <f>Pressure!Q253</f>
        <v>0.26537132626537108</v>
      </c>
      <c r="M253" s="10">
        <f t="shared" si="32"/>
        <v>1.475087001578377</v>
      </c>
      <c r="N253" s="10">
        <f t="shared" si="31"/>
        <v>2.5992852259916033</v>
      </c>
    </row>
    <row r="254" spans="3:14">
      <c r="C254" s="4">
        <f>Pressure!AB254*1000000</f>
        <v>6498448.0422741883</v>
      </c>
      <c r="D254" s="78">
        <f>Pressure!I254</f>
        <v>1.5531826837612554E-4</v>
      </c>
      <c r="E254" s="40">
        <f>Pressure!H254</f>
        <v>155.31826837612553</v>
      </c>
      <c r="F254" s="10">
        <f t="shared" si="26"/>
        <v>4.5</v>
      </c>
      <c r="G254" s="4">
        <f t="shared" si="25"/>
        <v>275393.12196210184</v>
      </c>
      <c r="H254" s="42">
        <f t="shared" si="27"/>
        <v>9.7663438284902853</v>
      </c>
      <c r="I254" s="10">
        <f t="shared" si="28"/>
        <v>1.2886024081780822</v>
      </c>
      <c r="J254" s="4">
        <f t="shared" si="29"/>
        <v>1300.6221010700988</v>
      </c>
      <c r="K254" s="4">
        <f t="shared" si="30"/>
        <v>292.39290073964725</v>
      </c>
      <c r="L254" s="42">
        <f>Pressure!Q254</f>
        <v>0.26650612795913597</v>
      </c>
      <c r="M254" s="10">
        <f t="shared" si="32"/>
        <v>1.4755887854478822</v>
      </c>
      <c r="N254" s="10">
        <f t="shared" si="31"/>
        <v>2.5992852259916033</v>
      </c>
    </row>
    <row r="255" spans="3:14">
      <c r="C255" s="4">
        <f>Pressure!AB255*1000000</f>
        <v>6501438.8232299984</v>
      </c>
      <c r="D255" s="78">
        <f>Pressure!I255</f>
        <v>1.5531826837612554E-4</v>
      </c>
      <c r="E255" s="40">
        <f>Pressure!H255</f>
        <v>155.31826837612553</v>
      </c>
      <c r="F255" s="10">
        <f t="shared" si="26"/>
        <v>4.5</v>
      </c>
      <c r="G255" s="4">
        <f t="shared" si="25"/>
        <v>275519.86614766234</v>
      </c>
      <c r="H255" s="42">
        <f t="shared" si="27"/>
        <v>9.7698923332837619</v>
      </c>
      <c r="I255" s="10">
        <f t="shared" si="28"/>
        <v>1.2886345817562095</v>
      </c>
      <c r="J255" s="4">
        <f t="shared" si="29"/>
        <v>1301.2531750512496</v>
      </c>
      <c r="K255" s="4">
        <f t="shared" si="30"/>
        <v>292.53477250376551</v>
      </c>
      <c r="L255" s="42">
        <f>Pressure!Q255</f>
        <v>0.26764076241491952</v>
      </c>
      <c r="M255" s="10">
        <f t="shared" si="32"/>
        <v>1.4760886689693038</v>
      </c>
      <c r="N255" s="10">
        <f t="shared" si="31"/>
        <v>2.5992852259916033</v>
      </c>
    </row>
    <row r="256" spans="3:14">
      <c r="C256" s="4">
        <f>Pressure!AB256*1000000</f>
        <v>6504418.6924333097</v>
      </c>
      <c r="D256" s="78">
        <f>Pressure!I256</f>
        <v>1.5531826837612554E-4</v>
      </c>
      <c r="E256" s="40">
        <f>Pressure!H256</f>
        <v>155.31826837612553</v>
      </c>
      <c r="F256" s="10">
        <f t="shared" si="26"/>
        <v>4.5</v>
      </c>
      <c r="G256" s="4">
        <f t="shared" si="25"/>
        <v>275646.14791180048</v>
      </c>
      <c r="H256" s="42">
        <f t="shared" si="27"/>
        <v>9.773427607907001</v>
      </c>
      <c r="I256" s="10">
        <f t="shared" si="28"/>
        <v>1.2886666085246556</v>
      </c>
      <c r="J256" s="4">
        <f t="shared" si="29"/>
        <v>1301.8819465825743</v>
      </c>
      <c r="K256" s="4">
        <f t="shared" si="30"/>
        <v>292.67612665405653</v>
      </c>
      <c r="L256" s="42">
        <f>Pressure!Q256</f>
        <v>0.26877523034172557</v>
      </c>
      <c r="M256" s="10">
        <f t="shared" si="32"/>
        <v>1.4765866523179678</v>
      </c>
      <c r="N256" s="10">
        <f t="shared" si="31"/>
        <v>2.5992852259916033</v>
      </c>
    </row>
    <row r="257" spans="3:14">
      <c r="C257" s="4">
        <f>Pressure!AB257*1000000</f>
        <v>6507387.645485552</v>
      </c>
      <c r="D257" s="78">
        <f>Pressure!I257</f>
        <v>1.5531826837612554E-4</v>
      </c>
      <c r="E257" s="40">
        <f>Pressure!H257</f>
        <v>155.31826837612553</v>
      </c>
      <c r="F257" s="10">
        <f t="shared" si="26"/>
        <v>4.5</v>
      </c>
      <c r="G257" s="4">
        <f t="shared" si="25"/>
        <v>275771.96706811246</v>
      </c>
      <c r="H257" s="42">
        <f t="shared" si="27"/>
        <v>9.7769496504102911</v>
      </c>
      <c r="I257" s="10">
        <f t="shared" si="28"/>
        <v>1.2886984887990027</v>
      </c>
      <c r="J257" s="4">
        <f t="shared" si="29"/>
        <v>1302.5084147359471</v>
      </c>
      <c r="K257" s="4">
        <f t="shared" si="30"/>
        <v>292.81696298186841</v>
      </c>
      <c r="L257" s="42">
        <f>Pressure!Q257</f>
        <v>0.26990953244758997</v>
      </c>
      <c r="M257" s="10">
        <f t="shared" si="32"/>
        <v>1.4770827356682776</v>
      </c>
      <c r="N257" s="10">
        <f t="shared" si="31"/>
        <v>2.5992852259916033</v>
      </c>
    </row>
    <row r="258" spans="3:14">
      <c r="C258" s="4">
        <f>Pressure!AB258*1000000</f>
        <v>6510345.6780058099</v>
      </c>
      <c r="D258" s="78">
        <f>Pressure!I258</f>
        <v>1.5531826837612554E-4</v>
      </c>
      <c r="E258" s="40">
        <f>Pressure!H258</f>
        <v>155.31826837612553</v>
      </c>
      <c r="F258" s="10">
        <f t="shared" si="26"/>
        <v>4.5</v>
      </c>
      <c r="G258" s="4">
        <f t="shared" si="25"/>
        <v>275897.32343094243</v>
      </c>
      <c r="H258" s="42">
        <f t="shared" si="27"/>
        <v>9.7804584588515038</v>
      </c>
      <c r="I258" s="10">
        <f t="shared" si="28"/>
        <v>1.2887302228930571</v>
      </c>
      <c r="J258" s="4">
        <f t="shared" si="29"/>
        <v>1303.132578586966</v>
      </c>
      <c r="K258" s="4">
        <f t="shared" si="30"/>
        <v>292.95728127938628</v>
      </c>
      <c r="L258" s="42">
        <f>Pressure!Q258</f>
        <v>0.27104366943958569</v>
      </c>
      <c r="M258" s="10">
        <f t="shared" si="32"/>
        <v>1.4775769191939887</v>
      </c>
      <c r="N258" s="10">
        <f t="shared" si="31"/>
        <v>2.5992852259916033</v>
      </c>
    </row>
    <row r="259" spans="3:14">
      <c r="C259" s="4">
        <f>Pressure!AB259*1000000</f>
        <v>6513292.78563153</v>
      </c>
      <c r="D259" s="78">
        <f>Pressure!I259</f>
        <v>1.5531826837612554E-4</v>
      </c>
      <c r="E259" s="40">
        <f>Pressure!H259</f>
        <v>155.31826837612553</v>
      </c>
      <c r="F259" s="10">
        <f t="shared" si="26"/>
        <v>4.5</v>
      </c>
      <c r="G259" s="4">
        <f t="shared" si="25"/>
        <v>276022.21681541298</v>
      </c>
      <c r="H259" s="42">
        <f t="shared" si="27"/>
        <v>9.7839540312969149</v>
      </c>
      <c r="I259" s="10">
        <f t="shared" si="28"/>
        <v>1.2887618111188668</v>
      </c>
      <c r="J259" s="4">
        <f t="shared" si="29"/>
        <v>1303.7544372151046</v>
      </c>
      <c r="K259" s="4">
        <f t="shared" si="30"/>
        <v>293.09708133966654</v>
      </c>
      <c r="L259" s="42">
        <f>Pressure!Q259</f>
        <v>0.27217764202382766</v>
      </c>
      <c r="M259" s="10">
        <f t="shared" si="32"/>
        <v>1.4780692030679574</v>
      </c>
      <c r="N259" s="10">
        <f t="shared" si="31"/>
        <v>2.5992852259916033</v>
      </c>
    </row>
    <row r="260" spans="3:14">
      <c r="C260" s="4">
        <f>Pressure!AB260*1000000</f>
        <v>6516228.9640183868</v>
      </c>
      <c r="D260" s="78">
        <f>Pressure!I260</f>
        <v>1.5531826837612554E-4</v>
      </c>
      <c r="E260" s="40">
        <f>Pressure!H260</f>
        <v>155.31826837612553</v>
      </c>
      <c r="F260" s="10">
        <f t="shared" si="26"/>
        <v>4.5</v>
      </c>
      <c r="G260" s="4">
        <f t="shared" si="25"/>
        <v>276146.64703741885</v>
      </c>
      <c r="H260" s="42">
        <f t="shared" si="27"/>
        <v>9.7874363658210726</v>
      </c>
      <c r="I260" s="10">
        <f t="shared" si="28"/>
        <v>1.2887932537867262</v>
      </c>
      <c r="J260" s="4">
        <f t="shared" si="29"/>
        <v>1304.3739897036819</v>
      </c>
      <c r="K260" s="4">
        <f t="shared" si="30"/>
        <v>293.2363629566301</v>
      </c>
      <c r="L260" s="42">
        <f>Pressure!Q260</f>
        <v>0.2733114509054777</v>
      </c>
      <c r="M260" s="10">
        <f t="shared" si="32"/>
        <v>1.4785595874622397</v>
      </c>
      <c r="N260" s="10">
        <f t="shared" si="31"/>
        <v>2.5992852259916033</v>
      </c>
    </row>
    <row r="261" spans="3:14">
      <c r="C261" s="4">
        <f>Pressure!AB261*1000000</f>
        <v>6519154.2088398868</v>
      </c>
      <c r="D261" s="78">
        <f>Pressure!I261</f>
        <v>1.5531826837612554E-4</v>
      </c>
      <c r="E261" s="40">
        <f>Pressure!H261</f>
        <v>155.31826837612553</v>
      </c>
      <c r="F261" s="10">
        <f t="shared" si="26"/>
        <v>4.5</v>
      </c>
      <c r="G261" s="4">
        <f t="shared" si="25"/>
        <v>276270.61391361081</v>
      </c>
      <c r="H261" s="42">
        <f t="shared" si="27"/>
        <v>9.7909054605063517</v>
      </c>
      <c r="I261" s="10">
        <f t="shared" si="28"/>
        <v>1.2888245512051804</v>
      </c>
      <c r="J261" s="4">
        <f t="shared" si="29"/>
        <v>1304.9912351397807</v>
      </c>
      <c r="K261" s="4">
        <f t="shared" si="30"/>
        <v>293.37512592504402</v>
      </c>
      <c r="L261" s="42">
        <f>Pressure!Q261</f>
        <v>0.27444509678874934</v>
      </c>
      <c r="M261" s="10">
        <f t="shared" si="32"/>
        <v>1.4790480725479831</v>
      </c>
      <c r="N261" s="10">
        <f t="shared" si="31"/>
        <v>2.5992852259916033</v>
      </c>
    </row>
    <row r="262" spans="3:14">
      <c r="C262" s="4">
        <f>Pressure!AB262*1000000</f>
        <v>6522068.5157879209</v>
      </c>
      <c r="D262" s="78">
        <f>Pressure!I262</f>
        <v>1.5531826837612554E-4</v>
      </c>
      <c r="E262" s="40">
        <f>Pressure!H262</f>
        <v>155.31826837612553</v>
      </c>
      <c r="F262" s="10">
        <f t="shared" si="26"/>
        <v>4.5</v>
      </c>
      <c r="G262" s="4">
        <f t="shared" si="25"/>
        <v>276394.11726141849</v>
      </c>
      <c r="H262" s="42">
        <f t="shared" si="27"/>
        <v>9.7943613134435985</v>
      </c>
      <c r="I262" s="10">
        <f t="shared" si="28"/>
        <v>1.2888557036810386</v>
      </c>
      <c r="J262" s="4">
        <f t="shared" si="29"/>
        <v>1305.6061726143619</v>
      </c>
      <c r="K262" s="4">
        <f t="shared" si="30"/>
        <v>293.51337004054716</v>
      </c>
      <c r="L262" s="42">
        <f>Pressure!Q262</f>
        <v>0.27557858037691285</v>
      </c>
      <c r="M262" s="10">
        <f t="shared" si="32"/>
        <v>1.4795346584957596</v>
      </c>
      <c r="N262" s="10">
        <f t="shared" si="31"/>
        <v>2.5992852259916033</v>
      </c>
    </row>
    <row r="263" spans="3:14">
      <c r="C263" s="4">
        <f>Pressure!AB263*1000000</f>
        <v>6524971.8805719716</v>
      </c>
      <c r="D263" s="78">
        <f>Pressure!I263</f>
        <v>1.5531826837612554E-4</v>
      </c>
      <c r="E263" s="40">
        <f>Pressure!H263</f>
        <v>155.31826837612553</v>
      </c>
      <c r="F263" s="10">
        <f t="shared" si="26"/>
        <v>4.5</v>
      </c>
      <c r="G263" s="4">
        <f t="shared" si="25"/>
        <v>276517.15689901705</v>
      </c>
      <c r="H263" s="42">
        <f t="shared" si="27"/>
        <v>9.7978039227312212</v>
      </c>
      <c r="I263" s="10">
        <f t="shared" si="28"/>
        <v>1.288886711519373</v>
      </c>
      <c r="J263" s="4">
        <f t="shared" si="29"/>
        <v>1306.2188012220986</v>
      </c>
      <c r="K263" s="4">
        <f t="shared" si="30"/>
        <v>293.65109509961303</v>
      </c>
      <c r="L263" s="42">
        <f>Pressure!Q263</f>
        <v>0.27671190237229992</v>
      </c>
      <c r="M263" s="10">
        <f t="shared" si="32"/>
        <v>1.4800193454750608</v>
      </c>
      <c r="N263" s="10">
        <f t="shared" si="31"/>
        <v>2.5992852259916033</v>
      </c>
    </row>
    <row r="264" spans="3:14">
      <c r="C264" s="4">
        <f>Pressure!AB264*1000000</f>
        <v>6527864.2989201238</v>
      </c>
      <c r="D264" s="78">
        <f>Pressure!I264</f>
        <v>1.5531826837612554E-4</v>
      </c>
      <c r="E264" s="40">
        <f>Pressure!H264</f>
        <v>155.31826837612553</v>
      </c>
      <c r="F264" s="10">
        <f t="shared" si="26"/>
        <v>4.5</v>
      </c>
      <c r="G264" s="4">
        <f t="shared" si="25"/>
        <v>276639.73264537007</v>
      </c>
      <c r="H264" s="42">
        <f t="shared" si="27"/>
        <v>9.8012332864763891</v>
      </c>
      <c r="I264" s="10">
        <f t="shared" si="28"/>
        <v>1.288917575023538</v>
      </c>
      <c r="J264" s="4">
        <f t="shared" si="29"/>
        <v>1306.8291200615897</v>
      </c>
      <c r="K264" s="4">
        <f t="shared" si="30"/>
        <v>293.78830089959752</v>
      </c>
      <c r="L264" s="42">
        <f>Pressure!Q264</f>
        <v>0.27784506347630866</v>
      </c>
      <c r="M264" s="10">
        <f t="shared" si="32"/>
        <v>1.4805021336547832</v>
      </c>
      <c r="N264" s="10">
        <f t="shared" si="31"/>
        <v>2.5992852259916033</v>
      </c>
    </row>
    <row r="265" spans="3:14">
      <c r="C265" s="4">
        <f>Pressure!AB265*1000000</f>
        <v>6530745.7665779358</v>
      </c>
      <c r="D265" s="78">
        <f>Pressure!I265</f>
        <v>1.5531826837612554E-4</v>
      </c>
      <c r="E265" s="40">
        <f>Pressure!H265</f>
        <v>155.31826837612553</v>
      </c>
      <c r="F265" s="10">
        <f t="shared" si="26"/>
        <v>4.5</v>
      </c>
      <c r="G265" s="4">
        <f t="shared" si="25"/>
        <v>276761.84432018158</v>
      </c>
      <c r="H265" s="42">
        <f t="shared" si="27"/>
        <v>9.8046494027937179</v>
      </c>
      <c r="I265" s="10">
        <f t="shared" si="28"/>
        <v>1.2889482944951649</v>
      </c>
      <c r="J265" s="4">
        <f t="shared" si="29"/>
        <v>1307.4371282351203</v>
      </c>
      <c r="K265" s="4">
        <f t="shared" si="30"/>
        <v>293.92498723868539</v>
      </c>
      <c r="L265" s="42">
        <f>Pressure!Q265</f>
        <v>0.27897806438940831</v>
      </c>
      <c r="M265" s="10">
        <f t="shared" si="32"/>
        <v>1.4809830232028798</v>
      </c>
      <c r="N265" s="10">
        <f t="shared" si="31"/>
        <v>2.5992852259916033</v>
      </c>
    </row>
    <row r="266" spans="3:14">
      <c r="C266" s="4">
        <f>Pressure!AB266*1000000</f>
        <v>6533616.279309283</v>
      </c>
      <c r="D266" s="78">
        <f>Pressure!I266</f>
        <v>1.5531826837612554E-4</v>
      </c>
      <c r="E266" s="40">
        <f>Pressure!H266</f>
        <v>155.31826837612553</v>
      </c>
      <c r="F266" s="10">
        <f t="shared" si="26"/>
        <v>4.5</v>
      </c>
      <c r="G266" s="4">
        <f t="shared" si="25"/>
        <v>276883.49174393184</v>
      </c>
      <c r="H266" s="42">
        <f t="shared" si="27"/>
        <v>9.8080522698062556</v>
      </c>
      <c r="I266" s="10">
        <f t="shared" si="28"/>
        <v>1.2889788702341785</v>
      </c>
      <c r="J266" s="4">
        <f t="shared" si="29"/>
        <v>1308.0428248488413</v>
      </c>
      <c r="K266" s="4">
        <f t="shared" si="30"/>
        <v>294.06115391593033</v>
      </c>
      <c r="L266" s="42">
        <f>Pressure!Q266</f>
        <v>0.28011090581114417</v>
      </c>
      <c r="M266" s="10">
        <f t="shared" si="32"/>
        <v>1.481462014286643</v>
      </c>
      <c r="N266" s="10">
        <f t="shared" si="31"/>
        <v>2.5992852259916033</v>
      </c>
    </row>
    <row r="267" spans="3:14">
      <c r="C267" s="4">
        <f>Pressure!AB267*1000000</f>
        <v>6536475.8328954037</v>
      </c>
      <c r="D267" s="78">
        <f>Pressure!I267</f>
        <v>1.5531826837612554E-4</v>
      </c>
      <c r="E267" s="40">
        <f>Pressure!H267</f>
        <v>155.31826837612553</v>
      </c>
      <c r="F267" s="10">
        <f t="shared" si="26"/>
        <v>4.5</v>
      </c>
      <c r="G267" s="4">
        <f t="shared" si="25"/>
        <v>277004.67473783699</v>
      </c>
      <c r="H267" s="42">
        <f t="shared" si="27"/>
        <v>9.8114418856443795</v>
      </c>
      <c r="I267" s="10">
        <f t="shared" si="28"/>
        <v>1.289009302538795</v>
      </c>
      <c r="J267" s="4">
        <f t="shared" si="29"/>
        <v>1308.6462090125667</v>
      </c>
      <c r="K267" s="4">
        <f t="shared" si="30"/>
        <v>294.19680073120963</v>
      </c>
      <c r="L267" s="42">
        <f>Pressure!Q267</f>
        <v>0.2812435884401423</v>
      </c>
      <c r="M267" s="10">
        <f t="shared" si="32"/>
        <v>1.4819391070723547</v>
      </c>
      <c r="N267" s="10">
        <f t="shared" si="31"/>
        <v>2.5992852259916033</v>
      </c>
    </row>
    <row r="268" spans="3:14">
      <c r="C268" s="4">
        <f>Pressure!AB268*1000000</f>
        <v>6539324.423136225</v>
      </c>
      <c r="D268" s="78">
        <f>Pressure!I268</f>
        <v>1.5531826837612554E-4</v>
      </c>
      <c r="E268" s="40">
        <f>Pressure!H268</f>
        <v>155.31826837612553</v>
      </c>
      <c r="F268" s="10">
        <f t="shared" si="26"/>
        <v>4.5</v>
      </c>
      <c r="G268" s="4">
        <f t="shared" si="25"/>
        <v>277125.39312390506</v>
      </c>
      <c r="H268" s="42">
        <f t="shared" si="27"/>
        <v>9.8148182484474038</v>
      </c>
      <c r="I268" s="10">
        <f t="shared" si="28"/>
        <v>1.2890395917055424</v>
      </c>
      <c r="J268" s="4">
        <f t="shared" si="29"/>
        <v>1309.247279840054</v>
      </c>
      <c r="K268" s="4">
        <f t="shared" si="30"/>
        <v>294.33192748528711</v>
      </c>
      <c r="L268" s="42">
        <f>Pressure!Q268</f>
        <v>0.2823761129741143</v>
      </c>
      <c r="M268" s="10">
        <f t="shared" si="32"/>
        <v>1.4824143017255758</v>
      </c>
      <c r="N268" s="10">
        <f t="shared" si="31"/>
        <v>2.5992852259916033</v>
      </c>
    </row>
    <row r="269" spans="3:14">
      <c r="C269" s="4">
        <f>Pressure!AB269*1000000</f>
        <v>6542162.0458489424</v>
      </c>
      <c r="D269" s="78">
        <f>Pressure!I269</f>
        <v>1.5531826837612554E-4</v>
      </c>
      <c r="E269" s="40">
        <f>Pressure!H269</f>
        <v>155.31826837612553</v>
      </c>
      <c r="F269" s="10">
        <f t="shared" si="26"/>
        <v>4.5</v>
      </c>
      <c r="G269" s="4">
        <f t="shared" si="25"/>
        <v>277245.64672487596</v>
      </c>
      <c r="H269" s="42">
        <f t="shared" si="27"/>
        <v>9.8181813563618636</v>
      </c>
      <c r="I269" s="10">
        <f t="shared" si="28"/>
        <v>1.289069738029254</v>
      </c>
      <c r="J269" s="4">
        <f t="shared" si="29"/>
        <v>1309.846036448705</v>
      </c>
      <c r="K269" s="4">
        <f t="shared" si="30"/>
        <v>294.46653397974575</v>
      </c>
      <c r="L269" s="42">
        <f>Pressure!Q269</f>
        <v>0.28350848010986218</v>
      </c>
      <c r="M269" s="10">
        <f t="shared" si="32"/>
        <v>1.4828875984111598</v>
      </c>
      <c r="N269" s="10">
        <f t="shared" si="31"/>
        <v>2.5992852259916033</v>
      </c>
    </row>
    <row r="270" spans="3:14">
      <c r="C270" s="4">
        <f>Pressure!AB270*1000000</f>
        <v>6544988.6968690353</v>
      </c>
      <c r="D270" s="78">
        <f>Pressure!I270</f>
        <v>1.5531826837612554E-4</v>
      </c>
      <c r="E270" s="40">
        <f>Pressure!H270</f>
        <v>155.31826837612553</v>
      </c>
      <c r="F270" s="10">
        <f t="shared" si="26"/>
        <v>4.5</v>
      </c>
      <c r="G270" s="4">
        <f t="shared" si="25"/>
        <v>277365.43536426441</v>
      </c>
      <c r="H270" s="42">
        <f t="shared" si="27"/>
        <v>9.8215312075427459</v>
      </c>
      <c r="I270" s="10">
        <f t="shared" si="28"/>
        <v>1.2890997418030854</v>
      </c>
      <c r="J270" s="4">
        <f t="shared" si="29"/>
        <v>1310.4424779597787</v>
      </c>
      <c r="K270" s="4">
        <f t="shared" si="30"/>
        <v>294.60062001703579</v>
      </c>
      <c r="L270" s="42">
        <f>Pressure!Q270</f>
        <v>0.28464069054328306</v>
      </c>
      <c r="M270" s="10">
        <f t="shared" si="32"/>
        <v>1.4833589972930878</v>
      </c>
      <c r="N270" s="10">
        <f t="shared" si="31"/>
        <v>2.5992852259916033</v>
      </c>
    </row>
    <row r="271" spans="3:14">
      <c r="C271" s="4">
        <f>Pressure!AB271*1000000</f>
        <v>6547804.3720494397</v>
      </c>
      <c r="D271" s="78">
        <f>Pressure!I271</f>
        <v>1.5531826837612554E-4</v>
      </c>
      <c r="E271" s="40">
        <f>Pressure!H271</f>
        <v>155.31826837612553</v>
      </c>
      <c r="F271" s="10">
        <f t="shared" si="26"/>
        <v>4.5</v>
      </c>
      <c r="G271" s="4">
        <f t="shared" si="25"/>
        <v>277484.75886632496</v>
      </c>
      <c r="H271" s="42">
        <f t="shared" si="27"/>
        <v>9.8248678001525356</v>
      </c>
      <c r="I271" s="10">
        <f t="shared" si="28"/>
        <v>1.2891296033185138</v>
      </c>
      <c r="J271" s="4">
        <f t="shared" si="29"/>
        <v>1311.0366034982183</v>
      </c>
      <c r="K271" s="4">
        <f t="shared" si="30"/>
        <v>294.73418540043576</v>
      </c>
      <c r="L271" s="42">
        <f>Pressure!Q271</f>
        <v>0.28577274496937383</v>
      </c>
      <c r="M271" s="10">
        <f t="shared" si="32"/>
        <v>1.4838284985344421</v>
      </c>
      <c r="N271" s="10">
        <f t="shared" si="31"/>
        <v>2.5992852259916033</v>
      </c>
    </row>
    <row r="272" spans="3:14">
      <c r="C272" s="4">
        <f>Pressure!AB272*1000000</f>
        <v>6550609.0672613299</v>
      </c>
      <c r="D272" s="78">
        <f>Pressure!I272</f>
        <v>1.5531826837612554E-4</v>
      </c>
      <c r="E272" s="40">
        <f>Pressure!H272</f>
        <v>155.31826837612553</v>
      </c>
      <c r="F272" s="10">
        <f t="shared" si="26"/>
        <v>4.5</v>
      </c>
      <c r="G272" s="4">
        <f t="shared" si="25"/>
        <v>277603.61705608509</v>
      </c>
      <c r="H272" s="42">
        <f t="shared" si="27"/>
        <v>9.8281911323621323</v>
      </c>
      <c r="I272" s="10">
        <f t="shared" si="28"/>
        <v>1.2891593228653528</v>
      </c>
      <c r="J272" s="4">
        <f t="shared" si="29"/>
        <v>1311.6284121928145</v>
      </c>
      <c r="K272" s="4">
        <f t="shared" si="30"/>
        <v>294.86722993408898</v>
      </c>
      <c r="L272" s="42">
        <f>Pressure!Q272</f>
        <v>0.28690464408223604</v>
      </c>
      <c r="M272" s="10">
        <f t="shared" si="32"/>
        <v>1.4842961022977188</v>
      </c>
      <c r="N272" s="10">
        <f t="shared" si="31"/>
        <v>2.5992852259916033</v>
      </c>
    </row>
    <row r="273" spans="3:14">
      <c r="C273" s="4">
        <f>Pressure!AB273*1000000</f>
        <v>6553402.7783930916</v>
      </c>
      <c r="D273" s="78">
        <f>Pressure!I273</f>
        <v>1.5531826837612554E-4</v>
      </c>
      <c r="E273" s="40">
        <f>Pressure!H273</f>
        <v>155.31826837612553</v>
      </c>
      <c r="F273" s="10">
        <f t="shared" si="26"/>
        <v>4.5</v>
      </c>
      <c r="G273" s="4">
        <f t="shared" si="25"/>
        <v>277722.00975930144</v>
      </c>
      <c r="H273" s="42">
        <f t="shared" si="27"/>
        <v>9.8315012023496617</v>
      </c>
      <c r="I273" s="10">
        <f t="shared" si="28"/>
        <v>1.289188900731749</v>
      </c>
      <c r="J273" s="4">
        <f t="shared" si="29"/>
        <v>1312.2179031759911</v>
      </c>
      <c r="K273" s="4">
        <f t="shared" si="30"/>
        <v>294.99975342295562</v>
      </c>
      <c r="L273" s="42">
        <f>Pressure!Q273</f>
        <v>0.28803638857508035</v>
      </c>
      <c r="M273" s="10">
        <f t="shared" si="32"/>
        <v>1.4847618087442414</v>
      </c>
      <c r="N273" s="10">
        <f t="shared" si="31"/>
        <v>2.5992852259916033</v>
      </c>
    </row>
    <row r="274" spans="3:14">
      <c r="C274" s="4">
        <f>Pressure!AB274*1000000</f>
        <v>6556185.501351323</v>
      </c>
      <c r="D274" s="78">
        <f>Pressure!I274</f>
        <v>1.5531826837612554E-4</v>
      </c>
      <c r="E274" s="40">
        <f>Pressure!H274</f>
        <v>155.31826837612553</v>
      </c>
      <c r="F274" s="10">
        <f t="shared" si="26"/>
        <v>4.5</v>
      </c>
      <c r="G274" s="4">
        <f t="shared" si="25"/>
        <v>277839.93680250278</v>
      </c>
      <c r="H274" s="42">
        <f t="shared" si="27"/>
        <v>9.8347980083016555</v>
      </c>
      <c r="I274" s="10">
        <f t="shared" si="28"/>
        <v>1.2892183372041999</v>
      </c>
      <c r="J274" s="4">
        <f t="shared" si="29"/>
        <v>1312.8050755840136</v>
      </c>
      <c r="K274" s="4">
        <f t="shared" si="30"/>
        <v>295.13175567285947</v>
      </c>
      <c r="L274" s="42">
        <f>Pressure!Q274</f>
        <v>0.28916797914023157</v>
      </c>
      <c r="M274" s="10">
        <f t="shared" si="32"/>
        <v>1.4852256180349854</v>
      </c>
      <c r="N274" s="10">
        <f t="shared" si="31"/>
        <v>2.5992852259916033</v>
      </c>
    </row>
    <row r="275" spans="3:14">
      <c r="C275" s="4">
        <f>Pressure!AB275*1000000</f>
        <v>6558957.232060045</v>
      </c>
      <c r="D275" s="78">
        <f>Pressure!I275</f>
        <v>1.5531826837612554E-4</v>
      </c>
      <c r="E275" s="40">
        <f>Pressure!H275</f>
        <v>155.31826837612553</v>
      </c>
      <c r="F275" s="10">
        <f t="shared" si="26"/>
        <v>4.5</v>
      </c>
      <c r="G275" s="4">
        <f t="shared" si="25"/>
        <v>277957.39801295608</v>
      </c>
      <c r="H275" s="42">
        <f t="shared" si="27"/>
        <v>9.8380815484121449</v>
      </c>
      <c r="I275" s="10">
        <f t="shared" si="28"/>
        <v>1.2892476325675519</v>
      </c>
      <c r="J275" s="4">
        <f t="shared" si="29"/>
        <v>1313.3899285568241</v>
      </c>
      <c r="K275" s="4">
        <f t="shared" si="30"/>
        <v>295.26323649045099</v>
      </c>
      <c r="L275" s="42">
        <f>Pressure!Q275</f>
        <v>0.29029941646913304</v>
      </c>
      <c r="M275" s="10">
        <f t="shared" si="32"/>
        <v>1.4856875303297532</v>
      </c>
      <c r="N275" s="10">
        <f t="shared" si="31"/>
        <v>2.5992852259916033</v>
      </c>
    </row>
    <row r="276" spans="3:14">
      <c r="C276" s="4">
        <f>Pressure!AB276*1000000</f>
        <v>6561717.9664615002</v>
      </c>
      <c r="D276" s="78">
        <f>Pressure!I276</f>
        <v>1.5531826837612554E-4</v>
      </c>
      <c r="E276" s="40">
        <f>Pressure!H276</f>
        <v>155.31826837612553</v>
      </c>
      <c r="F276" s="10">
        <f t="shared" si="26"/>
        <v>4.5</v>
      </c>
      <c r="G276" s="4">
        <f t="shared" si="25"/>
        <v>278074.39321870042</v>
      </c>
      <c r="H276" s="42">
        <f t="shared" si="27"/>
        <v>9.8413518208835953</v>
      </c>
      <c r="I276" s="10">
        <f t="shared" si="28"/>
        <v>1.2892767871050164</v>
      </c>
      <c r="J276" s="4">
        <f t="shared" si="29"/>
        <v>1313.9724612382101</v>
      </c>
      <c r="K276" s="4">
        <f t="shared" si="30"/>
        <v>295.39419568324496</v>
      </c>
      <c r="L276" s="42">
        <f>Pressure!Q276</f>
        <v>0.29143070125235143</v>
      </c>
      <c r="M276" s="10">
        <f t="shared" si="32"/>
        <v>1.4861475457877122</v>
      </c>
      <c r="N276" s="10">
        <f t="shared" si="31"/>
        <v>2.5992852259916033</v>
      </c>
    </row>
    <row r="277" spans="3:14">
      <c r="C277" s="4">
        <f>Pressure!AB277*1000000</f>
        <v>6564467.700514989</v>
      </c>
      <c r="D277" s="78">
        <f>Pressure!I277</f>
        <v>1.5531826837612554E-4</v>
      </c>
      <c r="E277" s="40">
        <f>Pressure!H277</f>
        <v>155.31826837612553</v>
      </c>
      <c r="F277" s="10">
        <f t="shared" si="26"/>
        <v>4.5</v>
      </c>
      <c r="G277" s="4">
        <f t="shared" si="25"/>
        <v>278190.92224849795</v>
      </c>
      <c r="H277" s="42">
        <f t="shared" si="27"/>
        <v>9.8446088239255758</v>
      </c>
      <c r="I277" s="10">
        <f t="shared" si="28"/>
        <v>1.289305801098164</v>
      </c>
      <c r="J277" s="4">
        <f t="shared" si="29"/>
        <v>1314.5526727755578</v>
      </c>
      <c r="K277" s="4">
        <f t="shared" si="30"/>
        <v>295.52463305956519</v>
      </c>
      <c r="L277" s="42">
        <f>Pressure!Q277</f>
        <v>0.29256183417958143</v>
      </c>
      <c r="M277" s="10">
        <f t="shared" si="32"/>
        <v>1.4866056645673029</v>
      </c>
      <c r="N277" s="10">
        <f t="shared" si="31"/>
        <v>2.5992852259916033</v>
      </c>
    </row>
    <row r="278" spans="3:14">
      <c r="C278" s="4">
        <f>Pressure!AB278*1000000</f>
        <v>6567206.4301976459</v>
      </c>
      <c r="D278" s="78">
        <f>Pressure!I278</f>
        <v>1.5531826837612554E-4</v>
      </c>
      <c r="E278" s="40">
        <f>Pressure!H278</f>
        <v>155.31826837612553</v>
      </c>
      <c r="F278" s="10">
        <f t="shared" si="26"/>
        <v>4.5</v>
      </c>
      <c r="G278" s="4">
        <f t="shared" si="25"/>
        <v>278306.98493186646</v>
      </c>
      <c r="H278" s="42">
        <f t="shared" si="27"/>
        <v>9.8478525557556313</v>
      </c>
      <c r="I278" s="10">
        <f t="shared" si="28"/>
        <v>1.2893346748269401</v>
      </c>
      <c r="J278" s="4">
        <f t="shared" si="29"/>
        <v>1315.1305623200171</v>
      </c>
      <c r="K278" s="4">
        <f t="shared" si="30"/>
        <v>295.65454842858173</v>
      </c>
      <c r="L278" s="42">
        <f>Pressure!Q278</f>
        <v>0.29369281593965019</v>
      </c>
      <c r="M278" s="10">
        <f t="shared" si="32"/>
        <v>1.4870618868258534</v>
      </c>
      <c r="N278" s="10">
        <f t="shared" si="31"/>
        <v>2.5992852259916033</v>
      </c>
    </row>
    <row r="279" spans="3:14">
      <c r="C279" s="4">
        <f>Pressure!AB279*1000000</f>
        <v>6569934.1515047038</v>
      </c>
      <c r="D279" s="78">
        <f>Pressure!I279</f>
        <v>1.5531826837612554E-4</v>
      </c>
      <c r="E279" s="40">
        <f>Pressure!H279</f>
        <v>155.31826837612553</v>
      </c>
      <c r="F279" s="10">
        <f t="shared" si="26"/>
        <v>4.5</v>
      </c>
      <c r="G279" s="4">
        <f t="shared" si="25"/>
        <v>278422.58109909075</v>
      </c>
      <c r="H279" s="42">
        <f t="shared" si="27"/>
        <v>9.8510830145996806</v>
      </c>
      <c r="I279" s="10">
        <f t="shared" si="28"/>
        <v>1.2893634085696739</v>
      </c>
      <c r="J279" s="4">
        <f t="shared" si="29"/>
        <v>1315.7061290265558</v>
      </c>
      <c r="K279" s="4">
        <f t="shared" si="30"/>
        <v>295.78394160032281</v>
      </c>
      <c r="L279" s="42">
        <f>Pressure!Q279</f>
        <v>0.29482364722052223</v>
      </c>
      <c r="M279" s="10">
        <f t="shared" si="32"/>
        <v>1.4875162127203112</v>
      </c>
      <c r="N279" s="10">
        <f t="shared" si="31"/>
        <v>2.5992852259916033</v>
      </c>
    </row>
    <row r="280" spans="3:14">
      <c r="C280" s="4">
        <f>Pressure!AB280*1000000</f>
        <v>6572650.8604481444</v>
      </c>
      <c r="D280" s="78">
        <f>Pressure!I280</f>
        <v>1.5531826837612554E-4</v>
      </c>
      <c r="E280" s="40">
        <f>Pressure!H280</f>
        <v>155.31826837612553</v>
      </c>
      <c r="F280" s="10">
        <f t="shared" si="26"/>
        <v>4.5</v>
      </c>
      <c r="G280" s="4">
        <f t="shared" si="25"/>
        <v>278537.71058116551</v>
      </c>
      <c r="H280" s="42">
        <f t="shared" si="27"/>
        <v>9.8543001986903569</v>
      </c>
      <c r="I280" s="10">
        <f t="shared" si="28"/>
        <v>1.2893920026030714</v>
      </c>
      <c r="J280" s="4">
        <f t="shared" si="29"/>
        <v>1316.279372053677</v>
      </c>
      <c r="K280" s="4">
        <f t="shared" si="30"/>
        <v>295.91281238561146</v>
      </c>
      <c r="L280" s="42">
        <f>Pressure!Q280</f>
        <v>0.29595432870930383</v>
      </c>
      <c r="M280" s="10">
        <f t="shared" si="32"/>
        <v>1.4879686424064824</v>
      </c>
      <c r="N280" s="10">
        <f t="shared" si="31"/>
        <v>2.5992852259916033</v>
      </c>
    </row>
    <row r="281" spans="3:14">
      <c r="C281" s="4">
        <f>Pressure!AB281*1000000</f>
        <v>6575356.553058519</v>
      </c>
      <c r="D281" s="78">
        <f>Pressure!I281</f>
        <v>1.5531826837612554E-4</v>
      </c>
      <c r="E281" s="40">
        <f>Pressure!H281</f>
        <v>155.31826837612553</v>
      </c>
      <c r="F281" s="10">
        <f t="shared" si="26"/>
        <v>4.5</v>
      </c>
      <c r="G281" s="4">
        <f t="shared" si="25"/>
        <v>278652.37320987217</v>
      </c>
      <c r="H281" s="42">
        <f t="shared" si="27"/>
        <v>9.8575041062692232</v>
      </c>
      <c r="I281" s="10">
        <f t="shared" si="28"/>
        <v>1.2894204572022414</v>
      </c>
      <c r="J281" s="4">
        <f t="shared" si="29"/>
        <v>1316.8502905638013</v>
      </c>
      <c r="K281" s="4">
        <f t="shared" si="30"/>
        <v>296.04116059615154</v>
      </c>
      <c r="L281" s="42">
        <f>Pressure!Q281</f>
        <v>0.29708486109224763</v>
      </c>
      <c r="M281" s="10">
        <f t="shared" si="32"/>
        <v>1.4884191760394776</v>
      </c>
      <c r="N281" s="10">
        <f t="shared" si="31"/>
        <v>2.5992852259916033</v>
      </c>
    </row>
    <row r="282" spans="3:14">
      <c r="C282" s="4">
        <f>Pressure!AB282*1000000</f>
        <v>6578051.2253832947</v>
      </c>
      <c r="D282" s="78">
        <f>Pressure!I282</f>
        <v>1.5531826837612554E-4</v>
      </c>
      <c r="E282" s="40">
        <f>Pressure!H282</f>
        <v>155.31826837612553</v>
      </c>
      <c r="F282" s="10">
        <f t="shared" si="26"/>
        <v>4.5</v>
      </c>
      <c r="G282" s="4">
        <f t="shared" si="25"/>
        <v>278766.56881770917</v>
      </c>
      <c r="H282" s="42">
        <f t="shared" si="27"/>
        <v>9.8606947355848007</v>
      </c>
      <c r="I282" s="10">
        <f t="shared" si="28"/>
        <v>1.2894487726406842</v>
      </c>
      <c r="J282" s="4">
        <f t="shared" si="29"/>
        <v>1317.4188837229187</v>
      </c>
      <c r="K282" s="4">
        <f t="shared" si="30"/>
        <v>296.16898604444918</v>
      </c>
      <c r="L282" s="42">
        <f>Pressure!Q282</f>
        <v>0.29821524505475738</v>
      </c>
      <c r="M282" s="10">
        <f t="shared" si="32"/>
        <v>1.4888678137737565</v>
      </c>
      <c r="N282" s="10">
        <f t="shared" si="31"/>
        <v>2.5992852259916033</v>
      </c>
    </row>
    <row r="283" spans="3:14">
      <c r="C283" s="4">
        <f>Pressure!AB283*1000000</f>
        <v>6580734.8734875247</v>
      </c>
      <c r="D283" s="78">
        <f>Pressure!I283</f>
        <v>1.5531826837612554E-4</v>
      </c>
      <c r="E283" s="40">
        <f>Pressure!H283</f>
        <v>155.31826837612553</v>
      </c>
      <c r="F283" s="10">
        <f t="shared" si="26"/>
        <v>4.5</v>
      </c>
      <c r="G283" s="4">
        <f t="shared" si="25"/>
        <v>278880.29723792023</v>
      </c>
      <c r="H283" s="42">
        <f t="shared" si="27"/>
        <v>9.8638720848933907</v>
      </c>
      <c r="I283" s="10">
        <f t="shared" si="28"/>
        <v>1.2894769491903062</v>
      </c>
      <c r="J283" s="4">
        <f t="shared" si="29"/>
        <v>1317.9851507007306</v>
      </c>
      <c r="K283" s="4">
        <f t="shared" si="30"/>
        <v>296.29628854384487</v>
      </c>
      <c r="L283" s="42">
        <f>Pressure!Q283</f>
        <v>0.29934548128139227</v>
      </c>
      <c r="M283" s="10">
        <f t="shared" si="32"/>
        <v>1.4893145557626679</v>
      </c>
      <c r="N283" s="10">
        <f t="shared" si="31"/>
        <v>2.5992852259916033</v>
      </c>
    </row>
    <row r="284" spans="3:14">
      <c r="C284" s="4">
        <f>Pressure!AB284*1000000</f>
        <v>6583407.4934542663</v>
      </c>
      <c r="D284" s="78">
        <f>Pressure!I284</f>
        <v>1.5531826837612554E-4</v>
      </c>
      <c r="E284" s="40">
        <f>Pressure!H284</f>
        <v>155.31826837612553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278993.558304512</v>
      </c>
      <c r="H284" s="42">
        <f t="shared" si="27"/>
        <v>9.867036152459562</v>
      </c>
      <c r="I284" s="10">
        <f t="shared" si="28"/>
        <v>1.2895049871214301</v>
      </c>
      <c r="J284" s="4">
        <f t="shared" si="29"/>
        <v>1318.5490906707369</v>
      </c>
      <c r="K284" s="4">
        <f t="shared" si="30"/>
        <v>296.42306790853308</v>
      </c>
      <c r="L284" s="42">
        <f>Pressure!Q284</f>
        <v>0.3004755704558717</v>
      </c>
      <c r="M284" s="10">
        <f t="shared" si="32"/>
        <v>1.4897594021591183</v>
      </c>
      <c r="N284" s="10">
        <f t="shared" si="31"/>
        <v>2.5992852259916033</v>
      </c>
    </row>
    <row r="285" spans="3:14">
      <c r="C285" s="4">
        <f>Pressure!AB285*1000000</f>
        <v>6586069.0813831808</v>
      </c>
      <c r="D285" s="78">
        <f>Pressure!I285</f>
        <v>1.5531826837612554E-4</v>
      </c>
      <c r="E285" s="40">
        <f>Pressure!H285</f>
        <v>155.31826837612553</v>
      </c>
      <c r="F285" s="10">
        <f t="shared" ref="F285:F348" si="34">aexit/E285</f>
        <v>4.5</v>
      </c>
      <c r="G285" s="4">
        <f t="shared" si="33"/>
        <v>279106.35185219481</v>
      </c>
      <c r="H285" s="42">
        <f t="shared" ref="H285:H348" si="35">1/(((k+1)/2)^(1/(k-1))*(patm*1000000/C285)^(1/k)*SQRT((k+1)/(k-1)*(1-(patm*1000000/C285)^((k-1)/k))))</f>
        <v>9.8701869365545107</v>
      </c>
      <c r="I285" s="10">
        <f t="shared" ref="I285:I348" si="36">etanoz*SQRT(2*k^2/(k-1)*(2/(k+1))^((k+1)/(k-1))*(1-(G285/C285)^((k-1)/k)))+(G285-patm*1000000)/C285*(aexit/E285)</f>
        <v>1.2895328867027871</v>
      </c>
      <c r="J285" s="4">
        <f t="shared" ref="J285:J348" si="37">I285*D285*C285</f>
        <v>1319.1107028099411</v>
      </c>
      <c r="K285" s="4">
        <f t="shared" ref="K285:K348" si="38">J285/4.4482</f>
        <v>296.54932395349607</v>
      </c>
      <c r="L285" s="42">
        <f>Pressure!Q285</f>
        <v>0.30160551326107971</v>
      </c>
      <c r="M285" s="10">
        <f t="shared" si="32"/>
        <v>1.4902023531149637</v>
      </c>
      <c r="N285" s="10">
        <f t="shared" si="31"/>
        <v>2.5992852259916033</v>
      </c>
    </row>
    <row r="286" spans="3:14">
      <c r="C286" s="4">
        <f>Pressure!AB286*1000000</f>
        <v>6588719.6333923656</v>
      </c>
      <c r="D286" s="78">
        <f>Pressure!I286</f>
        <v>1.5531826837612554E-4</v>
      </c>
      <c r="E286" s="40">
        <f>Pressure!H286</f>
        <v>155.31826837612553</v>
      </c>
      <c r="F286" s="10">
        <f t="shared" si="34"/>
        <v>4.5</v>
      </c>
      <c r="G286" s="4">
        <f t="shared" si="33"/>
        <v>279218.67771646025</v>
      </c>
      <c r="H286" s="42">
        <f t="shared" si="35"/>
        <v>9.8733244354582546</v>
      </c>
      <c r="I286" s="10">
        <f t="shared" si="36"/>
        <v>1.2895606482015425</v>
      </c>
      <c r="J286" s="4">
        <f t="shared" si="37"/>
        <v>1319.6699862992361</v>
      </c>
      <c r="K286" s="4">
        <f t="shared" si="38"/>
        <v>296.67505649459019</v>
      </c>
      <c r="L286" s="42">
        <f>Pressure!Q286</f>
        <v>0.30273531037906948</v>
      </c>
      <c r="M286" s="10">
        <f t="shared" si="32"/>
        <v>1.4906434087813072</v>
      </c>
      <c r="N286" s="10">
        <f t="shared" ref="N286:N349" si="39">N285-1/834*(me-mef)</f>
        <v>2.5992852259916033</v>
      </c>
    </row>
    <row r="287" spans="3:14">
      <c r="C287" s="4">
        <f>Pressure!AB287*1000000</f>
        <v>6591359.1456164969</v>
      </c>
      <c r="D287" s="78">
        <f>Pressure!I287</f>
        <v>1.5531826837612554E-4</v>
      </c>
      <c r="E287" s="40">
        <f>Pressure!H287</f>
        <v>155.31826837612553</v>
      </c>
      <c r="F287" s="10">
        <f t="shared" si="34"/>
        <v>4.5</v>
      </c>
      <c r="G287" s="4">
        <f t="shared" si="33"/>
        <v>279330.53573350247</v>
      </c>
      <c r="H287" s="42">
        <f t="shared" si="35"/>
        <v>9.8764486474574138</v>
      </c>
      <c r="I287" s="10">
        <f t="shared" si="36"/>
        <v>1.2895882718832832</v>
      </c>
      <c r="J287" s="4">
        <f t="shared" si="37"/>
        <v>1320.2269403230148</v>
      </c>
      <c r="K287" s="4">
        <f t="shared" si="38"/>
        <v>296.80026534845888</v>
      </c>
      <c r="L287" s="42">
        <f>Pressure!Q287</f>
        <v>0.30386496249106792</v>
      </c>
      <c r="M287" s="10">
        <f t="shared" si="32"/>
        <v>1.4910825693085177</v>
      </c>
      <c r="N287" s="10">
        <f t="shared" si="39"/>
        <v>2.5992852259916033</v>
      </c>
    </row>
    <row r="288" spans="3:14">
      <c r="C288" s="4">
        <f>Pressure!AB288*1000000</f>
        <v>6593987.6142084468</v>
      </c>
      <c r="D288" s="78">
        <f>Pressure!I288</f>
        <v>1.5531826837612554E-4</v>
      </c>
      <c r="E288" s="40">
        <f>Pressure!H288</f>
        <v>155.31826837612553</v>
      </c>
      <c r="F288" s="10">
        <f t="shared" si="34"/>
        <v>4.5</v>
      </c>
      <c r="G288" s="4">
        <f t="shared" si="33"/>
        <v>279441.92574028677</v>
      </c>
      <c r="H288" s="42">
        <f t="shared" si="35"/>
        <v>9.8795595708471478</v>
      </c>
      <c r="I288" s="10">
        <f t="shared" si="36"/>
        <v>1.2896157580120404</v>
      </c>
      <c r="J288" s="4">
        <f t="shared" si="37"/>
        <v>1320.781564069508</v>
      </c>
      <c r="K288" s="4">
        <f t="shared" si="38"/>
        <v>296.92495033260826</v>
      </c>
      <c r="L288" s="42">
        <f>Pressure!Q288</f>
        <v>0.30499447027748011</v>
      </c>
      <c r="M288" s="10">
        <f t="shared" si="32"/>
        <v>1.4915198348460799</v>
      </c>
      <c r="N288" s="10">
        <f t="shared" si="39"/>
        <v>2.5992852259916033</v>
      </c>
    </row>
    <row r="289" spans="3:14">
      <c r="C289" s="4">
        <f>Pressure!AB289*1000000</f>
        <v>6596605.0353378151</v>
      </c>
      <c r="D289" s="78">
        <f>Pressure!I289</f>
        <v>1.5531826837612554E-4</v>
      </c>
      <c r="E289" s="40">
        <f>Pressure!H289</f>
        <v>155.31826837612553</v>
      </c>
      <c r="F289" s="10">
        <f t="shared" si="34"/>
        <v>4.5</v>
      </c>
      <c r="G289" s="4">
        <f t="shared" si="33"/>
        <v>279552.84757448733</v>
      </c>
      <c r="H289" s="42">
        <f t="shared" si="35"/>
        <v>9.8826572039294671</v>
      </c>
      <c r="I289" s="10">
        <f t="shared" si="36"/>
        <v>1.2896431068502807</v>
      </c>
      <c r="J289" s="4">
        <f t="shared" si="37"/>
        <v>1321.3338567304761</v>
      </c>
      <c r="K289" s="4">
        <f t="shared" si="38"/>
        <v>297.0491112653379</v>
      </c>
      <c r="L289" s="42">
        <f>Pressure!Q289</f>
        <v>0.30612383441789381</v>
      </c>
      <c r="M289" s="10">
        <f t="shared" si="32"/>
        <v>1.4919552055427807</v>
      </c>
      <c r="N289" s="10">
        <f t="shared" si="39"/>
        <v>2.5992852259916033</v>
      </c>
    </row>
    <row r="290" spans="3:14">
      <c r="C290" s="4">
        <f>Pressure!AB290*1000000</f>
        <v>6599211.405192296</v>
      </c>
      <c r="D290" s="78">
        <f>Pressure!I290</f>
        <v>1.5531826837612554E-4</v>
      </c>
      <c r="E290" s="40">
        <f>Pressure!H290</f>
        <v>155.31826837612553</v>
      </c>
      <c r="F290" s="10">
        <f t="shared" si="34"/>
        <v>4.5</v>
      </c>
      <c r="G290" s="4">
        <f t="shared" si="33"/>
        <v>279663.30107454525</v>
      </c>
      <c r="H290" s="42">
        <f t="shared" si="35"/>
        <v>9.8857415450147847</v>
      </c>
      <c r="I290" s="10">
        <f t="shared" si="36"/>
        <v>1.2896703186589278</v>
      </c>
      <c r="J290" s="4">
        <f t="shared" si="37"/>
        <v>1321.8838175014996</v>
      </c>
      <c r="K290" s="4">
        <f t="shared" si="38"/>
        <v>297.17274796580631</v>
      </c>
      <c r="L290" s="42">
        <f>Pressure!Q290</f>
        <v>0.30725305559108396</v>
      </c>
      <c r="M290" s="10">
        <f t="shared" si="32"/>
        <v>1.4923886815465757</v>
      </c>
      <c r="N290" s="10">
        <f t="shared" si="39"/>
        <v>2.5992852259916033</v>
      </c>
    </row>
    <row r="291" spans="3:14">
      <c r="C291" s="4">
        <f>Pressure!AB291*1000000</f>
        <v>6601806.7199761774</v>
      </c>
      <c r="D291" s="78">
        <f>Pressure!I291</f>
        <v>1.5531826837612554E-4</v>
      </c>
      <c r="E291" s="40">
        <f>Pressure!H291</f>
        <v>155.31826837612553</v>
      </c>
      <c r="F291" s="10">
        <f t="shared" si="34"/>
        <v>4.5</v>
      </c>
      <c r="G291" s="4">
        <f t="shared" si="33"/>
        <v>279773.28607960459</v>
      </c>
      <c r="H291" s="42">
        <f t="shared" si="35"/>
        <v>9.8888125924202299</v>
      </c>
      <c r="I291" s="10">
        <f t="shared" si="36"/>
        <v>1.289697393697351</v>
      </c>
      <c r="J291" s="4">
        <f t="shared" si="37"/>
        <v>1322.4314455816577</v>
      </c>
      <c r="K291" s="4">
        <f t="shared" si="38"/>
        <v>297.29586025395838</v>
      </c>
      <c r="L291" s="42">
        <f>Pressure!Q291</f>
        <v>0.308382134475017</v>
      </c>
      <c r="M291" s="10">
        <f t="shared" si="32"/>
        <v>1.4928202630045218</v>
      </c>
      <c r="N291" s="10">
        <f t="shared" si="39"/>
        <v>2.5992852259916033</v>
      </c>
    </row>
    <row r="292" spans="3:14">
      <c r="C292" s="4">
        <f>Pressure!AB292*1000000</f>
        <v>6604390.9759114319</v>
      </c>
      <c r="D292" s="78">
        <f>Pressure!I292</f>
        <v>1.5531826837612554E-4</v>
      </c>
      <c r="E292" s="40">
        <f>Pressure!H292</f>
        <v>155.31826837612553</v>
      </c>
      <c r="F292" s="10">
        <f t="shared" si="34"/>
        <v>4.5</v>
      </c>
      <c r="G292" s="4">
        <f t="shared" si="33"/>
        <v>279882.80242955906</v>
      </c>
      <c r="H292" s="42">
        <f t="shared" si="35"/>
        <v>9.891870344470874</v>
      </c>
      <c r="I292" s="10">
        <f t="shared" si="36"/>
        <v>1.2897243322233849</v>
      </c>
      <c r="J292" s="4">
        <f t="shared" si="37"/>
        <v>1322.9767401737624</v>
      </c>
      <c r="K292" s="4">
        <f t="shared" si="38"/>
        <v>297.4184479505783</v>
      </c>
      <c r="L292" s="42">
        <f>Pressure!Q292</f>
        <v>0.30951107174685555</v>
      </c>
      <c r="M292" s="10">
        <f t="shared" si="32"/>
        <v>1.4932499500630436</v>
      </c>
      <c r="N292" s="10">
        <f t="shared" si="39"/>
        <v>2.5992852259916033</v>
      </c>
    </row>
    <row r="293" spans="3:14">
      <c r="C293" s="4">
        <f>Pressure!AB293*1000000</f>
        <v>6606964.169237677</v>
      </c>
      <c r="D293" s="78">
        <f>Pressure!I293</f>
        <v>1.5531826837612554E-4</v>
      </c>
      <c r="E293" s="40">
        <f>Pressure!H293</f>
        <v>155.31826837612553</v>
      </c>
      <c r="F293" s="10">
        <f t="shared" si="34"/>
        <v>4.5</v>
      </c>
      <c r="G293" s="4">
        <f t="shared" si="33"/>
        <v>279991.84996505012</v>
      </c>
      <c r="H293" s="42">
        <f t="shared" si="35"/>
        <v>9.8949147994997713</v>
      </c>
      <c r="I293" s="10">
        <f t="shared" si="36"/>
        <v>1.2897511344933339</v>
      </c>
      <c r="J293" s="4">
        <f t="shared" si="37"/>
        <v>1323.5197004843492</v>
      </c>
      <c r="K293" s="4">
        <f t="shared" si="38"/>
        <v>297.54051087728726</v>
      </c>
      <c r="L293" s="42">
        <f>Pressure!Q293</f>
        <v>0.31063986808296262</v>
      </c>
      <c r="M293" s="10">
        <f t="shared" si="32"/>
        <v>1.4936777428676444</v>
      </c>
      <c r="N293" s="10">
        <f t="shared" si="39"/>
        <v>2.5992852259916033</v>
      </c>
    </row>
    <row r="294" spans="3:14">
      <c r="C294" s="4">
        <f>Pressure!AB294*1000000</f>
        <v>6609526.2962113433</v>
      </c>
      <c r="D294" s="78">
        <f>Pressure!I294</f>
        <v>1.5531826837612554E-4</v>
      </c>
      <c r="E294" s="40">
        <f>Pressure!H294</f>
        <v>155.31826837612553</v>
      </c>
      <c r="F294" s="10">
        <f t="shared" si="34"/>
        <v>4.5</v>
      </c>
      <c r="G294" s="4">
        <f t="shared" si="33"/>
        <v>280100.42852743168</v>
      </c>
      <c r="H294" s="42">
        <f t="shared" si="35"/>
        <v>9.8979459558469021</v>
      </c>
      <c r="I294" s="10">
        <f t="shared" si="36"/>
        <v>1.2897778007619707</v>
      </c>
      <c r="J294" s="4">
        <f t="shared" si="37"/>
        <v>1324.0603257235009</v>
      </c>
      <c r="K294" s="4">
        <f t="shared" si="38"/>
        <v>297.66204885650399</v>
      </c>
      <c r="L294" s="42">
        <f>Pressure!Q294</f>
        <v>0.3117685241589061</v>
      </c>
      <c r="M294" s="10">
        <f t="shared" si="32"/>
        <v>1.4941036415630431</v>
      </c>
      <c r="N294" s="10">
        <f t="shared" si="39"/>
        <v>2.5992852259916033</v>
      </c>
    </row>
    <row r="295" spans="3:14">
      <c r="C295" s="4">
        <f>Pressure!AB295*1000000</f>
        <v>6612077.3531062277</v>
      </c>
      <c r="D295" s="78">
        <f>Pressure!I295</f>
        <v>1.5531826837612554E-4</v>
      </c>
      <c r="E295" s="40">
        <f>Pressure!H295</f>
        <v>155.31826837612553</v>
      </c>
      <c r="F295" s="10">
        <f t="shared" si="34"/>
        <v>4.5</v>
      </c>
      <c r="G295" s="4">
        <f t="shared" si="33"/>
        <v>280208.53795879357</v>
      </c>
      <c r="H295" s="42">
        <f t="shared" si="35"/>
        <v>9.9009638118599135</v>
      </c>
      <c r="I295" s="10">
        <f t="shared" si="36"/>
        <v>1.2898043312825471</v>
      </c>
      <c r="J295" s="4">
        <f t="shared" si="37"/>
        <v>1324.5986151049647</v>
      </c>
      <c r="K295" s="4">
        <f t="shared" si="38"/>
        <v>297.78306171147085</v>
      </c>
      <c r="L295" s="42">
        <f>Pressure!Q295</f>
        <v>0.31289704064946328</v>
      </c>
      <c r="M295" s="10">
        <f t="shared" si="32"/>
        <v>1.494527646293311</v>
      </c>
      <c r="N295" s="10">
        <f t="shared" si="39"/>
        <v>2.5992852259916033</v>
      </c>
    </row>
    <row r="296" spans="3:14">
      <c r="C296" s="4">
        <f>Pressure!AB296*1000000</f>
        <v>6614617.336213355</v>
      </c>
      <c r="D296" s="78">
        <f>Pressure!I296</f>
        <v>1.5531826837612554E-4</v>
      </c>
      <c r="E296" s="40">
        <f>Pressure!H296</f>
        <v>155.31826837612553</v>
      </c>
      <c r="F296" s="10">
        <f t="shared" si="34"/>
        <v>4.5</v>
      </c>
      <c r="G296" s="4">
        <f t="shared" si="33"/>
        <v>280316.1781019558</v>
      </c>
      <c r="H296" s="42">
        <f t="shared" si="35"/>
        <v>9.9039683658939115</v>
      </c>
      <c r="I296" s="10">
        <f t="shared" si="36"/>
        <v>1.2898307263067994</v>
      </c>
      <c r="J296" s="4">
        <f t="shared" si="37"/>
        <v>1325.134567846123</v>
      </c>
      <c r="K296" s="4">
        <f t="shared" si="38"/>
        <v>297.90354926624769</v>
      </c>
      <c r="L296" s="42">
        <f>Pressure!Q296</f>
        <v>0.31402541822862506</v>
      </c>
      <c r="M296" s="10">
        <f t="shared" ref="M296:M359" si="40">(J296+J295)/2*(L296-L295)</f>
        <v>1.4949497572015034</v>
      </c>
      <c r="N296" s="10">
        <f t="shared" si="39"/>
        <v>2.5992852259916033</v>
      </c>
    </row>
    <row r="297" spans="3:14">
      <c r="C297" s="4">
        <f>Pressure!AB297*1000000</f>
        <v>6617146.2418411337</v>
      </c>
      <c r="D297" s="78">
        <f>Pressure!I297</f>
        <v>1.5531826837612554E-4</v>
      </c>
      <c r="E297" s="40">
        <f>Pressure!H297</f>
        <v>155.31826837612553</v>
      </c>
      <c r="F297" s="10">
        <f t="shared" si="34"/>
        <v>4.5</v>
      </c>
      <c r="G297" s="4">
        <f t="shared" si="33"/>
        <v>280423.34880047507</v>
      </c>
      <c r="H297" s="42">
        <f t="shared" si="35"/>
        <v>9.9069596163116938</v>
      </c>
      <c r="I297" s="10">
        <f t="shared" si="36"/>
        <v>1.2898569860849558</v>
      </c>
      <c r="J297" s="4">
        <f t="shared" si="37"/>
        <v>1325.6681831680264</v>
      </c>
      <c r="K297" s="4">
        <f t="shared" si="38"/>
        <v>298.02351134571882</v>
      </c>
      <c r="L297" s="42">
        <f>Pressure!Q297</f>
        <v>0.31515365756960051</v>
      </c>
      <c r="M297" s="10">
        <f t="shared" si="40"/>
        <v>1.4953699744300508</v>
      </c>
      <c r="N297" s="10">
        <f t="shared" si="39"/>
        <v>2.5992852259916033</v>
      </c>
    </row>
    <row r="298" spans="3:14">
      <c r="C298" s="4">
        <f>Pressure!AB298*1000000</f>
        <v>6619664.0663151927</v>
      </c>
      <c r="D298" s="78">
        <f>Pressure!I298</f>
        <v>1.5531826837612554E-4</v>
      </c>
      <c r="E298" s="40">
        <f>Pressure!H298</f>
        <v>155.31826837612553</v>
      </c>
      <c r="F298" s="10">
        <f t="shared" si="34"/>
        <v>4.5</v>
      </c>
      <c r="G298" s="4">
        <f t="shared" si="33"/>
        <v>280530.04989863775</v>
      </c>
      <c r="H298" s="42">
        <f t="shared" si="35"/>
        <v>9.9099375614835239</v>
      </c>
      <c r="I298" s="10">
        <f t="shared" si="36"/>
        <v>1.2898831108657405</v>
      </c>
      <c r="J298" s="4">
        <f t="shared" si="37"/>
        <v>1326.1994602953589</v>
      </c>
      <c r="K298" s="4">
        <f t="shared" si="38"/>
        <v>298.14294777558541</v>
      </c>
      <c r="L298" s="42">
        <f>Pressure!Q298</f>
        <v>0.31628175934482106</v>
      </c>
      <c r="M298" s="10">
        <f t="shared" si="40"/>
        <v>1.4957882981204866</v>
      </c>
      <c r="N298" s="10">
        <f t="shared" si="39"/>
        <v>2.5992852259916033</v>
      </c>
    </row>
    <row r="299" spans="3:14">
      <c r="C299" s="4">
        <f>Pressure!AB299*1000000</f>
        <v>6622170.8059778214</v>
      </c>
      <c r="D299" s="78">
        <f>Pressure!I299</f>
        <v>1.5531826837612554E-4</v>
      </c>
      <c r="E299" s="40">
        <f>Pressure!H299</f>
        <v>155.31826837612553</v>
      </c>
      <c r="F299" s="10">
        <f t="shared" si="34"/>
        <v>4.5</v>
      </c>
      <c r="G299" s="4">
        <f t="shared" si="33"/>
        <v>280636.28124143631</v>
      </c>
      <c r="H299" s="42">
        <f t="shared" si="35"/>
        <v>9.9129021997865276</v>
      </c>
      <c r="I299" s="10">
        <f t="shared" si="36"/>
        <v>1.2899091008963739</v>
      </c>
      <c r="J299" s="4">
        <f t="shared" si="37"/>
        <v>1326.7283984563198</v>
      </c>
      <c r="K299" s="4">
        <f t="shared" si="38"/>
        <v>298.26185838233891</v>
      </c>
      <c r="L299" s="42">
        <f>Pressure!Q299</f>
        <v>0.31740972422594499</v>
      </c>
      <c r="M299" s="10">
        <f t="shared" si="40"/>
        <v>1.4962047284136035</v>
      </c>
      <c r="N299" s="10">
        <f t="shared" si="39"/>
        <v>2.5992852259916033</v>
      </c>
    </row>
    <row r="300" spans="3:14">
      <c r="C300" s="4">
        <f>Pressure!AB300*1000000</f>
        <v>6624666.4571894044</v>
      </c>
      <c r="D300" s="78">
        <f>Pressure!I300</f>
        <v>1.5531826837612554E-4</v>
      </c>
      <c r="E300" s="40">
        <f>Pressure!H300</f>
        <v>155.31826837612553</v>
      </c>
      <c r="F300" s="10">
        <f t="shared" si="34"/>
        <v>4.5</v>
      </c>
      <c r="G300" s="4">
        <f t="shared" si="33"/>
        <v>280742.04267463012</v>
      </c>
      <c r="H300" s="42">
        <f t="shared" si="35"/>
        <v>9.9158535296063484</v>
      </c>
      <c r="I300" s="10">
        <f t="shared" si="36"/>
        <v>1.2899349564225941</v>
      </c>
      <c r="J300" s="4">
        <f t="shared" si="37"/>
        <v>1327.2549968829276</v>
      </c>
      <c r="K300" s="4">
        <f t="shared" si="38"/>
        <v>298.38024299332932</v>
      </c>
      <c r="L300" s="42">
        <f>Pressure!Q300</f>
        <v>0.31853755288386171</v>
      </c>
      <c r="M300" s="10">
        <f t="shared" si="40"/>
        <v>1.4966192654493595</v>
      </c>
      <c r="N300" s="10">
        <f t="shared" si="39"/>
        <v>2.5992852259916033</v>
      </c>
    </row>
    <row r="301" spans="3:14">
      <c r="C301" s="4">
        <f>Pressure!AB301*1000000</f>
        <v>6627151.0163264107</v>
      </c>
      <c r="D301" s="78">
        <f>Pressure!I301</f>
        <v>1.5531826837612554E-4</v>
      </c>
      <c r="E301" s="40">
        <f>Pressure!H301</f>
        <v>155.31826837612553</v>
      </c>
      <c r="F301" s="10">
        <f t="shared" si="34"/>
        <v>4.5</v>
      </c>
      <c r="G301" s="4">
        <f t="shared" si="33"/>
        <v>280847.33404466009</v>
      </c>
      <c r="H301" s="42">
        <f t="shared" si="35"/>
        <v>9.9187915493348324</v>
      </c>
      <c r="I301" s="10">
        <f t="shared" si="36"/>
        <v>1.2899606776886408</v>
      </c>
      <c r="J301" s="4">
        <f t="shared" si="37"/>
        <v>1327.7792548105931</v>
      </c>
      <c r="K301" s="4">
        <f t="shared" si="38"/>
        <v>298.49810143666946</v>
      </c>
      <c r="L301" s="42">
        <f>Pressure!Q301</f>
        <v>0.31966524598869611</v>
      </c>
      <c r="M301" s="10">
        <f t="shared" si="40"/>
        <v>1.4970319093669775</v>
      </c>
      <c r="N301" s="10">
        <f t="shared" si="39"/>
        <v>2.5992852259916033</v>
      </c>
    </row>
    <row r="302" spans="3:14">
      <c r="C302" s="4">
        <f>Pressure!AB302*1000000</f>
        <v>6629624.4797832314</v>
      </c>
      <c r="D302" s="78">
        <f>Pressure!I302</f>
        <v>1.5531826837612554E-4</v>
      </c>
      <c r="E302" s="40">
        <f>Pressure!H302</f>
        <v>155.31826837612553</v>
      </c>
      <c r="F302" s="10">
        <f t="shared" si="34"/>
        <v>4.5</v>
      </c>
      <c r="G302" s="4">
        <f t="shared" si="33"/>
        <v>280952.15519872669</v>
      </c>
      <c r="H302" s="42">
        <f t="shared" si="35"/>
        <v>9.9217162573721573</v>
      </c>
      <c r="I302" s="10">
        <f t="shared" si="36"/>
        <v>1.2899862649372806</v>
      </c>
      <c r="J302" s="4">
        <f t="shared" si="37"/>
        <v>1328.3011714785102</v>
      </c>
      <c r="K302" s="4">
        <f t="shared" si="38"/>
        <v>298.61543354132237</v>
      </c>
      <c r="L302" s="42">
        <f>Pressure!Q302</f>
        <v>0.32079280420981293</v>
      </c>
      <c r="M302" s="10">
        <f t="shared" si="40"/>
        <v>1.4974426603048732</v>
      </c>
      <c r="N302" s="10">
        <f t="shared" si="39"/>
        <v>2.5992852259916033</v>
      </c>
    </row>
    <row r="303" spans="3:14">
      <c r="C303" s="4">
        <f>Pressure!AB303*1000000</f>
        <v>6632086.8439708836</v>
      </c>
      <c r="D303" s="78">
        <f>Pressure!I303</f>
        <v>1.5531826837612554E-4</v>
      </c>
      <c r="E303" s="40">
        <f>Pressure!H303</f>
        <v>155.31826837612553</v>
      </c>
      <c r="F303" s="10">
        <f t="shared" si="34"/>
        <v>4.5</v>
      </c>
      <c r="G303" s="4">
        <f t="shared" si="33"/>
        <v>281056.50598473492</v>
      </c>
      <c r="H303" s="42">
        <f t="shared" si="35"/>
        <v>9.9246276521253698</v>
      </c>
      <c r="I303" s="10">
        <f t="shared" si="36"/>
        <v>1.2900117184098001</v>
      </c>
      <c r="J303" s="4">
        <f t="shared" si="37"/>
        <v>1328.8207461293807</v>
      </c>
      <c r="K303" s="4">
        <f t="shared" si="38"/>
        <v>298.73223913703987</v>
      </c>
      <c r="L303" s="42">
        <f>Pressure!Q303</f>
        <v>0.32192022821582095</v>
      </c>
      <c r="M303" s="10">
        <f t="shared" si="40"/>
        <v>1.4978515184005943</v>
      </c>
      <c r="N303" s="10">
        <f t="shared" si="39"/>
        <v>2.5992852259916033</v>
      </c>
    </row>
    <row r="304" spans="3:14">
      <c r="C304" s="4">
        <f>Pressure!AB304*1000000</f>
        <v>6634538.1053179139</v>
      </c>
      <c r="D304" s="78">
        <f>Pressure!I304</f>
        <v>1.5531826837612554E-4</v>
      </c>
      <c r="E304" s="40">
        <f>Pressure!H304</f>
        <v>155.31826837612553</v>
      </c>
      <c r="F304" s="10">
        <f t="shared" si="34"/>
        <v>4.5</v>
      </c>
      <c r="G304" s="4">
        <f t="shared" si="33"/>
        <v>281160.38625133276</v>
      </c>
      <c r="H304" s="42">
        <f t="shared" si="35"/>
        <v>9.9275257320093964</v>
      </c>
      <c r="I304" s="10">
        <f t="shared" si="36"/>
        <v>1.2900370383460196</v>
      </c>
      <c r="J304" s="4">
        <f t="shared" si="37"/>
        <v>1329.3379780096047</v>
      </c>
      <c r="K304" s="4">
        <f t="shared" si="38"/>
        <v>298.84851805440508</v>
      </c>
      <c r="L304" s="42">
        <f>Pressure!Q304</f>
        <v>0.32304751867457737</v>
      </c>
      <c r="M304" s="10">
        <f t="shared" si="40"/>
        <v>1.4982584837910147</v>
      </c>
      <c r="N304" s="10">
        <f t="shared" si="39"/>
        <v>2.5992852259916033</v>
      </c>
    </row>
    <row r="305" spans="3:14">
      <c r="C305" s="4">
        <f>Pressure!AB305*1000000</f>
        <v>6636978.2602692451</v>
      </c>
      <c r="D305" s="78">
        <f>Pressure!I305</f>
        <v>1.5531826837612554E-4</v>
      </c>
      <c r="E305" s="40">
        <f>Pressure!H305</f>
        <v>155.31826837612553</v>
      </c>
      <c r="F305" s="10">
        <f t="shared" si="34"/>
        <v>4.5</v>
      </c>
      <c r="G305" s="4">
        <f t="shared" si="33"/>
        <v>281263.79584786214</v>
      </c>
      <c r="H305" s="42">
        <f t="shared" si="35"/>
        <v>9.9304104954457291</v>
      </c>
      <c r="I305" s="10">
        <f t="shared" si="36"/>
        <v>1.2900622249842875</v>
      </c>
      <c r="J305" s="4">
        <f t="shared" si="37"/>
        <v>1329.8528663690379</v>
      </c>
      <c r="K305" s="4">
        <f t="shared" si="38"/>
        <v>298.96427012477807</v>
      </c>
      <c r="L305" s="42">
        <f>Pressure!Q305</f>
        <v>0.32417467625319207</v>
      </c>
      <c r="M305" s="10">
        <f t="shared" si="40"/>
        <v>1.4986635566121069</v>
      </c>
      <c r="N305" s="10">
        <f t="shared" si="39"/>
        <v>2.5992852259916033</v>
      </c>
    </row>
    <row r="306" spans="3:14">
      <c r="C306" s="4">
        <f>Pressure!AB306*1000000</f>
        <v>6639407.3052875567</v>
      </c>
      <c r="D306" s="78">
        <f>Pressure!I306</f>
        <v>1.5531826837612554E-4</v>
      </c>
      <c r="E306" s="40">
        <f>Pressure!H306</f>
        <v>155.31826837612553</v>
      </c>
      <c r="F306" s="10">
        <f t="shared" si="34"/>
        <v>4.5</v>
      </c>
      <c r="G306" s="4">
        <f t="shared" si="33"/>
        <v>281366.73462441732</v>
      </c>
      <c r="H306" s="42">
        <f t="shared" si="35"/>
        <v>9.9332819408640809</v>
      </c>
      <c r="I306" s="10">
        <f t="shared" si="36"/>
        <v>1.2900872785615012</v>
      </c>
      <c r="J306" s="4">
        <f t="shared" si="37"/>
        <v>1330.3654104612833</v>
      </c>
      <c r="K306" s="4">
        <f t="shared" si="38"/>
        <v>299.07949518036133</v>
      </c>
      <c r="L306" s="42">
        <f>Pressure!Q306</f>
        <v>0.32530170161803196</v>
      </c>
      <c r="M306" s="10">
        <f t="shared" si="40"/>
        <v>1.4990667369992103</v>
      </c>
      <c r="N306" s="10">
        <f t="shared" si="39"/>
        <v>2.5992852259916033</v>
      </c>
    </row>
    <row r="307" spans="3:14">
      <c r="C307" s="4">
        <f>Pressure!AB307*1000000</f>
        <v>6641825.2368516717</v>
      </c>
      <c r="D307" s="78">
        <f>Pressure!I307</f>
        <v>1.5531826837612554E-4</v>
      </c>
      <c r="E307" s="40">
        <f>Pressure!H307</f>
        <v>155.31826837612553</v>
      </c>
      <c r="F307" s="10">
        <f t="shared" si="34"/>
        <v>4.5</v>
      </c>
      <c r="G307" s="4">
        <f t="shared" si="33"/>
        <v>281469.20243177697</v>
      </c>
      <c r="H307" s="42">
        <f t="shared" si="35"/>
        <v>9.9361400667004443</v>
      </c>
      <c r="I307" s="10">
        <f t="shared" si="36"/>
        <v>1.290112199313094</v>
      </c>
      <c r="J307" s="4">
        <f t="shared" si="37"/>
        <v>1330.8756095433496</v>
      </c>
      <c r="K307" s="4">
        <f t="shared" si="38"/>
        <v>299.19419305412293</v>
      </c>
      <c r="L307" s="42">
        <f>Pressure!Q307</f>
        <v>0.32642859543472502</v>
      </c>
      <c r="M307" s="10">
        <f t="shared" si="40"/>
        <v>1.4994680250865819</v>
      </c>
      <c r="N307" s="10">
        <f t="shared" si="39"/>
        <v>2.5992852259916033</v>
      </c>
    </row>
    <row r="308" spans="3:14">
      <c r="C308" s="4">
        <f>Pressure!AB308*1000000</f>
        <v>6644232.0514585562</v>
      </c>
      <c r="D308" s="78">
        <f>Pressure!I308</f>
        <v>1.5531826837612554E-4</v>
      </c>
      <c r="E308" s="40">
        <f>Pressure!H308</f>
        <v>155.31826837612553</v>
      </c>
      <c r="F308" s="10">
        <f t="shared" si="34"/>
        <v>4.5</v>
      </c>
      <c r="G308" s="4">
        <f t="shared" si="33"/>
        <v>281571.19912148843</v>
      </c>
      <c r="H308" s="42">
        <f t="shared" si="35"/>
        <v>9.9389848713994926</v>
      </c>
      <c r="I308" s="10">
        <f t="shared" si="36"/>
        <v>1.2901369874730633</v>
      </c>
      <c r="J308" s="4">
        <f t="shared" si="37"/>
        <v>1331.3834628760744</v>
      </c>
      <c r="K308" s="4">
        <f t="shared" si="38"/>
        <v>299.30836357989176</v>
      </c>
      <c r="L308" s="42">
        <f>Pressure!Q308</f>
        <v>0.32755535836816485</v>
      </c>
      <c r="M308" s="10">
        <f t="shared" si="40"/>
        <v>1.499867421008054</v>
      </c>
      <c r="N308" s="10">
        <f t="shared" si="39"/>
        <v>2.5992852259916033</v>
      </c>
    </row>
    <row r="309" spans="3:14">
      <c r="C309" s="4">
        <f>Pressure!AB309*1000000</f>
        <v>6646627.7456210004</v>
      </c>
      <c r="D309" s="78">
        <f>Pressure!I309</f>
        <v>1.5531826837612554E-4</v>
      </c>
      <c r="E309" s="40">
        <f>Pressure!H309</f>
        <v>155.31826837612553</v>
      </c>
      <c r="F309" s="10">
        <f t="shared" si="34"/>
        <v>4.5</v>
      </c>
      <c r="G309" s="4">
        <f t="shared" si="33"/>
        <v>281672.72454576974</v>
      </c>
      <c r="H309" s="42">
        <f t="shared" si="35"/>
        <v>9.9418163534118555</v>
      </c>
      <c r="I309" s="10">
        <f t="shared" si="36"/>
        <v>1.2901616432739511</v>
      </c>
      <c r="J309" s="4">
        <f t="shared" si="37"/>
        <v>1331.8889697236343</v>
      </c>
      <c r="K309" s="4">
        <f t="shared" si="38"/>
        <v>299.42200659224727</v>
      </c>
      <c r="L309" s="42">
        <f>Pressure!Q309</f>
        <v>0.32868199108251456</v>
      </c>
      <c r="M309" s="10">
        <f t="shared" si="40"/>
        <v>1.5002649248962783</v>
      </c>
      <c r="N309" s="10">
        <f t="shared" si="39"/>
        <v>2.5992852259916033</v>
      </c>
    </row>
    <row r="310" spans="3:14">
      <c r="C310" s="4">
        <f>Pressure!AB310*1000000</f>
        <v>6649012.3158694543</v>
      </c>
      <c r="D310" s="78">
        <f>Pressure!I310</f>
        <v>1.5531826837612554E-4</v>
      </c>
      <c r="E310" s="40">
        <f>Pressure!H310</f>
        <v>155.31826837612553</v>
      </c>
      <c r="F310" s="10">
        <f t="shared" si="34"/>
        <v>4.5</v>
      </c>
      <c r="G310" s="4">
        <f t="shared" si="33"/>
        <v>281773.7785575873</v>
      </c>
      <c r="H310" s="42">
        <f t="shared" si="35"/>
        <v>9.9446345111962664</v>
      </c>
      <c r="I310" s="10">
        <f t="shared" si="36"/>
        <v>1.2901861669468684</v>
      </c>
      <c r="J310" s="4">
        <f t="shared" si="37"/>
        <v>1332.3921293539318</v>
      </c>
      <c r="K310" s="4">
        <f t="shared" si="38"/>
        <v>299.53512192660668</v>
      </c>
      <c r="L310" s="42">
        <f>Pressure!Q310</f>
        <v>0.32980849424121139</v>
      </c>
      <c r="M310" s="10">
        <f t="shared" si="40"/>
        <v>1.5006605368835759</v>
      </c>
      <c r="N310" s="10">
        <f t="shared" si="39"/>
        <v>2.5992852259916033</v>
      </c>
    </row>
    <row r="311" spans="3:14">
      <c r="C311" s="4">
        <f>Pressure!AB311*1000000</f>
        <v>6651385.7587509444</v>
      </c>
      <c r="D311" s="78">
        <f>Pressure!I311</f>
        <v>1.5531826837612554E-4</v>
      </c>
      <c r="E311" s="40">
        <f>Pressure!H311</f>
        <v>155.31826837612553</v>
      </c>
      <c r="F311" s="10">
        <f t="shared" si="34"/>
        <v>4.5</v>
      </c>
      <c r="G311" s="4">
        <f t="shared" si="33"/>
        <v>281874.36101060995</v>
      </c>
      <c r="H311" s="42">
        <f t="shared" si="35"/>
        <v>9.9474393432183259</v>
      </c>
      <c r="I311" s="10">
        <f t="shared" si="36"/>
        <v>1.29021055872149</v>
      </c>
      <c r="J311" s="4">
        <f t="shared" si="37"/>
        <v>1332.8929410383666</v>
      </c>
      <c r="K311" s="4">
        <f t="shared" si="38"/>
        <v>299.64770941917328</v>
      </c>
      <c r="L311" s="42">
        <f>Pressure!Q311</f>
        <v>0.33093486850697057</v>
      </c>
      <c r="M311" s="10">
        <f t="shared" si="40"/>
        <v>1.5010542571010121</v>
      </c>
      <c r="N311" s="10">
        <f t="shared" si="39"/>
        <v>2.5992852259916033</v>
      </c>
    </row>
    <row r="312" spans="3:14">
      <c r="C312" s="4">
        <f>Pressure!AB312*1000000</f>
        <v>6653748.0708299624</v>
      </c>
      <c r="D312" s="78">
        <f>Pressure!I312</f>
        <v>1.5531826837612554E-4</v>
      </c>
      <c r="E312" s="40">
        <f>Pressure!H312</f>
        <v>155.31826837612553</v>
      </c>
      <c r="F312" s="10">
        <f t="shared" si="34"/>
        <v>4.5</v>
      </c>
      <c r="G312" s="4">
        <f t="shared" si="33"/>
        <v>281974.47175924678</v>
      </c>
      <c r="H312" s="42">
        <f t="shared" si="35"/>
        <v>9.9502308479515307</v>
      </c>
      <c r="I312" s="10">
        <f t="shared" si="36"/>
        <v>1.2902348188260691</v>
      </c>
      <c r="J312" s="4">
        <f t="shared" si="37"/>
        <v>1333.3914040520253</v>
      </c>
      <c r="K312" s="4">
        <f t="shared" si="38"/>
        <v>299.75976890697933</v>
      </c>
      <c r="L312" s="42">
        <f>Pressure!Q312</f>
        <v>0.33206111454178966</v>
      </c>
      <c r="M312" s="10">
        <f t="shared" si="40"/>
        <v>1.5014460856791334</v>
      </c>
      <c r="N312" s="10">
        <f t="shared" si="39"/>
        <v>2.5992852259916033</v>
      </c>
    </row>
    <row r="313" spans="3:14">
      <c r="C313" s="4">
        <f>Pressure!AB313*1000000</f>
        <v>6656099.2486867681</v>
      </c>
      <c r="D313" s="78">
        <f>Pressure!I313</f>
        <v>1.5531826837612554E-4</v>
      </c>
      <c r="E313" s="40">
        <f>Pressure!H313</f>
        <v>155.31826837612553</v>
      </c>
      <c r="F313" s="10">
        <f t="shared" si="34"/>
        <v>4.5</v>
      </c>
      <c r="G313" s="4">
        <f t="shared" si="33"/>
        <v>282074.11065857497</v>
      </c>
      <c r="H313" s="42">
        <f t="shared" si="35"/>
        <v>9.9530090238753051</v>
      </c>
      <c r="I313" s="10">
        <f t="shared" si="36"/>
        <v>1.2902589474874244</v>
      </c>
      <c r="J313" s="4">
        <f t="shared" si="37"/>
        <v>1333.8875176733209</v>
      </c>
      <c r="K313" s="4">
        <f t="shared" si="38"/>
        <v>299.87130022780468</v>
      </c>
      <c r="L313" s="42">
        <f>Pressure!Q313</f>
        <v>0.3331872330069528</v>
      </c>
      <c r="M313" s="10">
        <f t="shared" si="40"/>
        <v>1.5018360227476704</v>
      </c>
      <c r="N313" s="10">
        <f t="shared" si="39"/>
        <v>2.5992852259916033</v>
      </c>
    </row>
    <row r="314" spans="3:14">
      <c r="C314" s="4">
        <f>Pressure!AB314*1000000</f>
        <v>6658439.2889198419</v>
      </c>
      <c r="D314" s="78">
        <f>Pressure!I314</f>
        <v>1.5531826837612554E-4</v>
      </c>
      <c r="E314" s="40">
        <f>Pressure!H314</f>
        <v>155.31826837612553</v>
      </c>
      <c r="F314" s="10">
        <f t="shared" si="34"/>
        <v>4.5</v>
      </c>
      <c r="G314" s="4">
        <f t="shared" si="33"/>
        <v>282173.27756444406</v>
      </c>
      <c r="H314" s="42">
        <f t="shared" si="35"/>
        <v>9.955773869477877</v>
      </c>
      <c r="I314" s="10">
        <f t="shared" si="36"/>
        <v>1.2902829449309714</v>
      </c>
      <c r="J314" s="4">
        <f t="shared" si="37"/>
        <v>1334.3812811845098</v>
      </c>
      <c r="K314" s="4">
        <f t="shared" si="38"/>
        <v>299.98230322029355</v>
      </c>
      <c r="L314" s="42">
        <f>Pressure!Q314</f>
        <v>0.33431322456303486</v>
      </c>
      <c r="M314" s="10">
        <f t="shared" si="40"/>
        <v>1.5022240684355719</v>
      </c>
      <c r="N314" s="10">
        <f t="shared" si="39"/>
        <v>2.5992852259916033</v>
      </c>
    </row>
    <row r="315" spans="3:14">
      <c r="C315" s="4">
        <f>Pressure!AB315*1000000</f>
        <v>6660768.188143244</v>
      </c>
      <c r="D315" s="78">
        <f>Pressure!I315</f>
        <v>1.5531826837612554E-4</v>
      </c>
      <c r="E315" s="40">
        <f>Pressure!H315</f>
        <v>155.31826837612553</v>
      </c>
      <c r="F315" s="10">
        <f t="shared" si="34"/>
        <v>4.5</v>
      </c>
      <c r="G315" s="4">
        <f t="shared" si="33"/>
        <v>282271.97233336355</v>
      </c>
      <c r="H315" s="42">
        <f t="shared" si="35"/>
        <v>9.9585253832532104</v>
      </c>
      <c r="I315" s="10">
        <f t="shared" si="36"/>
        <v>1.2903068113807008</v>
      </c>
      <c r="J315" s="4">
        <f t="shared" si="37"/>
        <v>1334.8726938711382</v>
      </c>
      <c r="K315" s="4">
        <f t="shared" si="38"/>
        <v>300.09277772382944</v>
      </c>
      <c r="L315" s="42">
        <f>Pressure!Q315</f>
        <v>0.33543908986990556</v>
      </c>
      <c r="M315" s="10">
        <f t="shared" si="40"/>
        <v>1.5026102228709304</v>
      </c>
      <c r="N315" s="10">
        <f t="shared" si="39"/>
        <v>2.5992852259916033</v>
      </c>
    </row>
    <row r="316" spans="3:14">
      <c r="C316" s="4">
        <f>Pressure!AB316*1000000</f>
        <v>6663085.9429888502</v>
      </c>
      <c r="D316" s="78">
        <f>Pressure!I316</f>
        <v>1.5531826837612554E-4</v>
      </c>
      <c r="E316" s="40">
        <f>Pressure!H316</f>
        <v>155.31826837612553</v>
      </c>
      <c r="F316" s="10">
        <f t="shared" si="34"/>
        <v>4.5</v>
      </c>
      <c r="G316" s="4">
        <f t="shared" si="33"/>
        <v>282370.19482259825</v>
      </c>
      <c r="H316" s="42">
        <f t="shared" si="35"/>
        <v>9.9612635637036036</v>
      </c>
      <c r="I316" s="10">
        <f t="shared" si="36"/>
        <v>1.2903305470592055</v>
      </c>
      <c r="J316" s="4">
        <f t="shared" si="37"/>
        <v>1335.3617550225097</v>
      </c>
      <c r="K316" s="4">
        <f t="shared" si="38"/>
        <v>300.2027235786407</v>
      </c>
      <c r="L316" s="42">
        <f>Pressure!Q316</f>
        <v>0.33656482958673356</v>
      </c>
      <c r="M316" s="10">
        <f t="shared" si="40"/>
        <v>1.5029944861809532</v>
      </c>
      <c r="N316" s="10">
        <f t="shared" si="39"/>
        <v>2.5992852259916033</v>
      </c>
    </row>
    <row r="317" spans="3:14">
      <c r="C317" s="4">
        <f>Pressure!AB317*1000000</f>
        <v>6665392.5501049897</v>
      </c>
      <c r="D317" s="78">
        <f>Pressure!I317</f>
        <v>1.5531826837612554E-4</v>
      </c>
      <c r="E317" s="40">
        <f>Pressure!H317</f>
        <v>155.31826837612553</v>
      </c>
      <c r="F317" s="10">
        <f t="shared" si="34"/>
        <v>4.5</v>
      </c>
      <c r="G317" s="4">
        <f t="shared" si="33"/>
        <v>282467.94489010994</v>
      </c>
      <c r="H317" s="42">
        <f t="shared" si="35"/>
        <v>9.9639884093381266</v>
      </c>
      <c r="I317" s="10">
        <f t="shared" si="36"/>
        <v>1.2903541521876729</v>
      </c>
      <c r="J317" s="4">
        <f t="shared" si="37"/>
        <v>1335.8484639314001</v>
      </c>
      <c r="K317" s="4">
        <f t="shared" si="38"/>
        <v>300.31214062573628</v>
      </c>
      <c r="L317" s="42">
        <f>Pressure!Q317</f>
        <v>0.33769044437199081</v>
      </c>
      <c r="M317" s="10">
        <f t="shared" si="40"/>
        <v>1.5033768584923821</v>
      </c>
      <c r="N317" s="10">
        <f t="shared" si="39"/>
        <v>2.5992852259916033</v>
      </c>
    </row>
    <row r="318" spans="3:14">
      <c r="C318" s="4">
        <f>Pressure!AB318*1000000</f>
        <v>6667688.0061564008</v>
      </c>
      <c r="D318" s="78">
        <f>Pressure!I318</f>
        <v>1.5531826837612554E-4</v>
      </c>
      <c r="E318" s="40">
        <f>Pressure!H318</f>
        <v>155.31826837612553</v>
      </c>
      <c r="F318" s="10">
        <f t="shared" si="34"/>
        <v>4.5</v>
      </c>
      <c r="G318" s="4">
        <f t="shared" si="33"/>
        <v>282565.22239455604</v>
      </c>
      <c r="H318" s="42">
        <f t="shared" si="35"/>
        <v>9.9666999186725604</v>
      </c>
      <c r="I318" s="10">
        <f t="shared" si="36"/>
        <v>1.2903776269858895</v>
      </c>
      <c r="J318" s="4">
        <f t="shared" si="37"/>
        <v>1336.3328198940483</v>
      </c>
      <c r="K318" s="4">
        <f t="shared" si="38"/>
        <v>300.42102870690354</v>
      </c>
      <c r="L318" s="42">
        <f>Pressure!Q318</f>
        <v>0.33881593488345646</v>
      </c>
      <c r="M318" s="10">
        <f t="shared" si="40"/>
        <v>1.5037573399308264</v>
      </c>
      <c r="N318" s="10">
        <f t="shared" si="39"/>
        <v>2.5992852259916033</v>
      </c>
    </row>
    <row r="319" spans="3:14">
      <c r="C319" s="4">
        <f>Pressure!AB319*1000000</f>
        <v>6669972.307825299</v>
      </c>
      <c r="D319" s="78">
        <f>Pressure!I319</f>
        <v>1.5531826837612554E-4</v>
      </c>
      <c r="E319" s="40">
        <f>Pressure!H319</f>
        <v>155.31826837612553</v>
      </c>
      <c r="F319" s="10">
        <f t="shared" si="34"/>
        <v>4.5</v>
      </c>
      <c r="G319" s="4">
        <f t="shared" si="33"/>
        <v>282662.02719533443</v>
      </c>
      <c r="H319" s="42">
        <f t="shared" si="35"/>
        <v>9.9693980902306798</v>
      </c>
      <c r="I319" s="10">
        <f t="shared" si="36"/>
        <v>1.2904009716722569</v>
      </c>
      <c r="J319" s="4">
        <f t="shared" si="37"/>
        <v>1336.8148222103796</v>
      </c>
      <c r="K319" s="4">
        <f t="shared" si="38"/>
        <v>300.5293876647587</v>
      </c>
      <c r="L319" s="42">
        <f>Pressure!Q319</f>
        <v>0.33994130177822118</v>
      </c>
      <c r="M319" s="10">
        <f t="shared" si="40"/>
        <v>1.5041359306213511</v>
      </c>
      <c r="N319" s="10">
        <f t="shared" si="39"/>
        <v>2.5992852259916033</v>
      </c>
    </row>
    <row r="320" spans="3:14">
      <c r="C320" s="4">
        <f>Pressure!AB320*1000000</f>
        <v>6672245.4518100023</v>
      </c>
      <c r="D320" s="78">
        <f>Pressure!I320</f>
        <v>1.5531826837612554E-4</v>
      </c>
      <c r="E320" s="40">
        <f>Pressure!H320</f>
        <v>155.31826837612553</v>
      </c>
      <c r="F320" s="10">
        <f t="shared" si="34"/>
        <v>4.5</v>
      </c>
      <c r="G320" s="4">
        <f t="shared" si="33"/>
        <v>282758.35915252549</v>
      </c>
      <c r="H320" s="42">
        <f t="shared" si="35"/>
        <v>9.9720829225426275</v>
      </c>
      <c r="I320" s="10">
        <f t="shared" si="36"/>
        <v>1.2904241864637822</v>
      </c>
      <c r="J320" s="4">
        <f t="shared" si="37"/>
        <v>1337.2944701837189</v>
      </c>
      <c r="K320" s="4">
        <f t="shared" si="38"/>
        <v>300.63721734268216</v>
      </c>
      <c r="L320" s="42">
        <f>Pressure!Q320</f>
        <v>0.34106654571269113</v>
      </c>
      <c r="M320" s="10">
        <f t="shared" si="40"/>
        <v>1.5045126306880865</v>
      </c>
      <c r="N320" s="10">
        <f t="shared" si="39"/>
        <v>2.5992852259916033</v>
      </c>
    </row>
    <row r="321" spans="3:14">
      <c r="C321" s="4">
        <f>Pressure!AB321*1000000</f>
        <v>6674507.4348259913</v>
      </c>
      <c r="D321" s="78">
        <f>Pressure!I321</f>
        <v>1.5531826837612554E-4</v>
      </c>
      <c r="E321" s="40">
        <f>Pressure!H321</f>
        <v>155.31826837612553</v>
      </c>
      <c r="F321" s="10">
        <f t="shared" si="34"/>
        <v>4.5</v>
      </c>
      <c r="G321" s="4">
        <f t="shared" si="33"/>
        <v>282854.21812693693</v>
      </c>
      <c r="H321" s="42">
        <f t="shared" si="35"/>
        <v>9.9747544141461724</v>
      </c>
      <c r="I321" s="10">
        <f t="shared" si="36"/>
        <v>1.2904472715760948</v>
      </c>
      <c r="J321" s="4">
        <f t="shared" si="37"/>
        <v>1337.7717631210107</v>
      </c>
      <c r="K321" s="4">
        <f t="shared" si="38"/>
        <v>300.74451758486822</v>
      </c>
      <c r="L321" s="42">
        <f>Pressure!Q321</f>
        <v>0.34219166734259215</v>
      </c>
      <c r="M321" s="10">
        <f t="shared" si="40"/>
        <v>1.5048874402545089</v>
      </c>
      <c r="N321" s="10">
        <f t="shared" si="39"/>
        <v>2.5992852259916033</v>
      </c>
    </row>
    <row r="322" spans="3:14">
      <c r="C322" s="4">
        <f>Pressure!AB322*1000000</f>
        <v>6676758.2536050044</v>
      </c>
      <c r="D322" s="78">
        <f>Pressure!I322</f>
        <v>1.5531826837612554E-4</v>
      </c>
      <c r="E322" s="40">
        <f>Pressure!H322</f>
        <v>155.31826837612553</v>
      </c>
      <c r="F322" s="10">
        <f t="shared" si="34"/>
        <v>4.5</v>
      </c>
      <c r="G322" s="4">
        <f t="shared" si="33"/>
        <v>282949.60398006538</v>
      </c>
      <c r="H322" s="42">
        <f t="shared" si="35"/>
        <v>9.9774125635856556</v>
      </c>
      <c r="I322" s="10">
        <f t="shared" si="36"/>
        <v>1.2904702272234421</v>
      </c>
      <c r="J322" s="4">
        <f t="shared" si="37"/>
        <v>1338.2467003326315</v>
      </c>
      <c r="K322" s="4">
        <f t="shared" si="38"/>
        <v>300.85128823628241</v>
      </c>
      <c r="L322" s="42">
        <f>Pressure!Q322</f>
        <v>0.34331666732297372</v>
      </c>
      <c r="M322" s="10">
        <f t="shared" si="40"/>
        <v>1.505260359443032</v>
      </c>
      <c r="N322" s="10">
        <f t="shared" si="39"/>
        <v>2.5992852259916033</v>
      </c>
    </row>
    <row r="323" spans="3:14">
      <c r="C323" s="4">
        <f>Pressure!AB323*1000000</f>
        <v>6678997.9048961764</v>
      </c>
      <c r="D323" s="78">
        <f>Pressure!I323</f>
        <v>1.5531826837612554E-4</v>
      </c>
      <c r="E323" s="40">
        <f>Pressure!H323</f>
        <v>155.31826837612553</v>
      </c>
      <c r="F323" s="10">
        <f t="shared" si="34"/>
        <v>4.5</v>
      </c>
      <c r="G323" s="4">
        <f t="shared" si="33"/>
        <v>283044.51657414477</v>
      </c>
      <c r="H323" s="42">
        <f t="shared" si="35"/>
        <v>9.9800573694133661</v>
      </c>
      <c r="I323" s="10">
        <f t="shared" si="36"/>
        <v>1.2904930536187054</v>
      </c>
      <c r="J323" s="4">
        <f t="shared" si="37"/>
        <v>1338.7192811326272</v>
      </c>
      <c r="K323" s="4">
        <f t="shared" si="38"/>
        <v>300.95752914271554</v>
      </c>
      <c r="L323" s="42">
        <f>Pressure!Q323</f>
        <v>0.34444154630821328</v>
      </c>
      <c r="M323" s="10">
        <f t="shared" si="40"/>
        <v>1.5056313883757213</v>
      </c>
      <c r="N323" s="10">
        <f t="shared" si="39"/>
        <v>2.5992852259916033</v>
      </c>
    </row>
    <row r="324" spans="3:14">
      <c r="C324" s="4">
        <f>Pressure!AB324*1000000</f>
        <v>6681226.3854645509</v>
      </c>
      <c r="D324" s="78">
        <f>Pressure!I324</f>
        <v>1.5531826837612554E-4</v>
      </c>
      <c r="E324" s="40">
        <f>Pressure!H324</f>
        <v>155.31826837612553</v>
      </c>
      <c r="F324" s="10">
        <f t="shared" si="34"/>
        <v>4.5</v>
      </c>
      <c r="G324" s="4">
        <f t="shared" si="33"/>
        <v>283138.95577208314</v>
      </c>
      <c r="H324" s="42">
        <f t="shared" si="35"/>
        <v>9.9826888301877279</v>
      </c>
      <c r="I324" s="10">
        <f t="shared" si="36"/>
        <v>1.2905157509733902</v>
      </c>
      <c r="J324" s="4">
        <f t="shared" si="37"/>
        <v>1339.1895048384017</v>
      </c>
      <c r="K324" s="4">
        <f t="shared" si="38"/>
        <v>301.06324015071306</v>
      </c>
      <c r="L324" s="42">
        <f>Pressure!Q324</f>
        <v>0.34556630495202001</v>
      </c>
      <c r="M324" s="10">
        <f t="shared" si="40"/>
        <v>1.5060005271734556</v>
      </c>
      <c r="N324" s="10">
        <f t="shared" si="39"/>
        <v>2.5992852259916033</v>
      </c>
    </row>
    <row r="325" spans="3:14">
      <c r="C325" s="4">
        <f>Pressure!AB325*1000000</f>
        <v>6683443.6920925099</v>
      </c>
      <c r="D325" s="78">
        <f>Pressure!I325</f>
        <v>1.5531826837612554E-4</v>
      </c>
      <c r="E325" s="40">
        <f>Pressure!H325</f>
        <v>155.31826837612553</v>
      </c>
      <c r="F325" s="10">
        <f t="shared" si="34"/>
        <v>4.5</v>
      </c>
      <c r="G325" s="4">
        <f t="shared" si="33"/>
        <v>283232.92143752339</v>
      </c>
      <c r="H325" s="42">
        <f t="shared" si="35"/>
        <v>9.9853069444750702</v>
      </c>
      <c r="I325" s="10">
        <f t="shared" si="36"/>
        <v>1.2905383194976461</v>
      </c>
      <c r="J325" s="4">
        <f t="shared" si="37"/>
        <v>1339.6573707710172</v>
      </c>
      <c r="K325" s="4">
        <f t="shared" si="38"/>
        <v>301.16842110764293</v>
      </c>
      <c r="L325" s="42">
        <f>Pressure!Q325</f>
        <v>0.34669094390743915</v>
      </c>
      <c r="M325" s="10">
        <f t="shared" si="40"/>
        <v>1.506367775956607</v>
      </c>
      <c r="N325" s="10">
        <f t="shared" si="39"/>
        <v>2.5992852259916033</v>
      </c>
    </row>
    <row r="326" spans="3:14">
      <c r="C326" s="4">
        <f>Pressure!AB326*1000000</f>
        <v>6685649.821578281</v>
      </c>
      <c r="D326" s="78">
        <f>Pressure!I326</f>
        <v>1.5531826837612554E-4</v>
      </c>
      <c r="E326" s="40">
        <f>Pressure!H326</f>
        <v>155.31826837612553</v>
      </c>
      <c r="F326" s="10">
        <f t="shared" si="34"/>
        <v>4.5</v>
      </c>
      <c r="G326" s="4">
        <f t="shared" si="33"/>
        <v>283326.41343477974</v>
      </c>
      <c r="H326" s="42">
        <f t="shared" si="35"/>
        <v>9.9879117108478326</v>
      </c>
      <c r="I326" s="10">
        <f t="shared" si="36"/>
        <v>1.2905607594002551</v>
      </c>
      <c r="J326" s="4">
        <f t="shared" si="37"/>
        <v>1340.1228782548787</v>
      </c>
      <c r="K326" s="4">
        <f t="shared" si="38"/>
        <v>301.27307186162466</v>
      </c>
      <c r="L326" s="42">
        <f>Pressure!Q326</f>
        <v>0.34781546382685585</v>
      </c>
      <c r="M326" s="10">
        <f t="shared" si="40"/>
        <v>1.5067331348445323</v>
      </c>
      <c r="N326" s="10">
        <f t="shared" si="39"/>
        <v>2.5992852259916033</v>
      </c>
    </row>
    <row r="327" spans="3:14">
      <c r="C327" s="4">
        <f>Pressure!AB327*1000000</f>
        <v>6687844.7707374413</v>
      </c>
      <c r="D327" s="78">
        <f>Pressure!I327</f>
        <v>1.5531826837612554E-4</v>
      </c>
      <c r="E327" s="40">
        <f>Pressure!H327</f>
        <v>155.31826837612553</v>
      </c>
      <c r="F327" s="10">
        <f t="shared" si="34"/>
        <v>4.5</v>
      </c>
      <c r="G327" s="4">
        <f t="shared" si="33"/>
        <v>283419.43162890198</v>
      </c>
      <c r="H327" s="42">
        <f t="shared" si="35"/>
        <v>9.9905031278863614</v>
      </c>
      <c r="I327" s="10">
        <f t="shared" si="36"/>
        <v>1.2905830708886532</v>
      </c>
      <c r="J327" s="4">
        <f t="shared" si="37"/>
        <v>1340.5860266180523</v>
      </c>
      <c r="K327" s="4">
        <f t="shared" si="38"/>
        <v>301.37719226160073</v>
      </c>
      <c r="L327" s="42">
        <f>Pressure!Q327</f>
        <v>0.34893986536199934</v>
      </c>
      <c r="M327" s="10">
        <f t="shared" si="40"/>
        <v>1.5070966039559635</v>
      </c>
      <c r="N327" s="10">
        <f t="shared" si="39"/>
        <v>2.5992852259916033</v>
      </c>
    </row>
    <row r="328" spans="3:14">
      <c r="C328" s="4">
        <f>Pressure!AB328*1000000</f>
        <v>6690028.5364017962</v>
      </c>
      <c r="D328" s="78">
        <f>Pressure!I328</f>
        <v>1.5531826837612554E-4</v>
      </c>
      <c r="E328" s="40">
        <f>Pressure!H328</f>
        <v>155.31826837612553</v>
      </c>
      <c r="F328" s="10">
        <f t="shared" si="34"/>
        <v>4.5</v>
      </c>
      <c r="G328" s="4">
        <f t="shared" si="33"/>
        <v>283511.97588562727</v>
      </c>
      <c r="H328" s="42">
        <f t="shared" si="35"/>
        <v>9.9930811941775737</v>
      </c>
      <c r="I328" s="10">
        <f t="shared" si="36"/>
        <v>1.2906052541689235</v>
      </c>
      <c r="J328" s="4">
        <f t="shared" si="37"/>
        <v>1341.0468151920293</v>
      </c>
      <c r="K328" s="4">
        <f t="shared" si="38"/>
        <v>301.48078215728367</v>
      </c>
      <c r="L328" s="42">
        <f>Pressure!Q328</f>
        <v>0.35006414916394685</v>
      </c>
      <c r="M328" s="10">
        <f t="shared" si="40"/>
        <v>1.5074581834087748</v>
      </c>
      <c r="N328" s="10">
        <f t="shared" si="39"/>
        <v>2.5992852259916033</v>
      </c>
    </row>
    <row r="329" spans="3:14">
      <c r="C329" s="4">
        <f>Pressure!AB329*1000000</f>
        <v>6692201.1154195992</v>
      </c>
      <c r="D329" s="78">
        <f>Pressure!I329</f>
        <v>1.5531826837612554E-4</v>
      </c>
      <c r="E329" s="40">
        <f>Pressure!H329</f>
        <v>155.31826837612553</v>
      </c>
      <c r="F329" s="10">
        <f t="shared" si="34"/>
        <v>4.5</v>
      </c>
      <c r="G329" s="4">
        <f t="shared" si="33"/>
        <v>283604.0460713901</v>
      </c>
      <c r="H329" s="42">
        <f t="shared" si="35"/>
        <v>9.9956459083152733</v>
      </c>
      <c r="I329" s="10">
        <f t="shared" si="36"/>
        <v>1.2906273094458023</v>
      </c>
      <c r="J329" s="4">
        <f t="shared" si="37"/>
        <v>1341.5052433117703</v>
      </c>
      <c r="K329" s="4">
        <f t="shared" si="38"/>
        <v>301.58384139916603</v>
      </c>
      <c r="L329" s="42">
        <f>Pressure!Q329</f>
        <v>0.35118831588312777</v>
      </c>
      <c r="M329" s="10">
        <f t="shared" si="40"/>
        <v>1.5078178733201184</v>
      </c>
      <c r="N329" s="10">
        <f t="shared" si="39"/>
        <v>2.5992852259916033</v>
      </c>
    </row>
    <row r="330" spans="3:14">
      <c r="C330" s="4">
        <f>Pressure!AB330*1000000</f>
        <v>6694362.50465638</v>
      </c>
      <c r="D330" s="78">
        <f>Pressure!I330</f>
        <v>1.5531826837612554E-4</v>
      </c>
      <c r="E330" s="40">
        <f>Pressure!H330</f>
        <v>155.31826837612553</v>
      </c>
      <c r="F330" s="10">
        <f t="shared" si="34"/>
        <v>4.5</v>
      </c>
      <c r="G330" s="4">
        <f t="shared" si="33"/>
        <v>283695.64205335686</v>
      </c>
      <c r="H330" s="42">
        <f t="shared" si="35"/>
        <v>9.9981972689010643</v>
      </c>
      <c r="I330" s="10">
        <f t="shared" si="36"/>
        <v>1.2906492369226936</v>
      </c>
      <c r="J330" s="4">
        <f t="shared" si="37"/>
        <v>1341.9613103158824</v>
      </c>
      <c r="K330" s="4">
        <f t="shared" si="38"/>
        <v>301.68636983855998</v>
      </c>
      <c r="L330" s="42">
        <f>Pressure!Q330</f>
        <v>0.35231236616932748</v>
      </c>
      <c r="M330" s="10">
        <f t="shared" si="40"/>
        <v>1.508175673806267</v>
      </c>
      <c r="N330" s="10">
        <f t="shared" si="39"/>
        <v>2.5992852259916033</v>
      </c>
    </row>
    <row r="331" spans="3:14">
      <c r="C331" s="4">
        <f>Pressure!AB331*1000000</f>
        <v>6696512.7009932427</v>
      </c>
      <c r="D331" s="78">
        <f>Pressure!I331</f>
        <v>1.5531826837612554E-4</v>
      </c>
      <c r="E331" s="40">
        <f>Pressure!H331</f>
        <v>155.31826837612553</v>
      </c>
      <c r="F331" s="10">
        <f t="shared" si="34"/>
        <v>4.5</v>
      </c>
      <c r="G331" s="4">
        <f t="shared" si="33"/>
        <v>283786.7636993542</v>
      </c>
      <c r="H331" s="42">
        <f t="shared" si="35"/>
        <v>10.000735274542423</v>
      </c>
      <c r="I331" s="10">
        <f t="shared" si="36"/>
        <v>1.2906710368016552</v>
      </c>
      <c r="J331" s="4">
        <f t="shared" si="37"/>
        <v>1342.4150155462582</v>
      </c>
      <c r="K331" s="4">
        <f t="shared" si="38"/>
        <v>301.78836732751637</v>
      </c>
      <c r="L331" s="42">
        <f>Pressure!Q331</f>
        <v>0.35343630067169157</v>
      </c>
      <c r="M331" s="10">
        <f t="shared" si="40"/>
        <v>1.5085315849829017</v>
      </c>
      <c r="N331" s="10">
        <f t="shared" si="39"/>
        <v>2.5992852259916033</v>
      </c>
    </row>
    <row r="332" spans="3:14">
      <c r="C332" s="4">
        <f>Pressure!AB332*1000000</f>
        <v>6698651.7013282636</v>
      </c>
      <c r="D332" s="78">
        <f>Pressure!I332</f>
        <v>1.5531826837612554E-4</v>
      </c>
      <c r="E332" s="40">
        <f>Pressure!H332</f>
        <v>155.31826837612553</v>
      </c>
      <c r="F332" s="10">
        <f t="shared" si="34"/>
        <v>4.5</v>
      </c>
      <c r="G332" s="4">
        <f t="shared" si="33"/>
        <v>283877.41087792779</v>
      </c>
      <c r="H332" s="42">
        <f t="shared" si="35"/>
        <v>10.003259923854312</v>
      </c>
      <c r="I332" s="10">
        <f t="shared" si="36"/>
        <v>1.2906927092834186</v>
      </c>
      <c r="J332" s="4">
        <f t="shared" si="37"/>
        <v>1342.8663583483722</v>
      </c>
      <c r="K332" s="4">
        <f t="shared" si="38"/>
        <v>301.88983371889128</v>
      </c>
      <c r="L332" s="42">
        <f>Pressure!Q332</f>
        <v>0.35456012003872955</v>
      </c>
      <c r="M332" s="10">
        <f t="shared" si="40"/>
        <v>1.5088856069645724</v>
      </c>
      <c r="N332" s="10">
        <f t="shared" si="39"/>
        <v>2.5992852259916033</v>
      </c>
    </row>
    <row r="333" spans="3:14">
      <c r="C333" s="4">
        <f>Pressure!AB333*1000000</f>
        <v>6700779.5025760792</v>
      </c>
      <c r="D333" s="78">
        <f>Pressure!I333</f>
        <v>1.5531826837612554E-4</v>
      </c>
      <c r="E333" s="40">
        <f>Pressure!H333</f>
        <v>155.31826837612553</v>
      </c>
      <c r="F333" s="10">
        <f t="shared" si="34"/>
        <v>4.5</v>
      </c>
      <c r="G333" s="4">
        <f t="shared" si="33"/>
        <v>283967.5834583253</v>
      </c>
      <c r="H333" s="42">
        <f t="shared" si="35"/>
        <v>10.005771215458712</v>
      </c>
      <c r="I333" s="10">
        <f t="shared" si="36"/>
        <v>1.2907142545673891</v>
      </c>
      <c r="J333" s="4">
        <f t="shared" si="37"/>
        <v>1343.3153380711929</v>
      </c>
      <c r="K333" s="4">
        <f t="shared" si="38"/>
        <v>301.99076886632633</v>
      </c>
      <c r="L333" s="42">
        <f>Pressure!Q333</f>
        <v>0.35568382491831912</v>
      </c>
      <c r="M333" s="10">
        <f t="shared" si="40"/>
        <v>1.5092377398654284</v>
      </c>
      <c r="N333" s="10">
        <f t="shared" si="39"/>
        <v>2.5992852259916033</v>
      </c>
    </row>
    <row r="334" spans="3:14">
      <c r="C334" s="4">
        <f>Pressure!AB334*1000000</f>
        <v>6702896.1016680971</v>
      </c>
      <c r="D334" s="78">
        <f>Pressure!I334</f>
        <v>1.5531826837612554E-4</v>
      </c>
      <c r="E334" s="40">
        <f>Pressure!H334</f>
        <v>155.31826837612553</v>
      </c>
      <c r="F334" s="10">
        <f t="shared" si="34"/>
        <v>4.5</v>
      </c>
      <c r="G334" s="4">
        <f t="shared" si="33"/>
        <v>284057.28131050494</v>
      </c>
      <c r="H334" s="42">
        <f t="shared" si="35"/>
        <v>10.00826914798488</v>
      </c>
      <c r="I334" s="10">
        <f t="shared" si="36"/>
        <v>1.2907356728516519</v>
      </c>
      <c r="J334" s="4">
        <f t="shared" si="37"/>
        <v>1343.7619540672272</v>
      </c>
      <c r="K334" s="4">
        <f t="shared" si="38"/>
        <v>302.0911726242586</v>
      </c>
      <c r="L334" s="42">
        <f>Pressure!Q334</f>
        <v>0.35680741595770987</v>
      </c>
      <c r="M334" s="10">
        <f t="shared" si="40"/>
        <v>1.5095879837985418</v>
      </c>
      <c r="N334" s="10">
        <f t="shared" si="39"/>
        <v>2.5992852259916033</v>
      </c>
    </row>
    <row r="335" spans="3:14">
      <c r="C335" s="4">
        <f>Pressure!AB335*1000000</f>
        <v>6705001.4955514558</v>
      </c>
      <c r="D335" s="78">
        <f>Pressure!I335</f>
        <v>1.5531826837612554E-4</v>
      </c>
      <c r="E335" s="40">
        <f>Pressure!H335</f>
        <v>155.31826837612553</v>
      </c>
      <c r="F335" s="10">
        <f t="shared" si="34"/>
        <v>4.5</v>
      </c>
      <c r="G335" s="4">
        <f t="shared" si="33"/>
        <v>284146.50430509169</v>
      </c>
      <c r="H335" s="42">
        <f t="shared" si="35"/>
        <v>10.010753720068141</v>
      </c>
      <c r="I335" s="10">
        <f t="shared" si="36"/>
        <v>1.290756964332967</v>
      </c>
      <c r="J335" s="4">
        <f t="shared" si="37"/>
        <v>1344.2062056923019</v>
      </c>
      <c r="K335" s="4">
        <f t="shared" si="38"/>
        <v>302.19104484787147</v>
      </c>
      <c r="L335" s="42">
        <f>Pressure!Q335</f>
        <v>0.35793089380352744</v>
      </c>
      <c r="M335" s="10">
        <f t="shared" si="40"/>
        <v>1.509936338876422</v>
      </c>
      <c r="N335" s="10">
        <f t="shared" si="39"/>
        <v>2.5992852259916033</v>
      </c>
    </row>
    <row r="336" spans="3:14">
      <c r="C336" s="4">
        <f>Pressure!AB336*1000000</f>
        <v>6707095.6811902327</v>
      </c>
      <c r="D336" s="78">
        <f>Pressure!I336</f>
        <v>1.5531826837612554E-4</v>
      </c>
      <c r="E336" s="40">
        <f>Pressure!H336</f>
        <v>155.31826837612553</v>
      </c>
      <c r="F336" s="10">
        <f t="shared" si="34"/>
        <v>4.5</v>
      </c>
      <c r="G336" s="4">
        <f t="shared" si="33"/>
        <v>284235.25231342833</v>
      </c>
      <c r="H336" s="42">
        <f t="shared" si="35"/>
        <v>10.013224930351292</v>
      </c>
      <c r="I336" s="10">
        <f t="shared" si="36"/>
        <v>1.2907781292067861</v>
      </c>
      <c r="J336" s="4">
        <f t="shared" si="37"/>
        <v>1344.6480923058184</v>
      </c>
      <c r="K336" s="4">
        <f t="shared" si="38"/>
        <v>302.29038539315195</v>
      </c>
      <c r="L336" s="42">
        <f>Pressure!Q336</f>
        <v>0.35905425910177741</v>
      </c>
      <c r="M336" s="10">
        <f t="shared" si="40"/>
        <v>1.5102828052106827</v>
      </c>
      <c r="N336" s="10">
        <f t="shared" si="39"/>
        <v>2.5992852259916033</v>
      </c>
    </row>
    <row r="337" spans="3:14">
      <c r="C337" s="4">
        <f>Pressure!AB337*1000000</f>
        <v>6709178.6555648698</v>
      </c>
      <c r="D337" s="78">
        <f>Pressure!I337</f>
        <v>1.5531826837612554E-4</v>
      </c>
      <c r="E337" s="40">
        <f>Pressure!H337</f>
        <v>155.31826837612553</v>
      </c>
      <c r="F337" s="10">
        <f t="shared" si="34"/>
        <v>4.5</v>
      </c>
      <c r="G337" s="4">
        <f t="shared" si="33"/>
        <v>284323.52520755114</v>
      </c>
      <c r="H337" s="42">
        <f t="shared" si="35"/>
        <v>10.015682777483967</v>
      </c>
      <c r="I337" s="10">
        <f t="shared" si="36"/>
        <v>1.2907991676672499</v>
      </c>
      <c r="J337" s="4">
        <f t="shared" si="37"/>
        <v>1345.0876132706296</v>
      </c>
      <c r="K337" s="4">
        <f t="shared" si="38"/>
        <v>302.38919411686294</v>
      </c>
      <c r="L337" s="42">
        <f>Pressure!Q337</f>
        <v>0.36017751249784918</v>
      </c>
      <c r="M337" s="10">
        <f t="shared" si="40"/>
        <v>1.5106273829121315</v>
      </c>
      <c r="N337" s="10">
        <f t="shared" si="39"/>
        <v>2.5992852259916033</v>
      </c>
    </row>
    <row r="338" spans="3:14">
      <c r="C338" s="4">
        <f>Pressure!AB338*1000000</f>
        <v>6711250.4156721979</v>
      </c>
      <c r="D338" s="78">
        <f>Pressure!I338</f>
        <v>1.5531826837612554E-4</v>
      </c>
      <c r="E338" s="40">
        <f>Pressure!H338</f>
        <v>155.31826837612553</v>
      </c>
      <c r="F338" s="10">
        <f t="shared" si="34"/>
        <v>4.5</v>
      </c>
      <c r="G338" s="4">
        <f t="shared" si="33"/>
        <v>284411.32286019099</v>
      </c>
      <c r="H338" s="42">
        <f t="shared" si="35"/>
        <v>10.018127260122638</v>
      </c>
      <c r="I338" s="10">
        <f t="shared" si="36"/>
        <v>1.2908200799071947</v>
      </c>
      <c r="J338" s="4">
        <f t="shared" si="37"/>
        <v>1345.5247679530482</v>
      </c>
      <c r="K338" s="4">
        <f t="shared" si="38"/>
        <v>302.48747087654516</v>
      </c>
      <c r="L338" s="42">
        <f>Pressure!Q338</f>
        <v>0.36130065463652</v>
      </c>
      <c r="M338" s="10">
        <f t="shared" si="40"/>
        <v>1.5109700720908725</v>
      </c>
      <c r="N338" s="10">
        <f t="shared" si="39"/>
        <v>2.5992852259916033</v>
      </c>
    </row>
    <row r="339" spans="3:14">
      <c r="C339" s="4">
        <f>Pressure!AB339*1000000</f>
        <v>6713310.9585253671</v>
      </c>
      <c r="D339" s="78">
        <f>Pressure!I339</f>
        <v>1.5531826837612554E-4</v>
      </c>
      <c r="E339" s="40">
        <f>Pressure!H339</f>
        <v>155.31826837612553</v>
      </c>
      <c r="F339" s="10">
        <f t="shared" si="34"/>
        <v>4.5</v>
      </c>
      <c r="G339" s="4">
        <f t="shared" si="33"/>
        <v>284498.64514477021</v>
      </c>
      <c r="H339" s="42">
        <f t="shared" si="35"/>
        <v>10.020558376930589</v>
      </c>
      <c r="I339" s="10">
        <f t="shared" si="36"/>
        <v>1.2908408661181545</v>
      </c>
      <c r="J339" s="4">
        <f t="shared" si="37"/>
        <v>1345.9595557228295</v>
      </c>
      <c r="K339" s="4">
        <f t="shared" si="38"/>
        <v>302.58521553051332</v>
      </c>
      <c r="L339" s="42">
        <f>Pressure!Q339</f>
        <v>0.3624236861619588</v>
      </c>
      <c r="M339" s="10">
        <f t="shared" si="40"/>
        <v>1.5113108728561693</v>
      </c>
      <c r="N339" s="10">
        <f t="shared" si="39"/>
        <v>2.5992852259916033</v>
      </c>
    </row>
    <row r="340" spans="3:14">
      <c r="C340" s="4">
        <f>Pressure!AB340*1000000</f>
        <v>6715360.281154207</v>
      </c>
      <c r="D340" s="78">
        <f>Pressure!I340</f>
        <v>1.5531826837612554E-4</v>
      </c>
      <c r="E340" s="40">
        <f>Pressure!H340</f>
        <v>155.31826837612553</v>
      </c>
      <c r="F340" s="10">
        <f t="shared" si="34"/>
        <v>4.5</v>
      </c>
      <c r="G340" s="4">
        <f t="shared" si="33"/>
        <v>284585.49193541816</v>
      </c>
      <c r="H340" s="42">
        <f t="shared" si="35"/>
        <v>10.022976126578286</v>
      </c>
      <c r="I340" s="10">
        <f t="shared" si="36"/>
        <v>1.2908615264903698</v>
      </c>
      <c r="J340" s="4">
        <f t="shared" si="37"/>
        <v>1346.3919759532484</v>
      </c>
      <c r="K340" s="4">
        <f t="shared" si="38"/>
        <v>302.6824279378734</v>
      </c>
      <c r="L340" s="42">
        <f>Pressure!Q340</f>
        <v>0.36354660771773012</v>
      </c>
      <c r="M340" s="10">
        <f t="shared" si="40"/>
        <v>1.5116497853164945</v>
      </c>
      <c r="N340" s="10">
        <f t="shared" si="39"/>
        <v>2.5992852259916033</v>
      </c>
    </row>
    <row r="341" spans="3:14">
      <c r="C341" s="4">
        <f>Pressure!AB341*1000000</f>
        <v>6717398.3806043947</v>
      </c>
      <c r="D341" s="78">
        <f>Pressure!I341</f>
        <v>1.5531826837612554E-4</v>
      </c>
      <c r="E341" s="40">
        <f>Pressure!H341</f>
        <v>155.31826837612553</v>
      </c>
      <c r="F341" s="10">
        <f t="shared" si="34"/>
        <v>4.5</v>
      </c>
      <c r="G341" s="4">
        <f t="shared" si="33"/>
        <v>284671.86310693558</v>
      </c>
      <c r="H341" s="42">
        <f t="shared" si="35"/>
        <v>10.025380507742462</v>
      </c>
      <c r="I341" s="10">
        <f t="shared" si="36"/>
        <v>1.2908820612127836</v>
      </c>
      <c r="J341" s="4">
        <f t="shared" si="37"/>
        <v>1346.8220280209243</v>
      </c>
      <c r="K341" s="4">
        <f t="shared" si="38"/>
        <v>302.77910795848305</v>
      </c>
      <c r="L341" s="42">
        <f>Pressure!Q341</f>
        <v>0.36466941994679808</v>
      </c>
      <c r="M341" s="10">
        <f t="shared" si="40"/>
        <v>1.5119868095796429</v>
      </c>
      <c r="N341" s="10">
        <f t="shared" si="39"/>
        <v>2.5992852259916033</v>
      </c>
    </row>
    <row r="342" spans="3:14">
      <c r="C342" s="4">
        <f>Pressure!AB342*1000000</f>
        <v>6719425.2539386991</v>
      </c>
      <c r="D342" s="78">
        <f>Pressure!I342</f>
        <v>1.5531826837612554E-4</v>
      </c>
      <c r="E342" s="40">
        <f>Pressure!H342</f>
        <v>155.31826837612553</v>
      </c>
      <c r="F342" s="10">
        <f t="shared" si="34"/>
        <v>4.5</v>
      </c>
      <c r="G342" s="4">
        <f t="shared" si="33"/>
        <v>284757.7585348477</v>
      </c>
      <c r="H342" s="42">
        <f t="shared" si="35"/>
        <v>10.027771519107542</v>
      </c>
      <c r="I342" s="10">
        <f t="shared" si="36"/>
        <v>1.2909024704730581</v>
      </c>
      <c r="J342" s="4">
        <f t="shared" si="37"/>
        <v>1347.249711306082</v>
      </c>
      <c r="K342" s="4">
        <f t="shared" si="38"/>
        <v>302.87525545301065</v>
      </c>
      <c r="L342" s="42">
        <f>Pressure!Q342</f>
        <v>0.36579212349153012</v>
      </c>
      <c r="M342" s="10">
        <f t="shared" si="40"/>
        <v>1.5123219457524211</v>
      </c>
      <c r="N342" s="10">
        <f t="shared" si="39"/>
        <v>2.5992852259916033</v>
      </c>
    </row>
    <row r="343" spans="3:14">
      <c r="C343" s="4">
        <f>Pressure!AB343*1000000</f>
        <v>6721440.8982351897</v>
      </c>
      <c r="D343" s="78">
        <f>Pressure!I343</f>
        <v>1.5531826837612554E-4</v>
      </c>
      <c r="E343" s="40">
        <f>Pressure!H343</f>
        <v>155.31826837612553</v>
      </c>
      <c r="F343" s="10">
        <f t="shared" si="34"/>
        <v>4.5</v>
      </c>
      <c r="G343" s="4">
        <f t="shared" si="33"/>
        <v>284843.1780953281</v>
      </c>
      <c r="H343" s="42">
        <f t="shared" si="35"/>
        <v>10.030149159363582</v>
      </c>
      <c r="I343" s="10">
        <f t="shared" si="36"/>
        <v>1.2909227544575606</v>
      </c>
      <c r="J343" s="4">
        <f t="shared" si="37"/>
        <v>1347.6750251921756</v>
      </c>
      <c r="K343" s="4">
        <f t="shared" si="38"/>
        <v>302.97087028285051</v>
      </c>
      <c r="L343" s="42">
        <f>Pressure!Q343</f>
        <v>0.36691471899370109</v>
      </c>
      <c r="M343" s="10">
        <f t="shared" si="40"/>
        <v>1.5126551939411226</v>
      </c>
      <c r="N343" s="10">
        <f t="shared" si="39"/>
        <v>2.5992852259916033</v>
      </c>
    </row>
    <row r="344" spans="3:14">
      <c r="C344" s="4">
        <f>Pressure!AB344*1000000</f>
        <v>6723445.3105892381</v>
      </c>
      <c r="D344" s="78">
        <f>Pressure!I344</f>
        <v>1.5531826837612554E-4</v>
      </c>
      <c r="E344" s="40">
        <f>Pressure!H344</f>
        <v>155.31826837612553</v>
      </c>
      <c r="F344" s="10">
        <f t="shared" si="34"/>
        <v>4.5</v>
      </c>
      <c r="G344" s="4">
        <f t="shared" si="33"/>
        <v>284928.12166528351</v>
      </c>
      <c r="H344" s="42">
        <f t="shared" si="35"/>
        <v>10.032513427208611</v>
      </c>
      <c r="I344" s="10">
        <f t="shared" si="36"/>
        <v>1.2909429133513886</v>
      </c>
      <c r="J344" s="4">
        <f t="shared" si="37"/>
        <v>1348.0979690663096</v>
      </c>
      <c r="K344" s="4">
        <f t="shared" si="38"/>
        <v>303.06595231021754</v>
      </c>
      <c r="L344" s="42">
        <f>Pressure!Q344</f>
        <v>0.368037207094497</v>
      </c>
      <c r="M344" s="10">
        <f t="shared" si="40"/>
        <v>1.5129865542510474</v>
      </c>
      <c r="N344" s="10">
        <f t="shared" si="39"/>
        <v>2.5992852259916033</v>
      </c>
    </row>
    <row r="345" spans="3:14">
      <c r="C345" s="4">
        <f>Pressure!AB345*1000000</f>
        <v>6725438.4881120687</v>
      </c>
      <c r="D345" s="78">
        <f>Pressure!I345</f>
        <v>1.5531826837612554E-4</v>
      </c>
      <c r="E345" s="40">
        <f>Pressure!H345</f>
        <v>155.31826837612553</v>
      </c>
      <c r="F345" s="10">
        <f t="shared" si="34"/>
        <v>4.5</v>
      </c>
      <c r="G345" s="4">
        <f t="shared" si="33"/>
        <v>285012.5891222927</v>
      </c>
      <c r="H345" s="42">
        <f t="shared" si="35"/>
        <v>10.034864321346936</v>
      </c>
      <c r="I345" s="10">
        <f t="shared" si="36"/>
        <v>1.290962947338359</v>
      </c>
      <c r="J345" s="4">
        <f t="shared" si="37"/>
        <v>1348.5185423189344</v>
      </c>
      <c r="K345" s="4">
        <f t="shared" si="38"/>
        <v>303.16050139807885</v>
      </c>
      <c r="L345" s="42">
        <f>Pressure!Q345</f>
        <v>0.3691595884345189</v>
      </c>
      <c r="M345" s="10">
        <f t="shared" si="40"/>
        <v>1.5133160267868826</v>
      </c>
      <c r="N345" s="10">
        <f t="shared" si="39"/>
        <v>2.5992852259916033</v>
      </c>
    </row>
    <row r="346" spans="3:14">
      <c r="C346" s="4">
        <f>Pressure!AB346*1000000</f>
        <v>6727420.4279311234</v>
      </c>
      <c r="D346" s="78">
        <f>Pressure!I346</f>
        <v>1.5531826837612554E-4</v>
      </c>
      <c r="E346" s="40">
        <f>Pressure!H346</f>
        <v>155.31826837612553</v>
      </c>
      <c r="F346" s="10">
        <f t="shared" si="34"/>
        <v>4.5</v>
      </c>
      <c r="G346" s="4">
        <f t="shared" si="33"/>
        <v>285096.58034462144</v>
      </c>
      <c r="H346" s="42">
        <f t="shared" si="35"/>
        <v>10.037201840489582</v>
      </c>
      <c r="I346" s="10">
        <f t="shared" si="36"/>
        <v>1.290982856601016</v>
      </c>
      <c r="J346" s="4">
        <f t="shared" si="37"/>
        <v>1348.936744343921</v>
      </c>
      <c r="K346" s="4">
        <f t="shared" si="38"/>
        <v>303.25451741017065</v>
      </c>
      <c r="L346" s="42">
        <f>Pressure!Q346</f>
        <v>0.37028186365378668</v>
      </c>
      <c r="M346" s="10">
        <f t="shared" si="40"/>
        <v>1.5136436116522896</v>
      </c>
      <c r="N346" s="10">
        <f t="shared" si="39"/>
        <v>2.5992852259916033</v>
      </c>
    </row>
    <row r="347" spans="3:14">
      <c r="C347" s="4">
        <f>Pressure!AB347*1000000</f>
        <v>6729391.1271902733</v>
      </c>
      <c r="D347" s="78">
        <f>Pressure!I347</f>
        <v>1.5531826837612554E-4</v>
      </c>
      <c r="E347" s="40">
        <f>Pressure!H347</f>
        <v>155.31826837612553</v>
      </c>
      <c r="F347" s="10">
        <f t="shared" si="34"/>
        <v>4.5</v>
      </c>
      <c r="G347" s="4">
        <f t="shared" si="33"/>
        <v>285180.09521123191</v>
      </c>
      <c r="H347" s="42">
        <f t="shared" si="35"/>
        <v>10.039525983354528</v>
      </c>
      <c r="I347" s="10">
        <f t="shared" si="36"/>
        <v>1.2910026413206377</v>
      </c>
      <c r="J347" s="4">
        <f t="shared" si="37"/>
        <v>1349.3525745386089</v>
      </c>
      <c r="K347" s="4">
        <f t="shared" si="38"/>
        <v>303.3480002110087</v>
      </c>
      <c r="L347" s="42">
        <f>Pressure!Q347</f>
        <v>0.37140403339174305</v>
      </c>
      <c r="M347" s="10">
        <f t="shared" si="40"/>
        <v>1.5139693089504389</v>
      </c>
      <c r="N347" s="10">
        <f t="shared" si="39"/>
        <v>2.5992852259916033</v>
      </c>
    </row>
    <row r="348" spans="3:14">
      <c r="C348" s="4">
        <f>Pressure!AB348*1000000</f>
        <v>6731350.5830495646</v>
      </c>
      <c r="D348" s="78">
        <f>Pressure!I348</f>
        <v>1.5531826837612554E-4</v>
      </c>
      <c r="E348" s="40">
        <f>Pressure!H348</f>
        <v>155.31826837612553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285263.13360177178</v>
      </c>
      <c r="H348" s="42">
        <f t="shared" si="35"/>
        <v>10.041836748666455</v>
      </c>
      <c r="I348" s="10">
        <f t="shared" si="36"/>
        <v>1.2910223016772371</v>
      </c>
      <c r="J348" s="4">
        <f t="shared" si="37"/>
        <v>1349.7660323037487</v>
      </c>
      <c r="K348" s="4">
        <f t="shared" si="38"/>
        <v>303.44094966587579</v>
      </c>
      <c r="L348" s="42">
        <f>Pressure!Q348</f>
        <v>0.3725260982872573</v>
      </c>
      <c r="M348" s="10">
        <f t="shared" si="40"/>
        <v>1.5142931187835718</v>
      </c>
      <c r="N348" s="10">
        <f t="shared" si="39"/>
        <v>2.5992852259916033</v>
      </c>
    </row>
    <row r="349" spans="3:14">
      <c r="C349" s="4">
        <f>Pressure!AB349*1000000</f>
        <v>6733298.7926853355</v>
      </c>
      <c r="D349" s="78">
        <f>Pressure!I349</f>
        <v>1.5531826837612554E-4</v>
      </c>
      <c r="E349" s="40">
        <f>Pressure!H349</f>
        <v>155.31826837612553</v>
      </c>
      <c r="F349" s="10">
        <f t="shared" ref="F349:F412" si="42">aexit/E349</f>
        <v>4.5</v>
      </c>
      <c r="G349" s="4">
        <f t="shared" si="41"/>
        <v>285345.69539657899</v>
      </c>
      <c r="H349" s="42">
        <f t="shared" ref="H349:H412" si="43">1/(((k+1)/2)^(1/(k-1))*(patm*1000000/C349)^(1/k)*SQRT((k+1)/(k-1)*(1-(patm*1000000/C349)^((k-1)/k))))</f>
        <v>10.04413413515686</v>
      </c>
      <c r="I349" s="10">
        <f t="shared" ref="I349:I412" si="44">etanoz*SQRT(2*k^2/(k-1)*(2/(k+1))^((k+1)/(k-1))*(1-(G349/C349)^((k-1)/k)))+(G349-patm*1000000)/C349*(aexit/E349)</f>
        <v>1.2910418378495676</v>
      </c>
      <c r="J349" s="4">
        <f t="shared" ref="J349:J412" si="45">I349*D349*C349</f>
        <v>1350.17711704353</v>
      </c>
      <c r="K349" s="4">
        <f t="shared" ref="K349:K412" si="46">J349/4.4482</f>
        <v>303.53336564082775</v>
      </c>
      <c r="L349" s="42">
        <f>Pressure!Q349</f>
        <v>0.37364805897862907</v>
      </c>
      <c r="M349" s="10">
        <f t="shared" si="40"/>
        <v>1.5146150412530741</v>
      </c>
      <c r="N349" s="10">
        <f t="shared" si="39"/>
        <v>2.5992852259916033</v>
      </c>
    </row>
    <row r="350" spans="3:14">
      <c r="C350" s="4">
        <f>Pressure!AB350*1000000</f>
        <v>6735235.7532899193</v>
      </c>
      <c r="D350" s="78">
        <f>Pressure!I350</f>
        <v>1.5531826837612554E-4</v>
      </c>
      <c r="E350" s="40">
        <f>Pressure!H350</f>
        <v>155.31826837612553</v>
      </c>
      <c r="F350" s="10">
        <f t="shared" si="42"/>
        <v>4.5</v>
      </c>
      <c r="G350" s="4">
        <f t="shared" si="41"/>
        <v>285427.78047666949</v>
      </c>
      <c r="H350" s="42">
        <f t="shared" si="43"/>
        <v>10.046418141563711</v>
      </c>
      <c r="I350" s="10">
        <f t="shared" si="44"/>
        <v>1.2910612500151246</v>
      </c>
      <c r="J350" s="4">
        <f t="shared" si="45"/>
        <v>1350.5858281655173</v>
      </c>
      <c r="K350" s="4">
        <f t="shared" si="46"/>
        <v>303.62524800267914</v>
      </c>
      <c r="L350" s="42">
        <f>Pressure!Q350</f>
        <v>0.37476991610359228</v>
      </c>
      <c r="M350" s="10">
        <f t="shared" si="40"/>
        <v>1.5149350764596972</v>
      </c>
      <c r="N350" s="10">
        <f t="shared" ref="N350:N413" si="47">N349-1/834*(me-mef)</f>
        <v>2.5992852259916033</v>
      </c>
    </row>
    <row r="351" spans="3:14">
      <c r="C351" s="4">
        <f>Pressure!AB351*1000000</f>
        <v>6737161.462072284</v>
      </c>
      <c r="D351" s="78">
        <f>Pressure!I351</f>
        <v>1.5531826837612554E-4</v>
      </c>
      <c r="E351" s="40">
        <f>Pressure!H351</f>
        <v>155.31826837612553</v>
      </c>
      <c r="F351" s="10">
        <f t="shared" si="42"/>
        <v>4.5</v>
      </c>
      <c r="G351" s="4">
        <f t="shared" si="41"/>
        <v>285509.38872376404</v>
      </c>
      <c r="H351" s="42">
        <f t="shared" si="43"/>
        <v>10.048688766632248</v>
      </c>
      <c r="I351" s="10">
        <f t="shared" si="44"/>
        <v>1.2910805383501549</v>
      </c>
      <c r="J351" s="4">
        <f t="shared" si="45"/>
        <v>1350.9921650807844</v>
      </c>
      <c r="K351" s="4">
        <f t="shared" si="46"/>
        <v>303.7165966190334</v>
      </c>
      <c r="L351" s="42">
        <f>Pressure!Q351</f>
        <v>0.37589167029931891</v>
      </c>
      <c r="M351" s="10">
        <f t="shared" si="40"/>
        <v>1.515253224503387</v>
      </c>
      <c r="N351" s="10">
        <f t="shared" si="47"/>
        <v>2.5992852259916033</v>
      </c>
    </row>
    <row r="352" spans="3:14">
      <c r="C352" s="4">
        <f>Pressure!AB352*1000000</f>
        <v>6739075.9162571263</v>
      </c>
      <c r="D352" s="78">
        <f>Pressure!I352</f>
        <v>1.5531826837612554E-4</v>
      </c>
      <c r="E352" s="40">
        <f>Pressure!H352</f>
        <v>155.31826837612553</v>
      </c>
      <c r="F352" s="10">
        <f t="shared" si="42"/>
        <v>4.5</v>
      </c>
      <c r="G352" s="4">
        <f t="shared" si="41"/>
        <v>285590.52002025011</v>
      </c>
      <c r="H352" s="42">
        <f t="shared" si="43"/>
        <v>10.050946009113852</v>
      </c>
      <c r="I352" s="10">
        <f t="shared" si="44"/>
        <v>1.2910997030296527</v>
      </c>
      <c r="J352" s="4">
        <f t="shared" si="45"/>
        <v>1351.396127203725</v>
      </c>
      <c r="K352" s="4">
        <f t="shared" si="46"/>
        <v>303.80741135824042</v>
      </c>
      <c r="L352" s="42">
        <f>Pressure!Q352</f>
        <v>0.37701332220242278</v>
      </c>
      <c r="M352" s="10">
        <f t="shared" si="40"/>
        <v>1.5155694854832698</v>
      </c>
      <c r="N352" s="10">
        <f t="shared" si="47"/>
        <v>2.5992852259916033</v>
      </c>
    </row>
    <row r="353" spans="3:14">
      <c r="C353" s="4">
        <f>Pressure!AB353*1000000</f>
        <v>6740979.1130854618</v>
      </c>
      <c r="D353" s="78">
        <f>Pressure!I353</f>
        <v>1.5531826837612554E-4</v>
      </c>
      <c r="E353" s="40">
        <f>Pressure!H353</f>
        <v>155.31826837612553</v>
      </c>
      <c r="F353" s="10">
        <f t="shared" si="42"/>
        <v>4.5</v>
      </c>
      <c r="G353" s="4">
        <f t="shared" si="41"/>
        <v>285671.17424920667</v>
      </c>
      <c r="H353" s="42">
        <f t="shared" si="43"/>
        <v>10.053189867766818</v>
      </c>
      <c r="I353" s="10">
        <f t="shared" si="44"/>
        <v>1.2911187442273688</v>
      </c>
      <c r="J353" s="4">
        <f t="shared" si="45"/>
        <v>1351.7977139521754</v>
      </c>
      <c r="K353" s="4">
        <f t="shared" si="46"/>
        <v>303.89769208942391</v>
      </c>
      <c r="L353" s="42">
        <f>Pressure!Q353</f>
        <v>0.37813487244896332</v>
      </c>
      <c r="M353" s="10">
        <f t="shared" si="40"/>
        <v>1.5158838594976305</v>
      </c>
      <c r="N353" s="10">
        <f t="shared" si="47"/>
        <v>2.5992852259916033</v>
      </c>
    </row>
    <row r="354" spans="3:14">
      <c r="C354" s="4">
        <f>Pressure!AB354*1000000</f>
        <v>6742871.0498145651</v>
      </c>
      <c r="D354" s="78">
        <f>Pressure!I354</f>
        <v>1.5531826837612554E-4</v>
      </c>
      <c r="E354" s="40">
        <f>Pressure!H354</f>
        <v>155.31826837612553</v>
      </c>
      <c r="F354" s="10">
        <f t="shared" si="42"/>
        <v>4.5</v>
      </c>
      <c r="G354" s="4">
        <f t="shared" si="41"/>
        <v>285751.35129440163</v>
      </c>
      <c r="H354" s="42">
        <f t="shared" si="43"/>
        <v>10.05542034135625</v>
      </c>
      <c r="I354" s="10">
        <f t="shared" si="44"/>
        <v>1.2911376621158142</v>
      </c>
      <c r="J354" s="4">
        <f t="shared" si="45"/>
        <v>1352.1969247474028</v>
      </c>
      <c r="K354" s="4">
        <f t="shared" si="46"/>
        <v>303.98743868247897</v>
      </c>
      <c r="L354" s="42">
        <f>Pressure!Q354</f>
        <v>0.37925632167444945</v>
      </c>
      <c r="M354" s="10">
        <f t="shared" si="40"/>
        <v>1.5161963466441399</v>
      </c>
      <c r="N354" s="10">
        <f t="shared" si="47"/>
        <v>2.5992852259916033</v>
      </c>
    </row>
    <row r="355" spans="3:14">
      <c r="C355" s="4">
        <f>Pressure!AB355*1000000</f>
        <v>6744751.7237179773</v>
      </c>
      <c r="D355" s="78">
        <f>Pressure!I355</f>
        <v>1.5531826837612554E-4</v>
      </c>
      <c r="E355" s="40">
        <f>Pressure!H355</f>
        <v>155.31826837612553</v>
      </c>
      <c r="F355" s="10">
        <f t="shared" si="42"/>
        <v>4.5</v>
      </c>
      <c r="G355" s="4">
        <f t="shared" si="41"/>
        <v>285831.05104029237</v>
      </c>
      <c r="H355" s="42">
        <f t="shared" si="43"/>
        <v>10.0576374286541</v>
      </c>
      <c r="I355" s="10">
        <f t="shared" si="44"/>
        <v>1.2911564568662639</v>
      </c>
      <c r="J355" s="4">
        <f t="shared" si="45"/>
        <v>1352.5937590141075</v>
      </c>
      <c r="K355" s="4">
        <f t="shared" si="46"/>
        <v>304.07665100807236</v>
      </c>
      <c r="L355" s="42">
        <f>Pressure!Q355</f>
        <v>0.38037767051384325</v>
      </c>
      <c r="M355" s="10">
        <f t="shared" si="40"/>
        <v>1.5165069470195642</v>
      </c>
      <c r="N355" s="10">
        <f t="shared" si="47"/>
        <v>2.5992852259916033</v>
      </c>
    </row>
    <row r="356" spans="3:14">
      <c r="C356" s="4">
        <f>Pressure!AB356*1000000</f>
        <v>6746621.1320846714</v>
      </c>
      <c r="D356" s="78">
        <f>Pressure!I356</f>
        <v>1.5531826837612554E-4</v>
      </c>
      <c r="E356" s="40">
        <f>Pressure!H356</f>
        <v>155.31826837612553</v>
      </c>
      <c r="F356" s="10">
        <f t="shared" si="42"/>
        <v>4.5</v>
      </c>
      <c r="G356" s="4">
        <f t="shared" si="41"/>
        <v>285910.27337199013</v>
      </c>
      <c r="H356" s="42">
        <f t="shared" si="43"/>
        <v>10.059841128438158</v>
      </c>
      <c r="I356" s="10">
        <f t="shared" si="44"/>
        <v>1.2911751286487523</v>
      </c>
      <c r="J356" s="4">
        <f t="shared" si="45"/>
        <v>1352.9882161802448</v>
      </c>
      <c r="K356" s="4">
        <f t="shared" si="46"/>
        <v>304.16532893760279</v>
      </c>
      <c r="L356" s="42">
        <f>Pressure!Q356</f>
        <v>0.38149891960156385</v>
      </c>
      <c r="M356" s="10">
        <f t="shared" si="40"/>
        <v>1.5168156607199825</v>
      </c>
      <c r="N356" s="10">
        <f t="shared" si="47"/>
        <v>2.5992852259916033</v>
      </c>
    </row>
    <row r="357" spans="3:14">
      <c r="C357" s="4">
        <f>Pressure!AB357*1000000</f>
        <v>6748479.2722206349</v>
      </c>
      <c r="D357" s="78">
        <f>Pressure!I357</f>
        <v>1.5531826837612554E-4</v>
      </c>
      <c r="E357" s="40">
        <f>Pressure!H357</f>
        <v>155.31826837612553</v>
      </c>
      <c r="F357" s="10">
        <f t="shared" si="42"/>
        <v>4.5</v>
      </c>
      <c r="G357" s="4">
        <f t="shared" si="41"/>
        <v>285989.01817532739</v>
      </c>
      <c r="H357" s="42">
        <f t="shared" si="43"/>
        <v>10.062031439493969</v>
      </c>
      <c r="I357" s="10">
        <f t="shared" si="44"/>
        <v>1.2911936776320936</v>
      </c>
      <c r="J357" s="4">
        <f t="shared" si="45"/>
        <v>1353.3802956773609</v>
      </c>
      <c r="K357" s="4">
        <f t="shared" si="46"/>
        <v>304.25347234327614</v>
      </c>
      <c r="L357" s="42">
        <f>Pressure!Q357</f>
        <v>0.38262006957149103</v>
      </c>
      <c r="M357" s="10">
        <f t="shared" si="40"/>
        <v>1.5171224878405136</v>
      </c>
      <c r="N357" s="10">
        <f t="shared" si="47"/>
        <v>2.5992852259916033</v>
      </c>
    </row>
    <row r="358" spans="3:14">
      <c r="C358" s="4">
        <f>Pressure!AB358*1000000</f>
        <v>6750326.1414472042</v>
      </c>
      <c r="D358" s="78">
        <f>Pressure!I358</f>
        <v>1.5531826837612554E-4</v>
      </c>
      <c r="E358" s="40">
        <f>Pressure!H358</f>
        <v>155.31826837612553</v>
      </c>
      <c r="F358" s="10">
        <f t="shared" si="42"/>
        <v>4.5</v>
      </c>
      <c r="G358" s="4">
        <f t="shared" si="41"/>
        <v>286067.28533678682</v>
      </c>
      <c r="H358" s="42">
        <f t="shared" si="43"/>
        <v>10.064208360612847</v>
      </c>
      <c r="I358" s="10">
        <f t="shared" si="44"/>
        <v>1.291212103983868</v>
      </c>
      <c r="J358" s="4">
        <f t="shared" si="45"/>
        <v>1353.7699969402406</v>
      </c>
      <c r="K358" s="4">
        <f t="shared" si="46"/>
        <v>304.34108109802634</v>
      </c>
      <c r="L358" s="42">
        <f>Pressure!Q358</f>
        <v>0.38374112105696917</v>
      </c>
      <c r="M358" s="10">
        <f t="shared" si="40"/>
        <v>1.5174274284757743</v>
      </c>
      <c r="N358" s="10">
        <f t="shared" si="47"/>
        <v>2.5992852259916033</v>
      </c>
    </row>
    <row r="359" spans="3:14">
      <c r="C359" s="4">
        <f>Pressure!AB359*1000000</f>
        <v>6752161.7371024229</v>
      </c>
      <c r="D359" s="78">
        <f>Pressure!I359</f>
        <v>1.5531826837612554E-4</v>
      </c>
      <c r="E359" s="40">
        <f>Pressure!H359</f>
        <v>155.31826837612553</v>
      </c>
      <c r="F359" s="10">
        <f t="shared" si="42"/>
        <v>4.5</v>
      </c>
      <c r="G359" s="4">
        <f t="shared" si="41"/>
        <v>286145.07474355941</v>
      </c>
      <c r="H359" s="42">
        <f t="shared" si="43"/>
        <v>10.066371890593468</v>
      </c>
      <c r="I359" s="10">
        <f t="shared" si="44"/>
        <v>1.2912304078704397</v>
      </c>
      <c r="J359" s="4">
        <f t="shared" si="45"/>
        <v>1354.1573194071939</v>
      </c>
      <c r="K359" s="4">
        <f t="shared" si="46"/>
        <v>304.42815507557975</v>
      </c>
      <c r="L359" s="42">
        <f>Pressure!Q359</f>
        <v>0.3848620746908108</v>
      </c>
      <c r="M359" s="10">
        <f t="shared" si="40"/>
        <v>1.5177304827193294</v>
      </c>
      <c r="N359" s="10">
        <f t="shared" si="47"/>
        <v>2.5992852259916033</v>
      </c>
    </row>
    <row r="360" spans="3:14">
      <c r="C360" s="4">
        <f>Pressure!AB360*1000000</f>
        <v>6753986.0565398736</v>
      </c>
      <c r="D360" s="78">
        <f>Pressure!I360</f>
        <v>1.5531826837612554E-4</v>
      </c>
      <c r="E360" s="40">
        <f>Pressure!H360</f>
        <v>155.31826837612553</v>
      </c>
      <c r="F360" s="10">
        <f t="shared" si="42"/>
        <v>4.5</v>
      </c>
      <c r="G360" s="4">
        <f t="shared" si="41"/>
        <v>286222.38628349436</v>
      </c>
      <c r="H360" s="42">
        <f t="shared" si="43"/>
        <v>10.068522028240555</v>
      </c>
      <c r="I360" s="10">
        <f t="shared" si="44"/>
        <v>1.291248589456949</v>
      </c>
      <c r="J360" s="4">
        <f t="shared" si="45"/>
        <v>1354.5422625198105</v>
      </c>
      <c r="K360" s="4">
        <f t="shared" si="46"/>
        <v>304.51469415040026</v>
      </c>
      <c r="L360" s="42">
        <f>Pressure!Q360</f>
        <v>0.38598293110530046</v>
      </c>
      <c r="M360" s="10">
        <f t="shared" ref="M360:M423" si="48">(J360+J359)/2*(L360-L359)</f>
        <v>1.5180316506641827</v>
      </c>
      <c r="N360" s="10">
        <f t="shared" si="47"/>
        <v>2.5992852259916033</v>
      </c>
    </row>
    <row r="361" spans="3:14">
      <c r="C361" s="4">
        <f>Pressure!AB361*1000000</f>
        <v>6755799.0971294381</v>
      </c>
      <c r="D361" s="78">
        <f>Pressure!I361</f>
        <v>1.5531826837612554E-4</v>
      </c>
      <c r="E361" s="40">
        <f>Pressure!H361</f>
        <v>155.31826837612553</v>
      </c>
      <c r="F361" s="10">
        <f t="shared" si="42"/>
        <v>4.5</v>
      </c>
      <c r="G361" s="4">
        <f t="shared" si="41"/>
        <v>286299.21984513185</v>
      </c>
      <c r="H361" s="42">
        <f t="shared" si="43"/>
        <v>10.070658772365721</v>
      </c>
      <c r="I361" s="10">
        <f t="shared" si="44"/>
        <v>1.2912666489073226</v>
      </c>
      <c r="J361" s="4">
        <f t="shared" si="45"/>
        <v>1354.9248257231172</v>
      </c>
      <c r="K361" s="4">
        <f t="shared" si="46"/>
        <v>304.60069819772428</v>
      </c>
      <c r="L361" s="42">
        <f>Pressure!Q361</f>
        <v>0.38710369093219837</v>
      </c>
      <c r="M361" s="10">
        <f t="shared" si="48"/>
        <v>1.5183309324023642</v>
      </c>
      <c r="N361" s="10">
        <f t="shared" si="47"/>
        <v>2.5992852259916033</v>
      </c>
    </row>
    <row r="362" spans="3:14">
      <c r="C362" s="4">
        <f>Pressure!AB362*1000000</f>
        <v>6757600.8562569302</v>
      </c>
      <c r="D362" s="78">
        <f>Pressure!I362</f>
        <v>1.5531826837612554E-4</v>
      </c>
      <c r="E362" s="40">
        <f>Pressure!H362</f>
        <v>155.31826837612553</v>
      </c>
      <c r="F362" s="10">
        <f t="shared" si="42"/>
        <v>4.5</v>
      </c>
      <c r="G362" s="4">
        <f t="shared" si="41"/>
        <v>286375.57531768718</v>
      </c>
      <c r="H362" s="42">
        <f t="shared" si="43"/>
        <v>10.072782121787077</v>
      </c>
      <c r="I362" s="10">
        <f t="shared" si="44"/>
        <v>1.291284586384275</v>
      </c>
      <c r="J362" s="4">
        <f t="shared" si="45"/>
        <v>1355.3050084655051</v>
      </c>
      <c r="K362" s="4">
        <f t="shared" si="46"/>
        <v>304.68616709354461</v>
      </c>
      <c r="L362" s="42">
        <f>Pressure!Q362</f>
        <v>0.38822435480274425</v>
      </c>
      <c r="M362" s="10">
        <f t="shared" si="48"/>
        <v>1.5186283280253694</v>
      </c>
      <c r="N362" s="10">
        <f t="shared" si="47"/>
        <v>2.5992852259916033</v>
      </c>
    </row>
    <row r="363" spans="3:14">
      <c r="C363" s="4">
        <f>Pressure!AB363*1000000</f>
        <v>6759391.3313242365</v>
      </c>
      <c r="D363" s="78">
        <f>Pressure!I363</f>
        <v>1.5531826837612554E-4</v>
      </c>
      <c r="E363" s="40">
        <f>Pressure!H363</f>
        <v>155.31826837612553</v>
      </c>
      <c r="F363" s="10">
        <f t="shared" si="42"/>
        <v>4.5</v>
      </c>
      <c r="G363" s="4">
        <f t="shared" si="41"/>
        <v>286451.45259105659</v>
      </c>
      <c r="H363" s="42">
        <f t="shared" si="43"/>
        <v>10.074892075329396</v>
      </c>
      <c r="I363" s="10">
        <f t="shared" si="44"/>
        <v>1.2913024020493131</v>
      </c>
      <c r="J363" s="4">
        <f t="shared" si="45"/>
        <v>1355.6828101987553</v>
      </c>
      <c r="K363" s="4">
        <f t="shared" si="46"/>
        <v>304.77110071461613</v>
      </c>
      <c r="L363" s="42">
        <f>Pressure!Q363</f>
        <v>0.38934492334766091</v>
      </c>
      <c r="M363" s="10">
        <f t="shared" si="48"/>
        <v>1.5189238376236944</v>
      </c>
      <c r="N363" s="10">
        <f t="shared" si="47"/>
        <v>2.5992852259916033</v>
      </c>
    </row>
    <row r="364" spans="3:14">
      <c r="C364" s="4">
        <f>Pressure!AB364*1000000</f>
        <v>6761170.5197493136</v>
      </c>
      <c r="D364" s="78">
        <f>Pressure!I364</f>
        <v>1.5531826837612554E-4</v>
      </c>
      <c r="E364" s="40">
        <f>Pressure!H364</f>
        <v>155.31826837612553</v>
      </c>
      <c r="F364" s="10">
        <f t="shared" si="42"/>
        <v>4.5</v>
      </c>
      <c r="G364" s="4">
        <f t="shared" si="41"/>
        <v>286526.85155581764</v>
      </c>
      <c r="H364" s="42">
        <f t="shared" si="43"/>
        <v>10.07698863182412</v>
      </c>
      <c r="I364" s="10">
        <f t="shared" si="44"/>
        <v>1.2913200960627391</v>
      </c>
      <c r="J364" s="4">
        <f t="shared" si="45"/>
        <v>1356.0582303780395</v>
      </c>
      <c r="K364" s="4">
        <f t="shared" si="46"/>
        <v>304.85549893845592</v>
      </c>
      <c r="L364" s="42">
        <f>Pressure!Q364</f>
        <v>0.390465397197158</v>
      </c>
      <c r="M364" s="10">
        <f t="shared" si="48"/>
        <v>1.5192174612871692</v>
      </c>
      <c r="N364" s="10">
        <f t="shared" si="47"/>
        <v>2.5992852259916033</v>
      </c>
    </row>
    <row r="365" spans="3:14">
      <c r="C365" s="4">
        <f>Pressure!AB365*1000000</f>
        <v>6762938.4189656163</v>
      </c>
      <c r="D365" s="78">
        <f>Pressure!I365</f>
        <v>1.5531826837612554E-4</v>
      </c>
      <c r="E365" s="40">
        <f>Pressure!H365</f>
        <v>155.31826837612553</v>
      </c>
      <c r="F365" s="10">
        <f t="shared" si="42"/>
        <v>4.5</v>
      </c>
      <c r="G365" s="4">
        <f t="shared" si="41"/>
        <v>286601.77210320445</v>
      </c>
      <c r="H365" s="42">
        <f t="shared" si="43"/>
        <v>10.079071790108681</v>
      </c>
      <c r="I365" s="10">
        <f t="shared" si="44"/>
        <v>1.2913376685836493</v>
      </c>
      <c r="J365" s="4">
        <f t="shared" si="45"/>
        <v>1356.4312684618008</v>
      </c>
      <c r="K365" s="4">
        <f t="shared" si="46"/>
        <v>304.93936164331654</v>
      </c>
      <c r="L365" s="42">
        <f>Pressure!Q365</f>
        <v>0.39158577698093572</v>
      </c>
      <c r="M365" s="10">
        <f t="shared" si="48"/>
        <v>1.51950919910475</v>
      </c>
      <c r="N365" s="10">
        <f t="shared" si="47"/>
        <v>2.5992852259916033</v>
      </c>
    </row>
    <row r="366" spans="3:14">
      <c r="C366" s="4">
        <f>Pressure!AB366*1000000</f>
        <v>6764695.0264234329</v>
      </c>
      <c r="D366" s="78">
        <f>Pressure!I366</f>
        <v>1.5531826837612554E-4</v>
      </c>
      <c r="E366" s="40">
        <f>Pressure!H366</f>
        <v>155.31826837612553</v>
      </c>
      <c r="F366" s="10">
        <f t="shared" si="42"/>
        <v>4.5</v>
      </c>
      <c r="G366" s="4">
        <f t="shared" si="41"/>
        <v>286676.21412516461</v>
      </c>
      <c r="H366" s="42">
        <f t="shared" si="43"/>
        <v>10.081141549028095</v>
      </c>
      <c r="I366" s="10">
        <f t="shared" si="44"/>
        <v>1.2913551197699507</v>
      </c>
      <c r="J366" s="4">
        <f t="shared" si="45"/>
        <v>1356.8019239120338</v>
      </c>
      <c r="K366" s="4">
        <f t="shared" si="46"/>
        <v>305.02268870824912</v>
      </c>
      <c r="L366" s="42">
        <f>Pressure!Q366</f>
        <v>0.39270606332818858</v>
      </c>
      <c r="M366" s="10">
        <f t="shared" si="48"/>
        <v>1.5197990511648545</v>
      </c>
      <c r="N366" s="10">
        <f t="shared" si="47"/>
        <v>2.5992852259916033</v>
      </c>
    </row>
    <row r="367" spans="3:14">
      <c r="C367" s="4">
        <f>Pressure!AB367*1000000</f>
        <v>6766440.3395883543</v>
      </c>
      <c r="D367" s="78">
        <f>Pressure!I367</f>
        <v>1.5531826837612554E-4</v>
      </c>
      <c r="E367" s="40">
        <f>Pressure!H367</f>
        <v>155.31826837612553</v>
      </c>
      <c r="F367" s="10">
        <f t="shared" si="42"/>
        <v>4.5</v>
      </c>
      <c r="G367" s="4">
        <f t="shared" si="41"/>
        <v>286750.17751429422</v>
      </c>
      <c r="H367" s="42">
        <f t="shared" si="43"/>
        <v>10.08319790743314</v>
      </c>
      <c r="I367" s="10">
        <f t="shared" si="44"/>
        <v>1.2913724497783485</v>
      </c>
      <c r="J367" s="4">
        <f t="shared" si="45"/>
        <v>1357.1701961939611</v>
      </c>
      <c r="K367" s="4">
        <f t="shared" si="46"/>
        <v>305.10548001303027</v>
      </c>
      <c r="L367" s="42">
        <f>Pressure!Q367</f>
        <v>0.39382625686760886</v>
      </c>
      <c r="M367" s="10">
        <f t="shared" si="48"/>
        <v>1.5200870175547447</v>
      </c>
      <c r="N367" s="10">
        <f t="shared" si="47"/>
        <v>2.5992852259916033</v>
      </c>
    </row>
    <row r="368" spans="3:14">
      <c r="C368" s="4">
        <f>Pressure!AB368*1000000</f>
        <v>6768174.355942226</v>
      </c>
      <c r="D368" s="78">
        <f>Pressure!I368</f>
        <v>1.5531826837612554E-4</v>
      </c>
      <c r="E368" s="40">
        <f>Pressure!H368</f>
        <v>155.31826837612553</v>
      </c>
      <c r="F368" s="10">
        <f t="shared" si="42"/>
        <v>4.5</v>
      </c>
      <c r="G368" s="4">
        <f t="shared" si="41"/>
        <v>286823.66216387821</v>
      </c>
      <c r="H368" s="42">
        <f t="shared" si="43"/>
        <v>10.085240864181539</v>
      </c>
      <c r="I368" s="10">
        <f t="shared" si="44"/>
        <v>1.2913896587643612</v>
      </c>
      <c r="J368" s="4">
        <f t="shared" si="45"/>
        <v>1357.536084776237</v>
      </c>
      <c r="K368" s="4">
        <f t="shared" si="46"/>
        <v>305.18773543820805</v>
      </c>
      <c r="L368" s="42">
        <f>Pressure!Q368</f>
        <v>0.39494635822739055</v>
      </c>
      <c r="M368" s="10">
        <f t="shared" si="48"/>
        <v>1.5203730983613053</v>
      </c>
      <c r="N368" s="10">
        <f t="shared" si="47"/>
        <v>2.5992852259916033</v>
      </c>
    </row>
    <row r="369" spans="3:14">
      <c r="C369" s="4">
        <f>Pressure!AB369*1000000</f>
        <v>6769897.0729822991</v>
      </c>
      <c r="D369" s="78">
        <f>Pressure!I369</f>
        <v>1.5531826837612554E-4</v>
      </c>
      <c r="E369" s="40">
        <f>Pressure!H369</f>
        <v>155.31826837612553</v>
      </c>
      <c r="F369" s="10">
        <f t="shared" si="42"/>
        <v>4.5</v>
      </c>
      <c r="G369" s="4">
        <f t="shared" si="41"/>
        <v>286896.66796785424</v>
      </c>
      <c r="H369" s="42">
        <f t="shared" si="43"/>
        <v>10.087270418136889</v>
      </c>
      <c r="I369" s="10">
        <f t="shared" si="44"/>
        <v>1.2914067468823125</v>
      </c>
      <c r="J369" s="4">
        <f t="shared" si="45"/>
        <v>1357.8995891307645</v>
      </c>
      <c r="K369" s="4">
        <f t="shared" si="46"/>
        <v>305.26945486506105</v>
      </c>
      <c r="L369" s="42">
        <f>Pressure!Q369</f>
        <v>0.39606636803523282</v>
      </c>
      <c r="M369" s="10">
        <f t="shared" si="48"/>
        <v>1.5206572936703135</v>
      </c>
      <c r="N369" s="10">
        <f t="shared" si="47"/>
        <v>2.5992852259916033</v>
      </c>
    </row>
    <row r="370" spans="3:14">
      <c r="C370" s="4">
        <f>Pressure!AB370*1000000</f>
        <v>6771608.4882225413</v>
      </c>
      <c r="D370" s="78">
        <f>Pressure!I370</f>
        <v>1.5531826837612554E-4</v>
      </c>
      <c r="E370" s="40">
        <f>Pressure!H370</f>
        <v>155.31826837612553</v>
      </c>
      <c r="F370" s="10">
        <f t="shared" si="42"/>
        <v>4.5</v>
      </c>
      <c r="G370" s="4">
        <f t="shared" si="41"/>
        <v>286969.19482086867</v>
      </c>
      <c r="H370" s="42">
        <f t="shared" si="43"/>
        <v>10.089286568170269</v>
      </c>
      <c r="I370" s="10">
        <f t="shared" si="44"/>
        <v>1.2914237142853506</v>
      </c>
      <c r="J370" s="4">
        <f t="shared" si="45"/>
        <v>1358.2607087329752</v>
      </c>
      <c r="K370" s="4">
        <f t="shared" si="46"/>
        <v>305.350638175661</v>
      </c>
      <c r="L370" s="42">
        <f>Pressure!Q370</f>
        <v>0.39718628691834384</v>
      </c>
      <c r="M370" s="10">
        <f t="shared" si="48"/>
        <v>1.5209396035670359</v>
      </c>
      <c r="N370" s="10">
        <f t="shared" si="47"/>
        <v>2.5992852259916033</v>
      </c>
    </row>
    <row r="371" spans="3:14">
      <c r="C371" s="4">
        <f>Pressure!AB371*1000000</f>
        <v>6773308.5991922431</v>
      </c>
      <c r="D371" s="78">
        <f>Pressure!I371</f>
        <v>1.5531826837612554E-4</v>
      </c>
      <c r="E371" s="40">
        <f>Pressure!H371</f>
        <v>155.31826837612553</v>
      </c>
      <c r="F371" s="10">
        <f t="shared" si="42"/>
        <v>4.5</v>
      </c>
      <c r="G371" s="4">
        <f t="shared" si="41"/>
        <v>287041.24261821696</v>
      </c>
      <c r="H371" s="42">
        <f t="shared" si="43"/>
        <v>10.091289313158594</v>
      </c>
      <c r="I371" s="10">
        <f t="shared" si="44"/>
        <v>1.2914405611254365</v>
      </c>
      <c r="J371" s="4">
        <f t="shared" si="45"/>
        <v>1358.6194430615335</v>
      </c>
      <c r="K371" s="4">
        <f t="shared" si="46"/>
        <v>305.43128525280645</v>
      </c>
      <c r="L371" s="42">
        <f>Pressure!Q371</f>
        <v>0.3983061155034443</v>
      </c>
      <c r="M371" s="10">
        <f t="shared" si="48"/>
        <v>1.5212200281357802</v>
      </c>
      <c r="N371" s="10">
        <f t="shared" si="47"/>
        <v>2.5992852259916033</v>
      </c>
    </row>
    <row r="372" spans="3:14">
      <c r="C372" s="4">
        <f>Pressure!AB372*1000000</f>
        <v>6774997.4034368396</v>
      </c>
      <c r="D372" s="78">
        <f>Pressure!I372</f>
        <v>1.5531826837612554E-4</v>
      </c>
      <c r="E372" s="40">
        <f>Pressure!H372</f>
        <v>155.31826837612553</v>
      </c>
      <c r="F372" s="10">
        <f t="shared" si="42"/>
        <v>4.5</v>
      </c>
      <c r="G372" s="4">
        <f t="shared" si="41"/>
        <v>287112.81125587889</v>
      </c>
      <c r="H372" s="42">
        <f t="shared" si="43"/>
        <v>10.093278651985566</v>
      </c>
      <c r="I372" s="10">
        <f t="shared" si="44"/>
        <v>1.2914572875533556</v>
      </c>
      <c r="J372" s="4">
        <f t="shared" si="45"/>
        <v>1358.9757915985108</v>
      </c>
      <c r="K372" s="4">
        <f t="shared" si="46"/>
        <v>305.51139598006176</v>
      </c>
      <c r="L372" s="42">
        <f>Pressure!Q372</f>
        <v>0.39942585441677109</v>
      </c>
      <c r="M372" s="10">
        <f t="shared" si="48"/>
        <v>1.5214985674601427</v>
      </c>
      <c r="N372" s="10">
        <f t="shared" si="47"/>
        <v>2.5992852259916033</v>
      </c>
    </row>
    <row r="373" spans="3:14">
      <c r="C373" s="4">
        <f>Pressure!AB373*1000000</f>
        <v>6776674.8985171933</v>
      </c>
      <c r="D373" s="78">
        <f>Pressure!I373</f>
        <v>1.5531826837612554E-4</v>
      </c>
      <c r="E373" s="40">
        <f>Pressure!H373</f>
        <v>155.31826837612553</v>
      </c>
      <c r="F373" s="10">
        <f t="shared" si="42"/>
        <v>4.5</v>
      </c>
      <c r="G373" s="4">
        <f t="shared" si="41"/>
        <v>287183.90063048794</v>
      </c>
      <c r="H373" s="42">
        <f t="shared" si="43"/>
        <v>10.095254583540857</v>
      </c>
      <c r="I373" s="10">
        <f t="shared" si="44"/>
        <v>1.291473893718714</v>
      </c>
      <c r="J373" s="4">
        <f t="shared" si="45"/>
        <v>1359.3297538292329</v>
      </c>
      <c r="K373" s="4">
        <f t="shared" si="46"/>
        <v>305.59097024172314</v>
      </c>
      <c r="L373" s="42">
        <f>Pressure!Q373</f>
        <v>0.40054550428408098</v>
      </c>
      <c r="M373" s="10">
        <f t="shared" si="48"/>
        <v>1.521775221622957</v>
      </c>
      <c r="N373" s="10">
        <f t="shared" si="47"/>
        <v>2.5992852259916033</v>
      </c>
    </row>
    <row r="374" spans="3:14">
      <c r="C374" s="4">
        <f>Pressure!AB374*1000000</f>
        <v>6778341.0820107087</v>
      </c>
      <c r="D374" s="78">
        <f>Pressure!I374</f>
        <v>1.5531826837612554E-4</v>
      </c>
      <c r="E374" s="40">
        <f>Pressure!H374</f>
        <v>155.31826837612553</v>
      </c>
      <c r="F374" s="10">
        <f t="shared" si="42"/>
        <v>4.5</v>
      </c>
      <c r="G374" s="4">
        <f t="shared" si="41"/>
        <v>287254.51063937868</v>
      </c>
      <c r="H374" s="42">
        <f t="shared" si="43"/>
        <v>10.097217106721434</v>
      </c>
      <c r="I374" s="10">
        <f t="shared" si="44"/>
        <v>1.2914903797699528</v>
      </c>
      <c r="J374" s="4">
        <f t="shared" si="45"/>
        <v>1359.6813292425168</v>
      </c>
      <c r="K374" s="4">
        <f t="shared" si="46"/>
        <v>305.67000792287143</v>
      </c>
      <c r="L374" s="42">
        <f>Pressure!Q374</f>
        <v>0.40166506573065425</v>
      </c>
      <c r="M374" s="10">
        <f t="shared" si="48"/>
        <v>1.5220499907062801</v>
      </c>
      <c r="N374" s="10">
        <f t="shared" si="47"/>
        <v>2.5992852259916033</v>
      </c>
    </row>
    <row r="375" spans="3:14">
      <c r="C375" s="4">
        <f>Pressure!AB375*1000000</f>
        <v>6779995.9515101556</v>
      </c>
      <c r="D375" s="78">
        <f>Pressure!I375</f>
        <v>1.5531826837612554E-4</v>
      </c>
      <c r="E375" s="40">
        <f>Pressure!H375</f>
        <v>155.31826837612553</v>
      </c>
      <c r="F375" s="10">
        <f t="shared" si="42"/>
        <v>4.5</v>
      </c>
      <c r="G375" s="4">
        <f t="shared" si="41"/>
        <v>287324.64118053677</v>
      </c>
      <c r="H375" s="42">
        <f t="shared" si="43"/>
        <v>10.099166220430158</v>
      </c>
      <c r="I375" s="10">
        <f t="shared" si="44"/>
        <v>1.2915067458543403</v>
      </c>
      <c r="J375" s="4">
        <f t="shared" si="45"/>
        <v>1360.0305173304212</v>
      </c>
      <c r="K375" s="4">
        <f t="shared" si="46"/>
        <v>305.7485089093164</v>
      </c>
      <c r="L375" s="42">
        <f>Pressure!Q375</f>
        <v>0.40278453938129821</v>
      </c>
      <c r="M375" s="10">
        <f t="shared" si="48"/>
        <v>1.5223228747913233</v>
      </c>
      <c r="N375" s="10">
        <f t="shared" si="47"/>
        <v>2.5992852259916033</v>
      </c>
    </row>
    <row r="376" spans="3:14">
      <c r="C376" s="4">
        <f>Pressure!AB376*1000000</f>
        <v>6781639.5046242764</v>
      </c>
      <c r="D376" s="78">
        <f>Pressure!I376</f>
        <v>1.5531826837612554E-4</v>
      </c>
      <c r="E376" s="40">
        <f>Pressure!H376</f>
        <v>155.31826837612553</v>
      </c>
      <c r="F376" s="10">
        <f t="shared" si="42"/>
        <v>4.5</v>
      </c>
      <c r="G376" s="4">
        <f t="shared" si="41"/>
        <v>287394.29215262487</v>
      </c>
      <c r="H376" s="42">
        <f t="shared" si="43"/>
        <v>10.101101923576495</v>
      </c>
      <c r="I376" s="10">
        <f t="shared" si="44"/>
        <v>1.2915229921179807</v>
      </c>
      <c r="J376" s="4">
        <f t="shared" si="45"/>
        <v>1360.3773175883759</v>
      </c>
      <c r="K376" s="4">
        <f t="shared" si="46"/>
        <v>305.82647308762557</v>
      </c>
      <c r="L376" s="42">
        <f>Pressure!Q376</f>
        <v>0.40390392586035095</v>
      </c>
      <c r="M376" s="10">
        <f t="shared" si="48"/>
        <v>1.5225938739586224</v>
      </c>
      <c r="N376" s="10">
        <f t="shared" si="47"/>
        <v>2.5992852259916033</v>
      </c>
    </row>
    <row r="377" spans="3:14">
      <c r="C377" s="4">
        <f>Pressure!AB377*1000000</f>
        <v>6783271.738977721</v>
      </c>
      <c r="D377" s="78">
        <f>Pressure!I377</f>
        <v>1.5531826837612554E-4</v>
      </c>
      <c r="E377" s="40">
        <f>Pressure!H377</f>
        <v>155.31826837612553</v>
      </c>
      <c r="F377" s="10">
        <f t="shared" si="42"/>
        <v>4.5</v>
      </c>
      <c r="G377" s="4">
        <f t="shared" si="41"/>
        <v>287463.46345497965</v>
      </c>
      <c r="H377" s="42">
        <f t="shared" si="43"/>
        <v>10.103024215076497</v>
      </c>
      <c r="I377" s="10">
        <f t="shared" si="44"/>
        <v>1.2915391187058167</v>
      </c>
      <c r="J377" s="4">
        <f t="shared" si="45"/>
        <v>1360.7217295151665</v>
      </c>
      <c r="K377" s="4">
        <f t="shared" si="46"/>
        <v>305.90390034512086</v>
      </c>
      <c r="L377" s="42">
        <f>Pressure!Q377</f>
        <v>0.40502322579168487</v>
      </c>
      <c r="M377" s="10">
        <f t="shared" si="48"/>
        <v>1.522862988287891</v>
      </c>
      <c r="N377" s="10">
        <f t="shared" si="47"/>
        <v>2.5992852259916033</v>
      </c>
    </row>
    <row r="378" spans="3:14">
      <c r="C378" s="4">
        <f>Pressure!AB378*1000000</f>
        <v>6784892.6522108819</v>
      </c>
      <c r="D378" s="78">
        <f>Pressure!I378</f>
        <v>1.5531826837612554E-4</v>
      </c>
      <c r="E378" s="40">
        <f>Pressure!H378</f>
        <v>155.31826837612553</v>
      </c>
      <c r="F378" s="10">
        <f t="shared" si="42"/>
        <v>4.5</v>
      </c>
      <c r="G378" s="4">
        <f t="shared" si="41"/>
        <v>287532.15498760494</v>
      </c>
      <c r="H378" s="42">
        <f t="shared" si="43"/>
        <v>10.104933093852562</v>
      </c>
      <c r="I378" s="10">
        <f t="shared" si="44"/>
        <v>1.2915551257616316</v>
      </c>
      <c r="J378" s="4">
        <f t="shared" si="45"/>
        <v>1361.0637526129008</v>
      </c>
      <c r="K378" s="4">
        <f t="shared" si="46"/>
        <v>305.98079056987115</v>
      </c>
      <c r="L378" s="42">
        <f>Pressure!Q378</f>
        <v>0.40614243979871034</v>
      </c>
      <c r="M378" s="10">
        <f t="shared" si="48"/>
        <v>1.5231302178581534</v>
      </c>
      <c r="N378" s="10">
        <f t="shared" si="47"/>
        <v>2.5992852259916033</v>
      </c>
    </row>
    <row r="379" spans="3:14">
      <c r="C379" s="4">
        <f>Pressure!AB379*1000000</f>
        <v>6786502.2419795031</v>
      </c>
      <c r="D379" s="78">
        <f>Pressure!I379</f>
        <v>1.5531826837612554E-4</v>
      </c>
      <c r="E379" s="40">
        <f>Pressure!H379</f>
        <v>155.31826837612553</v>
      </c>
      <c r="F379" s="10">
        <f t="shared" si="42"/>
        <v>4.5</v>
      </c>
      <c r="G379" s="4">
        <f t="shared" si="41"/>
        <v>287600.36665115529</v>
      </c>
      <c r="H379" s="42">
        <f t="shared" si="43"/>
        <v>10.106828558833001</v>
      </c>
      <c r="I379" s="10">
        <f t="shared" si="44"/>
        <v>1.2915710134280476</v>
      </c>
      <c r="J379" s="4">
        <f t="shared" si="45"/>
        <v>1361.4033863869258</v>
      </c>
      <c r="K379" s="4">
        <f t="shared" si="46"/>
        <v>306.05714365067348</v>
      </c>
      <c r="L379" s="42">
        <f>Pressure!Q379</f>
        <v>0.40726156850437922</v>
      </c>
      <c r="M379" s="10">
        <f t="shared" si="48"/>
        <v>1.5233955627474693</v>
      </c>
      <c r="N379" s="10">
        <f t="shared" si="47"/>
        <v>2.5992852259916033</v>
      </c>
    </row>
    <row r="380" spans="3:14">
      <c r="C380" s="4">
        <f>Pressure!AB380*1000000</f>
        <v>6788100.5059558656</v>
      </c>
      <c r="D380" s="78">
        <f>Pressure!I380</f>
        <v>1.5531826837612554E-4</v>
      </c>
      <c r="E380" s="40">
        <f>Pressure!H380</f>
        <v>155.31826837612553</v>
      </c>
      <c r="F380" s="10">
        <f t="shared" si="42"/>
        <v>4.5</v>
      </c>
      <c r="G380" s="4">
        <f t="shared" si="41"/>
        <v>287668.09834698582</v>
      </c>
      <c r="H380" s="42">
        <f t="shared" si="43"/>
        <v>10.108710608953439</v>
      </c>
      <c r="I380" s="10">
        <f t="shared" si="44"/>
        <v>1.2915867818465419</v>
      </c>
      <c r="J380" s="4">
        <f t="shared" si="45"/>
        <v>1361.7406303460773</v>
      </c>
      <c r="K380" s="4">
        <f t="shared" si="46"/>
        <v>306.13295947710924</v>
      </c>
      <c r="L380" s="42">
        <f>Pressure!Q380</f>
        <v>0.40838061253118851</v>
      </c>
      <c r="M380" s="10">
        <f t="shared" si="48"/>
        <v>1.5236590230332627</v>
      </c>
      <c r="N380" s="10">
        <f t="shared" si="47"/>
        <v>2.5992852259916033</v>
      </c>
    </row>
    <row r="381" spans="3:14">
      <c r="C381" s="4">
        <f>Pressure!AB381*1000000</f>
        <v>6789687.4418275552</v>
      </c>
      <c r="D381" s="78">
        <f>Pressure!I381</f>
        <v>1.5531826837612554E-4</v>
      </c>
      <c r="E381" s="40">
        <f>Pressure!H381</f>
        <v>155.31826837612553</v>
      </c>
      <c r="F381" s="10">
        <f t="shared" si="42"/>
        <v>4.5</v>
      </c>
      <c r="G381" s="4">
        <f t="shared" si="41"/>
        <v>287735.3499771005</v>
      </c>
      <c r="H381" s="42">
        <f t="shared" si="43"/>
        <v>10.110579243155371</v>
      </c>
      <c r="I381" s="10">
        <f t="shared" si="44"/>
        <v>1.2916024311574374</v>
      </c>
      <c r="J381" s="4">
        <f t="shared" si="45"/>
        <v>1362.0754840024219</v>
      </c>
      <c r="K381" s="4">
        <f t="shared" si="46"/>
        <v>306.20823793948608</v>
      </c>
      <c r="L381" s="42">
        <f>Pressure!Q381</f>
        <v>0.40949957250118391</v>
      </c>
      <c r="M381" s="10">
        <f t="shared" si="48"/>
        <v>1.5239205987921816</v>
      </c>
      <c r="N381" s="10">
        <f t="shared" si="47"/>
        <v>2.5992852259916033</v>
      </c>
    </row>
    <row r="382" spans="3:14">
      <c r="C382" s="4">
        <f>Pressure!AB382*1000000</f>
        <v>6791263.0472979518</v>
      </c>
      <c r="D382" s="78">
        <f>Pressure!I382</f>
        <v>1.5531826837612554E-4</v>
      </c>
      <c r="E382" s="40">
        <f>Pressure!H382</f>
        <v>155.31826837612553</v>
      </c>
      <c r="F382" s="10">
        <f t="shared" si="42"/>
        <v>4.5</v>
      </c>
      <c r="G382" s="4">
        <f t="shared" si="41"/>
        <v>287802.12144417234</v>
      </c>
      <c r="H382" s="42">
        <f t="shared" si="43"/>
        <v>10.112434460386728</v>
      </c>
      <c r="I382" s="10">
        <f t="shared" si="44"/>
        <v>1.2916179614999095</v>
      </c>
      <c r="J382" s="4">
        <f t="shared" si="45"/>
        <v>1362.4079468713571</v>
      </c>
      <c r="K382" s="4">
        <f t="shared" si="46"/>
        <v>306.28297892886047</v>
      </c>
      <c r="L382" s="42">
        <f>Pressure!Q382</f>
        <v>0.41061844903596334</v>
      </c>
      <c r="M382" s="10">
        <f t="shared" si="48"/>
        <v>1.5241802901000185</v>
      </c>
      <c r="N382" s="10">
        <f t="shared" si="47"/>
        <v>2.5992852259916033</v>
      </c>
    </row>
    <row r="383" spans="3:14">
      <c r="C383" s="4">
        <f>Pressure!AB383*1000000</f>
        <v>6792827.3200862762</v>
      </c>
      <c r="D383" s="78">
        <f>Pressure!I383</f>
        <v>1.5531826837612554E-4</v>
      </c>
      <c r="E383" s="40">
        <f>Pressure!H383</f>
        <v>155.31826837612553</v>
      </c>
      <c r="F383" s="10">
        <f t="shared" si="42"/>
        <v>4.5</v>
      </c>
      <c r="G383" s="4">
        <f t="shared" si="41"/>
        <v>287868.41265154595</v>
      </c>
      <c r="H383" s="42">
        <f t="shared" si="43"/>
        <v>10.114276259601967</v>
      </c>
      <c r="I383" s="10">
        <f t="shared" si="44"/>
        <v>1.2916333730119913</v>
      </c>
      <c r="J383" s="4">
        <f t="shared" si="45"/>
        <v>1362.7380184716246</v>
      </c>
      <c r="K383" s="4">
        <f t="shared" si="46"/>
        <v>306.35718233704074</v>
      </c>
      <c r="L383" s="42">
        <f>Pressure!Q383</f>
        <v>0.41173724275668067</v>
      </c>
      <c r="M383" s="10">
        <f t="shared" si="48"/>
        <v>1.524438097031942</v>
      </c>
      <c r="N383" s="10">
        <f t="shared" si="47"/>
        <v>2.5992852259916033</v>
      </c>
    </row>
    <row r="384" spans="3:14">
      <c r="C384" s="4">
        <f>Pressure!AB384*1000000</f>
        <v>6794380.2579274019</v>
      </c>
      <c r="D384" s="78">
        <f>Pressure!I384</f>
        <v>1.5531826837612554E-4</v>
      </c>
      <c r="E384" s="40">
        <f>Pressure!H384</f>
        <v>155.31826837612553</v>
      </c>
      <c r="F384" s="10">
        <f t="shared" si="42"/>
        <v>4.5</v>
      </c>
      <c r="G384" s="4">
        <f t="shared" si="41"/>
        <v>287934.22350322909</v>
      </c>
      <c r="H384" s="42">
        <f t="shared" si="43"/>
        <v>10.116104639761812</v>
      </c>
      <c r="I384" s="10">
        <f t="shared" si="44"/>
        <v>1.2916486658305735</v>
      </c>
      <c r="J384" s="4">
        <f t="shared" si="45"/>
        <v>1363.0656983252677</v>
      </c>
      <c r="K384" s="4">
        <f t="shared" si="46"/>
        <v>306.43084805657742</v>
      </c>
      <c r="L384" s="42">
        <f>Pressure!Q384</f>
        <v>0.41285595428404903</v>
      </c>
      <c r="M384" s="10">
        <f t="shared" si="48"/>
        <v>1.5246940196621097</v>
      </c>
      <c r="N384" s="10">
        <f t="shared" si="47"/>
        <v>2.5992852259916033</v>
      </c>
    </row>
    <row r="385" spans="3:14">
      <c r="C385" s="4">
        <f>Pressure!AB385*1000000</f>
        <v>6795921.8585719755</v>
      </c>
      <c r="D385" s="78">
        <f>Pressure!I385</f>
        <v>1.5531826837612554E-4</v>
      </c>
      <c r="E385" s="40">
        <f>Pressure!H385</f>
        <v>155.31826837612553</v>
      </c>
      <c r="F385" s="10">
        <f t="shared" si="42"/>
        <v>4.5</v>
      </c>
      <c r="G385" s="4">
        <f t="shared" si="41"/>
        <v>287999.55390389805</v>
      </c>
      <c r="H385" s="42">
        <f t="shared" si="43"/>
        <v>10.117919599833463</v>
      </c>
      <c r="I385" s="10">
        <f t="shared" si="44"/>
        <v>1.2916638400914093</v>
      </c>
      <c r="J385" s="4">
        <f t="shared" si="45"/>
        <v>1363.3909859576588</v>
      </c>
      <c r="K385" s="4">
        <f t="shared" si="46"/>
        <v>306.5039759807695</v>
      </c>
      <c r="L385" s="42">
        <f>Pressure!Q385</f>
        <v>0.41397458423834466</v>
      </c>
      <c r="M385" s="10">
        <f t="shared" si="48"/>
        <v>1.524948058064205</v>
      </c>
      <c r="N385" s="10">
        <f t="shared" si="47"/>
        <v>2.5992852259916033</v>
      </c>
    </row>
    <row r="386" spans="3:14">
      <c r="C386" s="4">
        <f>Pressure!AB386*1000000</f>
        <v>6797452.1197861386</v>
      </c>
      <c r="D386" s="78">
        <f>Pressure!I386</f>
        <v>1.5531826837612554E-4</v>
      </c>
      <c r="E386" s="40">
        <f>Pressure!H386</f>
        <v>155.31826837612553</v>
      </c>
      <c r="F386" s="10">
        <f t="shared" si="42"/>
        <v>4.5</v>
      </c>
      <c r="G386" s="4">
        <f t="shared" si="41"/>
        <v>288064.40375888563</v>
      </c>
      <c r="H386" s="42">
        <f t="shared" si="43"/>
        <v>10.119721138790208</v>
      </c>
      <c r="I386" s="10">
        <f t="shared" si="44"/>
        <v>1.2916788959291143</v>
      </c>
      <c r="J386" s="4">
        <f t="shared" si="45"/>
        <v>1363.7138808974391</v>
      </c>
      <c r="K386" s="4">
        <f t="shared" si="46"/>
        <v>306.57656600365073</v>
      </c>
      <c r="L386" s="42">
        <f>Pressure!Q386</f>
        <v>0.41509313323941022</v>
      </c>
      <c r="M386" s="10">
        <f t="shared" si="48"/>
        <v>1.5252002123108994</v>
      </c>
      <c r="N386" s="10">
        <f t="shared" si="47"/>
        <v>2.5992852259916033</v>
      </c>
    </row>
    <row r="387" spans="3:14">
      <c r="C387" s="4">
        <f>Pressure!AB387*1000000</f>
        <v>6798971.0393520445</v>
      </c>
      <c r="D387" s="78">
        <f>Pressure!I387</f>
        <v>1.5531826837612554E-4</v>
      </c>
      <c r="E387" s="40">
        <f>Pressure!H387</f>
        <v>155.31826837612553</v>
      </c>
      <c r="F387" s="10">
        <f t="shared" si="42"/>
        <v>4.5</v>
      </c>
      <c r="G387" s="4">
        <f t="shared" si="41"/>
        <v>288128.77297420334</v>
      </c>
      <c r="H387" s="42">
        <f t="shared" si="43"/>
        <v>10.121509255612088</v>
      </c>
      <c r="I387" s="10">
        <f t="shared" si="44"/>
        <v>1.291693833477175</v>
      </c>
      <c r="J387" s="4">
        <f t="shared" si="45"/>
        <v>1364.0343826766289</v>
      </c>
      <c r="K387" s="4">
        <f t="shared" si="46"/>
        <v>306.64861802001457</v>
      </c>
      <c r="L387" s="42">
        <f>Pressure!Q387</f>
        <v>0.41621160190665846</v>
      </c>
      <c r="M387" s="10">
        <f t="shared" si="48"/>
        <v>1.5254504824741948</v>
      </c>
      <c r="N387" s="10">
        <f t="shared" si="47"/>
        <v>2.5992852259916033</v>
      </c>
    </row>
    <row r="388" spans="3:14">
      <c r="C388" s="4">
        <f>Pressure!AB388*1000000</f>
        <v>6800478.6150672529</v>
      </c>
      <c r="D388" s="78">
        <f>Pressure!I388</f>
        <v>1.5531826837612554E-4</v>
      </c>
      <c r="E388" s="40">
        <f>Pressure!H388</f>
        <v>155.31826837612553</v>
      </c>
      <c r="F388" s="10">
        <f t="shared" si="42"/>
        <v>4.5</v>
      </c>
      <c r="G388" s="4">
        <f t="shared" si="41"/>
        <v>288192.66145651555</v>
      </c>
      <c r="H388" s="42">
        <f t="shared" si="43"/>
        <v>10.123283949285144</v>
      </c>
      <c r="I388" s="10">
        <f t="shared" si="44"/>
        <v>1.2917086528679451</v>
      </c>
      <c r="J388" s="4">
        <f t="shared" si="45"/>
        <v>1364.3524908304992</v>
      </c>
      <c r="K388" s="4">
        <f t="shared" si="46"/>
        <v>306.72013192538537</v>
      </c>
      <c r="L388" s="42">
        <f>Pressure!Q388</f>
        <v>0.41732999085907563</v>
      </c>
      <c r="M388" s="10">
        <f t="shared" si="48"/>
        <v>1.5256988686251987</v>
      </c>
      <c r="N388" s="10">
        <f t="shared" si="47"/>
        <v>2.5992852259916033</v>
      </c>
    </row>
    <row r="389" spans="3:14">
      <c r="C389" s="4">
        <f>Pressure!AB389*1000000</f>
        <v>6801974.8447452905</v>
      </c>
      <c r="D389" s="78">
        <f>Pressure!I389</f>
        <v>1.5531826837612554E-4</v>
      </c>
      <c r="E389" s="40">
        <f>Pressure!H389</f>
        <v>155.31826837612553</v>
      </c>
      <c r="F389" s="10">
        <f t="shared" si="42"/>
        <v>4.5</v>
      </c>
      <c r="G389" s="4">
        <f t="shared" si="41"/>
        <v>288256.06911316316</v>
      </c>
      <c r="H389" s="42">
        <f t="shared" si="43"/>
        <v>10.125045218802136</v>
      </c>
      <c r="I389" s="10">
        <f t="shared" si="44"/>
        <v>1.2917233542326545</v>
      </c>
      <c r="J389" s="4">
        <f t="shared" si="45"/>
        <v>1364.6682048976897</v>
      </c>
      <c r="K389" s="4">
        <f t="shared" si="46"/>
        <v>306.79110761604466</v>
      </c>
      <c r="L389" s="42">
        <f>Pressure!Q389</f>
        <v>0.41844830071522521</v>
      </c>
      <c r="M389" s="10">
        <f t="shared" si="48"/>
        <v>1.5259453708345083</v>
      </c>
      <c r="N389" s="10">
        <f t="shared" si="47"/>
        <v>2.5992852259916033</v>
      </c>
    </row>
    <row r="390" spans="3:14">
      <c r="C390" s="4">
        <f>Pressure!AB390*1000000</f>
        <v>6803459.7262146976</v>
      </c>
      <c r="D390" s="78">
        <f>Pressure!I390</f>
        <v>1.5531826837612554E-4</v>
      </c>
      <c r="E390" s="40">
        <f>Pressure!H390</f>
        <v>155.31826837612553</v>
      </c>
      <c r="F390" s="10">
        <f t="shared" si="42"/>
        <v>4.5</v>
      </c>
      <c r="G390" s="4">
        <f t="shared" si="41"/>
        <v>288318.99585212354</v>
      </c>
      <c r="H390" s="42">
        <f t="shared" si="43"/>
        <v>10.126793063161376</v>
      </c>
      <c r="I390" s="10">
        <f t="shared" si="44"/>
        <v>1.2917379377014027</v>
      </c>
      <c r="J390" s="4">
        <f t="shared" si="45"/>
        <v>1364.981524420009</v>
      </c>
      <c r="K390" s="4">
        <f t="shared" si="46"/>
        <v>306.86154498898634</v>
      </c>
      <c r="L390" s="42">
        <f>Pressure!Q390</f>
        <v>0.41956653209325129</v>
      </c>
      <c r="M390" s="10">
        <f t="shared" si="48"/>
        <v>1.5261899891717234</v>
      </c>
      <c r="N390" s="10">
        <f t="shared" si="47"/>
        <v>2.5992852259916033</v>
      </c>
    </row>
    <row r="391" spans="3:14">
      <c r="C391" s="4">
        <f>Pressure!AB391*1000000</f>
        <v>6804933.2573205819</v>
      </c>
      <c r="D391" s="78">
        <f>Pressure!I391</f>
        <v>1.5531826837612554E-4</v>
      </c>
      <c r="E391" s="40">
        <f>Pressure!H391</f>
        <v>155.31826837612553</v>
      </c>
      <c r="F391" s="10">
        <f t="shared" si="42"/>
        <v>4.5</v>
      </c>
      <c r="G391" s="4">
        <f t="shared" si="41"/>
        <v>288381.44158207596</v>
      </c>
      <c r="H391" s="42">
        <f t="shared" si="43"/>
        <v>10.128527481368586</v>
      </c>
      <c r="I391" s="10">
        <f t="shared" si="44"/>
        <v>1.2917524034031767</v>
      </c>
      <c r="J391" s="4">
        <f t="shared" si="45"/>
        <v>1365.2924489427605</v>
      </c>
      <c r="K391" s="4">
        <f t="shared" si="46"/>
        <v>306.93144394199015</v>
      </c>
      <c r="L391" s="42">
        <f>Pressure!Q391</f>
        <v>0.42068468561088201</v>
      </c>
      <c r="M391" s="10">
        <f t="shared" si="48"/>
        <v>1.5264327237056008</v>
      </c>
      <c r="N391" s="10">
        <f t="shared" si="47"/>
        <v>2.5992852259916033</v>
      </c>
    </row>
    <row r="392" spans="3:14">
      <c r="C392" s="4">
        <f>Pressure!AB392*1000000</f>
        <v>6806395.4359227298</v>
      </c>
      <c r="D392" s="78">
        <f>Pressure!I392</f>
        <v>1.5531826837612554E-4</v>
      </c>
      <c r="E392" s="40">
        <f>Pressure!H392</f>
        <v>155.31826837612553</v>
      </c>
      <c r="F392" s="10">
        <f t="shared" si="42"/>
        <v>4.5</v>
      </c>
      <c r="G392" s="4">
        <f t="shared" si="41"/>
        <v>288443.40621232189</v>
      </c>
      <c r="H392" s="42">
        <f t="shared" si="43"/>
        <v>10.130248472434694</v>
      </c>
      <c r="I392" s="10">
        <f t="shared" si="44"/>
        <v>1.2917667514658355</v>
      </c>
      <c r="J392" s="4">
        <f t="shared" si="45"/>
        <v>1365.6009780143459</v>
      </c>
      <c r="K392" s="4">
        <f t="shared" si="46"/>
        <v>307.00080437353216</v>
      </c>
      <c r="L392" s="42">
        <f>Pressure!Q392</f>
        <v>0.42180276188543331</v>
      </c>
      <c r="M392" s="10">
        <f t="shared" si="48"/>
        <v>1.5266735745044089</v>
      </c>
      <c r="N392" s="10">
        <f t="shared" si="47"/>
        <v>2.5992852259916033</v>
      </c>
    </row>
    <row r="393" spans="3:14">
      <c r="C393" s="4">
        <f>Pressure!AB393*1000000</f>
        <v>6807846.2598973168</v>
      </c>
      <c r="D393" s="78">
        <f>Pressure!I393</f>
        <v>1.5531826837612554E-4</v>
      </c>
      <c r="E393" s="40">
        <f>Pressure!H393</f>
        <v>155.31826837612553</v>
      </c>
      <c r="F393" s="10">
        <f t="shared" si="42"/>
        <v>4.5</v>
      </c>
      <c r="G393" s="4">
        <f t="shared" si="41"/>
        <v>288504.88965285721</v>
      </c>
      <c r="H393" s="42">
        <f t="shared" si="43"/>
        <v>10.13195603537781</v>
      </c>
      <c r="I393" s="10">
        <f t="shared" si="44"/>
        <v>1.2917809820161299</v>
      </c>
      <c r="J393" s="4">
        <f t="shared" si="45"/>
        <v>1365.907111186624</v>
      </c>
      <c r="K393" s="4">
        <f t="shared" si="46"/>
        <v>307.06962618286587</v>
      </c>
      <c r="L393" s="42">
        <f>Pressure!Q393</f>
        <v>0.42292076153381225</v>
      </c>
      <c r="M393" s="10">
        <f t="shared" si="48"/>
        <v>1.5269125416354605</v>
      </c>
      <c r="N393" s="10">
        <f t="shared" si="47"/>
        <v>2.5992852259916033</v>
      </c>
    </row>
    <row r="394" spans="3:14">
      <c r="C394" s="4">
        <f>Pressure!AB394*1000000</f>
        <v>6809285.7271355819</v>
      </c>
      <c r="D394" s="78">
        <f>Pressure!I394</f>
        <v>1.5531826837612554E-4</v>
      </c>
      <c r="E394" s="40">
        <f>Pressure!H394</f>
        <v>155.31826837612553</v>
      </c>
      <c r="F394" s="10">
        <f t="shared" si="42"/>
        <v>4.5</v>
      </c>
      <c r="G394" s="4">
        <f t="shared" si="41"/>
        <v>288565.89181431622</v>
      </c>
      <c r="H394" s="42">
        <f t="shared" si="43"/>
        <v>10.133650169221706</v>
      </c>
      <c r="I394" s="10">
        <f t="shared" si="44"/>
        <v>1.2917950951796915</v>
      </c>
      <c r="J394" s="4">
        <f t="shared" si="45"/>
        <v>1366.2108480146333</v>
      </c>
      <c r="K394" s="4">
        <f t="shared" si="46"/>
        <v>307.13790926995938</v>
      </c>
      <c r="L394" s="42">
        <f>Pressure!Q394</f>
        <v>0.42403868517252052</v>
      </c>
      <c r="M394" s="10">
        <f t="shared" si="48"/>
        <v>1.5271496251652461</v>
      </c>
      <c r="N394" s="10">
        <f t="shared" si="47"/>
        <v>2.5992852259916033</v>
      </c>
    </row>
    <row r="395" spans="3:14">
      <c r="C395" s="4">
        <f>Pressure!AB395*1000000</f>
        <v>6810713.8355448525</v>
      </c>
      <c r="D395" s="78">
        <f>Pressure!I395</f>
        <v>1.5531826837612554E-4</v>
      </c>
      <c r="E395" s="40">
        <f>Pressure!H395</f>
        <v>155.31826837612553</v>
      </c>
      <c r="F395" s="10">
        <f t="shared" si="42"/>
        <v>4.5</v>
      </c>
      <c r="G395" s="4">
        <f t="shared" si="41"/>
        <v>288626.41260801512</v>
      </c>
      <c r="H395" s="42">
        <f t="shared" si="43"/>
        <v>10.135330872997036</v>
      </c>
      <c r="I395" s="10">
        <f t="shared" si="44"/>
        <v>1.2918090910810465</v>
      </c>
      <c r="J395" s="4">
        <f t="shared" si="45"/>
        <v>1366.5121880568061</v>
      </c>
      <c r="K395" s="4">
        <f t="shared" si="46"/>
        <v>307.20565353554383</v>
      </c>
      <c r="L395" s="42">
        <f>Pressure!Q395</f>
        <v>0.42515653341765797</v>
      </c>
      <c r="M395" s="10">
        <f t="shared" si="48"/>
        <v>1.5273848251595616</v>
      </c>
      <c r="N395" s="10">
        <f t="shared" si="47"/>
        <v>2.5992852259916033</v>
      </c>
    </row>
    <row r="396" spans="3:14">
      <c r="C396" s="4">
        <f>Pressure!AB396*1000000</f>
        <v>6812130.5830473509</v>
      </c>
      <c r="D396" s="78">
        <f>Pressure!I396</f>
        <v>1.5531826837612554E-4</v>
      </c>
      <c r="E396" s="40">
        <f>Pressure!H396</f>
        <v>155.31826837612553</v>
      </c>
      <c r="F396" s="10">
        <f t="shared" si="42"/>
        <v>4.5</v>
      </c>
      <c r="G396" s="4">
        <f t="shared" si="41"/>
        <v>288686.45194590115</v>
      </c>
      <c r="H396" s="42">
        <f t="shared" si="43"/>
        <v>10.136998145739893</v>
      </c>
      <c r="I396" s="10">
        <f t="shared" si="44"/>
        <v>1.2918229698436061</v>
      </c>
      <c r="J396" s="4">
        <f t="shared" si="45"/>
        <v>1366.8111308747179</v>
      </c>
      <c r="K396" s="4">
        <f t="shared" si="46"/>
        <v>307.27285888105706</v>
      </c>
      <c r="L396" s="42">
        <f>Pressure!Q396</f>
        <v>0.42627430688492618</v>
      </c>
      <c r="M396" s="10">
        <f t="shared" si="48"/>
        <v>1.5276181416835743</v>
      </c>
      <c r="N396" s="10">
        <f t="shared" si="47"/>
        <v>2.5992852259916033</v>
      </c>
    </row>
    <row r="397" spans="3:14">
      <c r="C397" s="4">
        <f>Pressure!AB397*1000000</f>
        <v>6813535.9675815124</v>
      </c>
      <c r="D397" s="78">
        <f>Pressure!I397</f>
        <v>1.5531826837612554E-4</v>
      </c>
      <c r="E397" s="40">
        <f>Pressure!H397</f>
        <v>155.31826837612553</v>
      </c>
      <c r="F397" s="10">
        <f t="shared" si="42"/>
        <v>4.5</v>
      </c>
      <c r="G397" s="4">
        <f t="shared" si="41"/>
        <v>288746.0097406088</v>
      </c>
      <c r="H397" s="42">
        <f t="shared" si="43"/>
        <v>10.138651986493395</v>
      </c>
      <c r="I397" s="10">
        <f t="shared" si="44"/>
        <v>1.2918367315896822</v>
      </c>
      <c r="J397" s="4">
        <f t="shared" si="45"/>
        <v>1367.1076760333656</v>
      </c>
      <c r="K397" s="4">
        <f t="shared" si="46"/>
        <v>307.33952520870588</v>
      </c>
      <c r="L397" s="42">
        <f>Pressure!Q397</f>
        <v>0.42739200618963175</v>
      </c>
      <c r="M397" s="10">
        <f t="shared" si="48"/>
        <v>1.5278495748013181</v>
      </c>
      <c r="N397" s="10">
        <f t="shared" si="47"/>
        <v>2.5992852259916033</v>
      </c>
    </row>
    <row r="398" spans="3:14">
      <c r="C398" s="4">
        <f>Pressure!AB398*1000000</f>
        <v>6814929.9871012876</v>
      </c>
      <c r="D398" s="78">
        <f>Pressure!I398</f>
        <v>1.5531826837612554E-4</v>
      </c>
      <c r="E398" s="40">
        <f>Pressure!H398</f>
        <v>155.31826837612553</v>
      </c>
      <c r="F398" s="10">
        <f t="shared" si="42"/>
        <v>4.5</v>
      </c>
      <c r="G398" s="4">
        <f t="shared" si="41"/>
        <v>288805.08590542991</v>
      </c>
      <c r="H398" s="42">
        <f t="shared" si="43"/>
        <v>10.140292394306865</v>
      </c>
      <c r="I398" s="10">
        <f t="shared" si="44"/>
        <v>1.291850376440483</v>
      </c>
      <c r="J398" s="4">
        <f t="shared" si="45"/>
        <v>1367.4018231010193</v>
      </c>
      <c r="K398" s="4">
        <f t="shared" si="46"/>
        <v>307.40565242143322</v>
      </c>
      <c r="L398" s="42">
        <f>Pressure!Q398</f>
        <v>0.42850963194668995</v>
      </c>
      <c r="M398" s="10">
        <f t="shared" si="48"/>
        <v>1.5280791245764598</v>
      </c>
      <c r="N398" s="10">
        <f t="shared" si="47"/>
        <v>2.5992852259916033</v>
      </c>
    </row>
    <row r="399" spans="3:14">
      <c r="C399" s="4">
        <f>Pressure!AB399*1000000</f>
        <v>6816312.6395753892</v>
      </c>
      <c r="D399" s="78">
        <f>Pressure!I399</f>
        <v>1.5531826837612554E-4</v>
      </c>
      <c r="E399" s="40">
        <f>Pressure!H399</f>
        <v>155.31826837612553</v>
      </c>
      <c r="F399" s="10">
        <f t="shared" si="42"/>
        <v>4.5</v>
      </c>
      <c r="G399" s="4">
        <f t="shared" si="41"/>
        <v>288863.68035428209</v>
      </c>
      <c r="H399" s="42">
        <f t="shared" si="43"/>
        <v>10.141919368234968</v>
      </c>
      <c r="I399" s="10">
        <f t="shared" si="44"/>
        <v>1.2918639045161093</v>
      </c>
      <c r="J399" s="4">
        <f t="shared" si="45"/>
        <v>1367.6935716490648</v>
      </c>
      <c r="K399" s="4">
        <f t="shared" si="46"/>
        <v>307.47124042288226</v>
      </c>
      <c r="L399" s="42">
        <f>Pressure!Q399</f>
        <v>0.42962718477062811</v>
      </c>
      <c r="M399" s="10">
        <f t="shared" si="48"/>
        <v>1.5283067910716086</v>
      </c>
      <c r="N399" s="10">
        <f t="shared" si="47"/>
        <v>2.5992852259916033</v>
      </c>
    </row>
    <row r="400" spans="3:14">
      <c r="C400" s="4">
        <f>Pressure!AB400*1000000</f>
        <v>6817683.9229890034</v>
      </c>
      <c r="D400" s="78">
        <f>Pressure!I400</f>
        <v>1.5531826837612554E-4</v>
      </c>
      <c r="E400" s="40">
        <f>Pressure!H400</f>
        <v>155.31826837612553</v>
      </c>
      <c r="F400" s="10">
        <f t="shared" si="42"/>
        <v>4.5</v>
      </c>
      <c r="G400" s="4">
        <f t="shared" si="41"/>
        <v>288921.79300178093</v>
      </c>
      <c r="H400" s="42">
        <f t="shared" si="43"/>
        <v>10.143532907339681</v>
      </c>
      <c r="I400" s="10">
        <f t="shared" si="44"/>
        <v>1.2918773159355725</v>
      </c>
      <c r="J400" s="4">
        <f t="shared" si="45"/>
        <v>1367.9829212523628</v>
      </c>
      <c r="K400" s="4">
        <f t="shared" si="46"/>
        <v>307.53628911747734</v>
      </c>
      <c r="L400" s="42">
        <f>Pressure!Q400</f>
        <v>0.43074466527558908</v>
      </c>
      <c r="M400" s="10">
        <f t="shared" si="48"/>
        <v>1.5285325743486657</v>
      </c>
      <c r="N400" s="10">
        <f t="shared" si="47"/>
        <v>2.5992852259916033</v>
      </c>
    </row>
    <row r="401" spans="3:14">
      <c r="C401" s="4">
        <f>Pressure!AB401*1000000</f>
        <v>6819043.8353425302</v>
      </c>
      <c r="D401" s="78">
        <f>Pressure!I401</f>
        <v>1.5531826837612554E-4</v>
      </c>
      <c r="E401" s="40">
        <f>Pressure!H401</f>
        <v>155.31826837612553</v>
      </c>
      <c r="F401" s="10">
        <f t="shared" si="42"/>
        <v>4.5</v>
      </c>
      <c r="G401" s="4">
        <f t="shared" si="41"/>
        <v>288979.42376318673</v>
      </c>
      <c r="H401" s="42">
        <f t="shared" si="43"/>
        <v>10.145133010688852</v>
      </c>
      <c r="I401" s="10">
        <f t="shared" si="44"/>
        <v>1.291890610816786</v>
      </c>
      <c r="J401" s="4">
        <f t="shared" si="45"/>
        <v>1368.2698714889857</v>
      </c>
      <c r="K401" s="4">
        <f t="shared" si="46"/>
        <v>307.60079841036503</v>
      </c>
      <c r="L401" s="42">
        <f>Pressure!Q401</f>
        <v>0.43186207407533472</v>
      </c>
      <c r="M401" s="10">
        <f t="shared" si="48"/>
        <v>1.5287564744688897</v>
      </c>
      <c r="N401" s="10">
        <f t="shared" si="47"/>
        <v>2.5992852259916033</v>
      </c>
    </row>
    <row r="402" spans="3:14">
      <c r="C402" s="4">
        <f>Pressure!AB402*1000000</f>
        <v>6820392.3746514954</v>
      </c>
      <c r="D402" s="78">
        <f>Pressure!I402</f>
        <v>1.5531826837612554E-4</v>
      </c>
      <c r="E402" s="40">
        <f>Pressure!H402</f>
        <v>155.31826837612553</v>
      </c>
      <c r="F402" s="10">
        <f t="shared" si="42"/>
        <v>4.5</v>
      </c>
      <c r="G402" s="4">
        <f t="shared" si="41"/>
        <v>289036.57255440101</v>
      </c>
      <c r="H402" s="42">
        <f t="shared" si="43"/>
        <v>10.146719677356108</v>
      </c>
      <c r="I402" s="10">
        <f t="shared" si="44"/>
        <v>1.2919037892765661</v>
      </c>
      <c r="J402" s="4">
        <f t="shared" si="45"/>
        <v>1368.5544219401959</v>
      </c>
      <c r="K402" s="4">
        <f t="shared" si="46"/>
        <v>307.66476820740883</v>
      </c>
      <c r="L402" s="42">
        <f>Pressure!Q402</f>
        <v>0.43297941178324933</v>
      </c>
      <c r="M402" s="10">
        <f t="shared" si="48"/>
        <v>1.5289784914925943</v>
      </c>
      <c r="N402" s="10">
        <f t="shared" si="47"/>
        <v>2.5992852259916033</v>
      </c>
    </row>
    <row r="403" spans="3:14">
      <c r="C403" s="4">
        <f>Pressure!AB403*1000000</f>
        <v>6821729.5389475515</v>
      </c>
      <c r="D403" s="78">
        <f>Pressure!I403</f>
        <v>1.5531826837612554E-4</v>
      </c>
      <c r="E403" s="40">
        <f>Pressure!H403</f>
        <v>155.31826837612553</v>
      </c>
      <c r="F403" s="10">
        <f t="shared" si="42"/>
        <v>4.5</v>
      </c>
      <c r="G403" s="4">
        <f t="shared" si="41"/>
        <v>289093.23929200845</v>
      </c>
      <c r="H403" s="42">
        <f t="shared" si="43"/>
        <v>10.148292906422011</v>
      </c>
      <c r="I403" s="10">
        <f t="shared" si="44"/>
        <v>1.2919168514306449</v>
      </c>
      <c r="J403" s="4">
        <f t="shared" si="45"/>
        <v>1368.8365721906598</v>
      </c>
      <c r="K403" s="4">
        <f t="shared" si="46"/>
        <v>307.72819841523761</v>
      </c>
      <c r="L403" s="42">
        <f>Pressure!Q403</f>
        <v>0.43409667901234306</v>
      </c>
      <c r="M403" s="10">
        <f t="shared" si="48"/>
        <v>1.5291986254793442</v>
      </c>
      <c r="N403" s="10">
        <f t="shared" si="47"/>
        <v>2.5992852259916033</v>
      </c>
    </row>
    <row r="404" spans="3:14">
      <c r="C404" s="4">
        <f>Pressure!AB404*1000000</f>
        <v>6823055.3262776984</v>
      </c>
      <c r="D404" s="78">
        <f>Pressure!I404</f>
        <v>1.5531826837612554E-4</v>
      </c>
      <c r="E404" s="40">
        <f>Pressure!H404</f>
        <v>155.31826837612553</v>
      </c>
      <c r="F404" s="10">
        <f t="shared" si="42"/>
        <v>4.5</v>
      </c>
      <c r="G404" s="4">
        <f t="shared" si="41"/>
        <v>289149.42389324424</v>
      </c>
      <c r="H404" s="42">
        <f t="shared" si="43"/>
        <v>10.149852696973159</v>
      </c>
      <c r="I404" s="10">
        <f t="shared" si="44"/>
        <v>1.2919297973936648</v>
      </c>
      <c r="J404" s="4">
        <f t="shared" si="45"/>
        <v>1369.1163218282818</v>
      </c>
      <c r="K404" s="4">
        <f t="shared" si="46"/>
        <v>307.7910889412081</v>
      </c>
      <c r="L404" s="42">
        <f>Pressure!Q404</f>
        <v>0.43521387637525538</v>
      </c>
      <c r="M404" s="10">
        <f t="shared" si="48"/>
        <v>1.5294168764880658</v>
      </c>
      <c r="N404" s="10">
        <f t="shared" si="47"/>
        <v>2.5992852259916033</v>
      </c>
    </row>
    <row r="405" spans="3:14">
      <c r="C405" s="4">
        <f>Pressure!AB405*1000000</f>
        <v>6824369.7347036675</v>
      </c>
      <c r="D405" s="78">
        <f>Pressure!I405</f>
        <v>1.5531826837612554E-4</v>
      </c>
      <c r="E405" s="40">
        <f>Pressure!H405</f>
        <v>155.31826837612553</v>
      </c>
      <c r="F405" s="10">
        <f t="shared" si="42"/>
        <v>4.5</v>
      </c>
      <c r="G405" s="4">
        <f t="shared" si="41"/>
        <v>289205.12627596798</v>
      </c>
      <c r="H405" s="42">
        <f t="shared" si="43"/>
        <v>10.151399048101457</v>
      </c>
      <c r="I405" s="10">
        <f t="shared" si="44"/>
        <v>1.2919426272791752</v>
      </c>
      <c r="J405" s="4">
        <f t="shared" si="45"/>
        <v>1369.393670444075</v>
      </c>
      <c r="K405" s="4">
        <f t="shared" si="46"/>
        <v>307.853439693376</v>
      </c>
      <c r="L405" s="42">
        <f>Pressure!Q405</f>
        <v>0.4363310044842586</v>
      </c>
      <c r="M405" s="10">
        <f t="shared" si="48"/>
        <v>1.5296332445768177</v>
      </c>
      <c r="N405" s="10">
        <f t="shared" si="47"/>
        <v>2.5992852259916033</v>
      </c>
    </row>
    <row r="406" spans="3:14">
      <c r="C406" s="4">
        <f>Pressure!AB406*1000000</f>
        <v>6825672.7623036876</v>
      </c>
      <c r="D406" s="78">
        <f>Pressure!I406</f>
        <v>1.5531826837612554E-4</v>
      </c>
      <c r="E406" s="40">
        <f>Pressure!H406</f>
        <v>155.31826837612553</v>
      </c>
      <c r="F406" s="10">
        <f t="shared" si="42"/>
        <v>4.5</v>
      </c>
      <c r="G406" s="4">
        <f t="shared" si="41"/>
        <v>289260.3463587382</v>
      </c>
      <c r="H406" s="42">
        <f t="shared" si="43"/>
        <v>10.152931958906226</v>
      </c>
      <c r="I406" s="10">
        <f t="shared" si="44"/>
        <v>1.2919553411996525</v>
      </c>
      <c r="J406" s="4">
        <f t="shared" si="45"/>
        <v>1369.6686176325331</v>
      </c>
      <c r="K406" s="4">
        <f t="shared" si="46"/>
        <v>307.91525058057937</v>
      </c>
      <c r="L406" s="42">
        <f>Pressure!Q406</f>
        <v>0.43744806395126118</v>
      </c>
      <c r="M406" s="10">
        <f t="shared" si="48"/>
        <v>1.5298477298028603</v>
      </c>
      <c r="N406" s="10">
        <f t="shared" si="47"/>
        <v>2.5992852259916033</v>
      </c>
    </row>
    <row r="407" spans="3:14">
      <c r="C407" s="4">
        <f>Pressure!AB407*1000000</f>
        <v>6826964.4071709095</v>
      </c>
      <c r="D407" s="78">
        <f>Pressure!I407</f>
        <v>1.5531826837612554E-4</v>
      </c>
      <c r="E407" s="40">
        <f>Pressure!H407</f>
        <v>155.31826837612553</v>
      </c>
      <c r="F407" s="10">
        <f t="shared" si="42"/>
        <v>4.5</v>
      </c>
      <c r="G407" s="4">
        <f t="shared" si="41"/>
        <v>289315.0840607459</v>
      </c>
      <c r="H407" s="42">
        <f t="shared" si="43"/>
        <v>10.154451428492324</v>
      </c>
      <c r="I407" s="10">
        <f t="shared" si="44"/>
        <v>1.2919679392664862</v>
      </c>
      <c r="J407" s="4">
        <f t="shared" si="45"/>
        <v>1369.9411629912988</v>
      </c>
      <c r="K407" s="4">
        <f t="shared" si="46"/>
        <v>307.97652151236429</v>
      </c>
      <c r="L407" s="42">
        <f>Pressure!Q407</f>
        <v>0.43856505538781121</v>
      </c>
      <c r="M407" s="10">
        <f t="shared" si="48"/>
        <v>1.5300603322227635</v>
      </c>
      <c r="N407" s="10">
        <f t="shared" si="47"/>
        <v>2.5992852259916033</v>
      </c>
    </row>
    <row r="408" spans="3:14">
      <c r="C408" s="4">
        <f>Pressure!AB408*1000000</f>
        <v>6828244.6674140031</v>
      </c>
      <c r="D408" s="78">
        <f>Pressure!I408</f>
        <v>1.5531826837612554E-4</v>
      </c>
      <c r="E408" s="40">
        <f>Pressure!H408</f>
        <v>155.31826837612553</v>
      </c>
      <c r="F408" s="10">
        <f t="shared" si="42"/>
        <v>4.5</v>
      </c>
      <c r="G408" s="4">
        <f t="shared" si="41"/>
        <v>289369.33930183976</v>
      </c>
      <c r="H408" s="42">
        <f t="shared" si="43"/>
        <v>10.155957455970851</v>
      </c>
      <c r="I408" s="10">
        <f t="shared" si="44"/>
        <v>1.2919804215899884</v>
      </c>
      <c r="J408" s="4">
        <f t="shared" si="45"/>
        <v>1370.2113061212892</v>
      </c>
      <c r="K408" s="4">
        <f t="shared" si="46"/>
        <v>308.03725239901291</v>
      </c>
      <c r="L408" s="42">
        <f>Pressure!Q408</f>
        <v>0.43968197940509984</v>
      </c>
      <c r="M408" s="10">
        <f t="shared" si="48"/>
        <v>1.5302710518923008</v>
      </c>
      <c r="N408" s="10">
        <f t="shared" si="47"/>
        <v>2.5992852259916033</v>
      </c>
    </row>
    <row r="409" spans="3:14">
      <c r="C409" s="4">
        <f>Pressure!AB409*1000000</f>
        <v>6829513.5411569765</v>
      </c>
      <c r="D409" s="78">
        <f>Pressure!I409</f>
        <v>1.5531826837612554E-4</v>
      </c>
      <c r="E409" s="40">
        <f>Pressure!H409</f>
        <v>155.31826837612553</v>
      </c>
      <c r="F409" s="10">
        <f t="shared" si="42"/>
        <v>4.5</v>
      </c>
      <c r="G409" s="4">
        <f t="shared" si="41"/>
        <v>289423.11200251844</v>
      </c>
      <c r="H409" s="42">
        <f t="shared" si="43"/>
        <v>10.157450040458972</v>
      </c>
      <c r="I409" s="10">
        <f t="shared" si="44"/>
        <v>1.2919927882793936</v>
      </c>
      <c r="J409" s="4">
        <f t="shared" si="45"/>
        <v>1370.4790466266579</v>
      </c>
      <c r="K409" s="4">
        <f t="shared" si="46"/>
        <v>308.097443151535</v>
      </c>
      <c r="L409" s="42">
        <f>Pressure!Q409</f>
        <v>0.44079883661396463</v>
      </c>
      <c r="M409" s="10">
        <f t="shared" si="48"/>
        <v>1.5304798888663582</v>
      </c>
      <c r="N409" s="10">
        <f t="shared" si="47"/>
        <v>2.5992852259916033</v>
      </c>
    </row>
    <row r="410" spans="3:14">
      <c r="C410" s="4">
        <f>Pressure!AB410*1000000</f>
        <v>6830771.0265395995</v>
      </c>
      <c r="D410" s="78">
        <f>Pressure!I410</f>
        <v>1.5531826837612554E-4</v>
      </c>
      <c r="E410" s="40">
        <f>Pressure!H410</f>
        <v>155.31826837612553</v>
      </c>
      <c r="F410" s="10">
        <f t="shared" si="42"/>
        <v>4.5</v>
      </c>
      <c r="G410" s="4">
        <f t="shared" si="41"/>
        <v>289476.40208394855</v>
      </c>
      <c r="H410" s="42">
        <f t="shared" si="43"/>
        <v>10.158929181080401</v>
      </c>
      <c r="I410" s="10">
        <f t="shared" si="44"/>
        <v>1.292005039442865</v>
      </c>
      <c r="J410" s="4">
        <f t="shared" si="45"/>
        <v>1370.7443841148845</v>
      </c>
      <c r="K410" s="4">
        <f t="shared" si="46"/>
        <v>308.15709368168797</v>
      </c>
      <c r="L410" s="42">
        <f>Pressure!Q410</f>
        <v>0.44191562762489295</v>
      </c>
      <c r="M410" s="10">
        <f t="shared" si="48"/>
        <v>1.5306868431991218</v>
      </c>
      <c r="N410" s="10">
        <f t="shared" si="47"/>
        <v>2.5992852259916033</v>
      </c>
    </row>
    <row r="411" spans="3:14">
      <c r="C411" s="4">
        <f>Pressure!AB411*1000000</f>
        <v>6832017.1217167024</v>
      </c>
      <c r="D411" s="78">
        <f>Pressure!I411</f>
        <v>1.5531826837612554E-4</v>
      </c>
      <c r="E411" s="40">
        <f>Pressure!H411</f>
        <v>155.31826837612553</v>
      </c>
      <c r="F411" s="10">
        <f t="shared" si="42"/>
        <v>4.5</v>
      </c>
      <c r="G411" s="4">
        <f t="shared" si="41"/>
        <v>289529.20946793503</v>
      </c>
      <c r="H411" s="42">
        <f t="shared" si="43"/>
        <v>10.160394876964572</v>
      </c>
      <c r="I411" s="10">
        <f t="shared" si="44"/>
        <v>1.2920171751874914</v>
      </c>
      <c r="J411" s="4">
        <f t="shared" si="45"/>
        <v>1371.0073181966266</v>
      </c>
      <c r="K411" s="4">
        <f t="shared" si="46"/>
        <v>308.21620390194386</v>
      </c>
      <c r="L411" s="42">
        <f>Pressure!Q411</f>
        <v>0.44303235304802557</v>
      </c>
      <c r="M411" s="10">
        <f t="shared" si="48"/>
        <v>1.5308919149442086</v>
      </c>
      <c r="N411" s="10">
        <f t="shared" si="47"/>
        <v>2.5992852259916033</v>
      </c>
    </row>
    <row r="412" spans="3:14">
      <c r="C412" s="4">
        <f>Pressure!AB412*1000000</f>
        <v>6833251.8248587847</v>
      </c>
      <c r="D412" s="78">
        <f>Pressure!I412</f>
        <v>1.5531826837612554E-4</v>
      </c>
      <c r="E412" s="40">
        <f>Pressure!H412</f>
        <v>155.31826837612553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289581.53407694667</v>
      </c>
      <c r="H412" s="42">
        <f t="shared" si="43"/>
        <v>10.161847127247352</v>
      </c>
      <c r="I412" s="10">
        <f t="shared" si="44"/>
        <v>1.2920291956192933</v>
      </c>
      <c r="J412" s="4">
        <f t="shared" si="45"/>
        <v>1371.267848485847</v>
      </c>
      <c r="K412" s="4">
        <f t="shared" si="46"/>
        <v>308.27477372551755</v>
      </c>
      <c r="L412" s="42">
        <f>Pressure!Q412</f>
        <v>0.44414901349315983</v>
      </c>
      <c r="M412" s="10">
        <f t="shared" si="48"/>
        <v>1.5310951041541312</v>
      </c>
      <c r="N412" s="10">
        <f t="shared" si="47"/>
        <v>2.5992852259916033</v>
      </c>
    </row>
    <row r="413" spans="3:14">
      <c r="C413" s="4">
        <f>Pressure!AB413*1000000</f>
        <v>6834475.1341514811</v>
      </c>
      <c r="D413" s="78">
        <f>Pressure!I413</f>
        <v>1.5531826837612554E-4</v>
      </c>
      <c r="E413" s="40">
        <f>Pressure!H413</f>
        <v>155.31826837612553</v>
      </c>
      <c r="F413" s="10">
        <f t="shared" ref="F413:F476" si="50">aexit/E413</f>
        <v>4.5</v>
      </c>
      <c r="G413" s="4">
        <f t="shared" si="49"/>
        <v>289633.37583409378</v>
      </c>
      <c r="H413" s="42">
        <f t="shared" ref="H413:H476" si="51">1/(((k+1)/2)^(1/(k-1))*(patm*1000000/C413)^(1/k)*SQRT((k+1)/(k-1)*(1-(patm*1000000/C413)^((k-1)/k))))</f>
        <v>10.163285931070462</v>
      </c>
      <c r="I413" s="10">
        <f t="shared" ref="I413:I476" si="52">etanoz*SQRT(2*k^2/(k-1)*(2/(k+1))^((k+1)/(k-1))*(1-(G413/C413)^((k-1)/k)))+(G413-patm*1000000)/C413*(aexit/E413)</f>
        <v>1.2920411008432224</v>
      </c>
      <c r="J413" s="4">
        <f t="shared" ref="J413:J476" si="53">I413*D413*C413</f>
        <v>1371.5259745997041</v>
      </c>
      <c r="K413" s="4">
        <f t="shared" ref="K413:K474" si="54">J413/4.4482</f>
        <v>308.33280306634236</v>
      </c>
      <c r="L413" s="42">
        <f>Pressure!Q413</f>
        <v>0.4452656095697532</v>
      </c>
      <c r="M413" s="10">
        <f t="shared" si="48"/>
        <v>1.5312964108809253</v>
      </c>
      <c r="N413" s="10">
        <f t="shared" si="47"/>
        <v>2.5992852259916033</v>
      </c>
    </row>
    <row r="414" spans="3:14">
      <c r="C414" s="4">
        <f>Pressure!AB414*1000000</f>
        <v>6835687.0477959355</v>
      </c>
      <c r="D414" s="78">
        <f>Pressure!I414</f>
        <v>1.5531826837612554E-4</v>
      </c>
      <c r="E414" s="40">
        <f>Pressure!H414</f>
        <v>155.31826837612553</v>
      </c>
      <c r="F414" s="10">
        <f t="shared" si="50"/>
        <v>4.5</v>
      </c>
      <c r="G414" s="4">
        <f t="shared" si="49"/>
        <v>289684.73466314399</v>
      </c>
      <c r="H414" s="42">
        <f t="shared" si="51"/>
        <v>10.164711287581879</v>
      </c>
      <c r="I414" s="10">
        <f t="shared" si="52"/>
        <v>1.2920528909631652</v>
      </c>
      <c r="J414" s="4">
        <f t="shared" si="53"/>
        <v>1371.7816961586273</v>
      </c>
      <c r="K414" s="4">
        <f t="shared" si="54"/>
        <v>308.39029183908713</v>
      </c>
      <c r="L414" s="42">
        <f>Pressure!Q414</f>
        <v>0.44638214188692649</v>
      </c>
      <c r="M414" s="10">
        <f t="shared" si="48"/>
        <v>1.5314958351755317</v>
      </c>
      <c r="N414" s="10">
        <f t="shared" ref="N414:N477" si="55">N413-1/834*(me-mef)</f>
        <v>2.5992852259916033</v>
      </c>
    </row>
    <row r="415" spans="3:14">
      <c r="C415" s="4">
        <f>Pressure!AB415*1000000</f>
        <v>6836887.5640087053</v>
      </c>
      <c r="D415" s="78">
        <f>Pressure!I415</f>
        <v>1.5531826837612554E-4</v>
      </c>
      <c r="E415" s="40">
        <f>Pressure!H415</f>
        <v>155.31826837612553</v>
      </c>
      <c r="F415" s="10">
        <f t="shared" si="50"/>
        <v>4.5</v>
      </c>
      <c r="G415" s="4">
        <f t="shared" si="49"/>
        <v>289735.61048851802</v>
      </c>
      <c r="H415" s="42">
        <f t="shared" si="51"/>
        <v>10.166123195935739</v>
      </c>
      <c r="I415" s="10">
        <f t="shared" si="52"/>
        <v>1.2920645660819461</v>
      </c>
      <c r="J415" s="4">
        <f t="shared" si="53"/>
        <v>1372.035012786298</v>
      </c>
      <c r="K415" s="4">
        <f t="shared" si="54"/>
        <v>308.4472399591516</v>
      </c>
      <c r="L415" s="42">
        <f>Pressure!Q415</f>
        <v>0.44749861105346739</v>
      </c>
      <c r="M415" s="10">
        <f t="shared" si="48"/>
        <v>1.5316933770883694</v>
      </c>
      <c r="N415" s="10">
        <f t="shared" si="55"/>
        <v>2.5992852259916033</v>
      </c>
    </row>
    <row r="416" spans="3:14">
      <c r="C416" s="4">
        <f>Pressure!AB416*1000000</f>
        <v>6838076.6810217388</v>
      </c>
      <c r="D416" s="78">
        <f>Pressure!I416</f>
        <v>1.5531826837612554E-4</v>
      </c>
      <c r="E416" s="40">
        <f>Pressure!H416</f>
        <v>155.31826837612553</v>
      </c>
      <c r="F416" s="10">
        <f t="shared" si="50"/>
        <v>4.5</v>
      </c>
      <c r="G416" s="4">
        <f t="shared" si="49"/>
        <v>289786.00323528878</v>
      </c>
      <c r="H416" s="42">
        <f t="shared" si="51"/>
        <v>10.167521655292306</v>
      </c>
      <c r="I416" s="10">
        <f t="shared" si="52"/>
        <v>1.2920761263013285</v>
      </c>
      <c r="J416" s="4">
        <f t="shared" si="53"/>
        <v>1372.2859241096469</v>
      </c>
      <c r="K416" s="4">
        <f t="shared" si="54"/>
        <v>308.503647342666</v>
      </c>
      <c r="L416" s="42">
        <f>Pressure!Q416</f>
        <v>0.44861501767783385</v>
      </c>
      <c r="M416" s="10">
        <f t="shared" si="48"/>
        <v>1.5318890366691038</v>
      </c>
      <c r="N416" s="10">
        <f t="shared" si="55"/>
        <v>2.5992852259916033</v>
      </c>
    </row>
    <row r="417" spans="3:14">
      <c r="C417" s="4">
        <f>Pressure!AB417*1000000</f>
        <v>6839254.3970822962</v>
      </c>
      <c r="D417" s="78">
        <f>Pressure!I417</f>
        <v>1.5531826837612554E-4</v>
      </c>
      <c r="E417" s="40">
        <f>Pressure!H417</f>
        <v>155.31826837612553</v>
      </c>
      <c r="F417" s="10">
        <f t="shared" si="50"/>
        <v>4.5</v>
      </c>
      <c r="G417" s="4">
        <f t="shared" si="49"/>
        <v>289835.91282917827</v>
      </c>
      <c r="H417" s="42">
        <f t="shared" si="51"/>
        <v>10.16890666481792</v>
      </c>
      <c r="I417" s="10">
        <f t="shared" si="52"/>
        <v>1.2920875717220166</v>
      </c>
      <c r="J417" s="4">
        <f t="shared" si="53"/>
        <v>1372.5344297588347</v>
      </c>
      <c r="K417" s="4">
        <f t="shared" si="54"/>
        <v>308.55951390648681</v>
      </c>
      <c r="L417" s="42">
        <f>Pressure!Q417</f>
        <v>0.44973136236815736</v>
      </c>
      <c r="M417" s="10">
        <f t="shared" si="48"/>
        <v>1.5320828139664913</v>
      </c>
      <c r="N417" s="10">
        <f t="shared" si="55"/>
        <v>2.5992852259916033</v>
      </c>
    </row>
    <row r="418" spans="3:14">
      <c r="C418" s="4">
        <f>Pressure!AB418*1000000</f>
        <v>6840420.7104530772</v>
      </c>
      <c r="D418" s="78">
        <f>Pressure!I418</f>
        <v>1.5531826837612554E-4</v>
      </c>
      <c r="E418" s="40">
        <f>Pressure!H418</f>
        <v>155.31826837612553</v>
      </c>
      <c r="F418" s="10">
        <f t="shared" si="50"/>
        <v>4.5</v>
      </c>
      <c r="G418" s="4">
        <f t="shared" si="49"/>
        <v>289885.33919656265</v>
      </c>
      <c r="H418" s="42">
        <f t="shared" si="51"/>
        <v>10.17027822368509</v>
      </c>
      <c r="I418" s="10">
        <f t="shared" si="52"/>
        <v>1.2920989024436582</v>
      </c>
      <c r="J418" s="4">
        <f t="shared" si="53"/>
        <v>1372.7805293672793</v>
      </c>
      <c r="K418" s="4">
        <f t="shared" si="54"/>
        <v>308.61483956820274</v>
      </c>
      <c r="L418" s="42">
        <f>Pressure!Q418</f>
        <v>0.45084764573224634</v>
      </c>
      <c r="M418" s="10">
        <f t="shared" si="48"/>
        <v>1.5322747090285453</v>
      </c>
      <c r="N418" s="10">
        <f t="shared" si="55"/>
        <v>2.5992852259916033</v>
      </c>
    </row>
    <row r="419" spans="3:14">
      <c r="C419" s="4">
        <f>Pressure!AB419*1000000</f>
        <v>6841575.6194117712</v>
      </c>
      <c r="D419" s="78">
        <f>Pressure!I419</f>
        <v>1.5531826837612554E-4</v>
      </c>
      <c r="E419" s="40">
        <f>Pressure!H419</f>
        <v>155.31826837612553</v>
      </c>
      <c r="F419" s="10">
        <f t="shared" si="50"/>
        <v>4.5</v>
      </c>
      <c r="G419" s="4">
        <f t="shared" si="49"/>
        <v>289934.28226445324</v>
      </c>
      <c r="H419" s="42">
        <f t="shared" si="51"/>
        <v>10.171636331072015</v>
      </c>
      <c r="I419" s="10">
        <f t="shared" si="52"/>
        <v>1.2921101185648434</v>
      </c>
      <c r="J419" s="4">
        <f t="shared" si="53"/>
        <v>1373.0242225715619</v>
      </c>
      <c r="K419" s="4">
        <f t="shared" si="54"/>
        <v>308.66962424611347</v>
      </c>
      <c r="L419" s="42">
        <f>Pressure!Q419</f>
        <v>0.45196386837758956</v>
      </c>
      <c r="M419" s="10">
        <f t="shared" si="48"/>
        <v>1.5324647219025831</v>
      </c>
      <c r="N419" s="10">
        <f t="shared" si="55"/>
        <v>2.5992852259916033</v>
      </c>
    </row>
    <row r="420" spans="3:14">
      <c r="C420" s="4">
        <f>Pressure!AB420*1000000</f>
        <v>6842719.1222517462</v>
      </c>
      <c r="D420" s="78">
        <f>Pressure!I420</f>
        <v>1.5531826837612554E-4</v>
      </c>
      <c r="E420" s="40">
        <f>Pressure!H420</f>
        <v>155.31826837612553</v>
      </c>
      <c r="F420" s="10">
        <f t="shared" si="50"/>
        <v>4.5</v>
      </c>
      <c r="G420" s="4">
        <f t="shared" si="49"/>
        <v>289982.74196052604</v>
      </c>
      <c r="H420" s="42">
        <f t="shared" si="51"/>
        <v>10.172980986163404</v>
      </c>
      <c r="I420" s="10">
        <f t="shared" si="52"/>
        <v>1.2921212201831127</v>
      </c>
      <c r="J420" s="4">
        <f t="shared" si="53"/>
        <v>1373.2655090115732</v>
      </c>
      <c r="K420" s="4">
        <f t="shared" si="54"/>
        <v>308.7238678592629</v>
      </c>
      <c r="L420" s="42">
        <f>Pressure!Q420</f>
        <v>0.45308003091135945</v>
      </c>
      <c r="M420" s="10">
        <f t="shared" si="48"/>
        <v>1.532652852635036</v>
      </c>
      <c r="N420" s="10">
        <f t="shared" si="55"/>
        <v>2.5992852259916033</v>
      </c>
    </row>
    <row r="421" spans="3:14">
      <c r="C421" s="4">
        <f>Pressure!AB421*1000000</f>
        <v>6843851.2172816182</v>
      </c>
      <c r="D421" s="78">
        <f>Pressure!I421</f>
        <v>1.5531826837612554E-4</v>
      </c>
      <c r="E421" s="40">
        <f>Pressure!H421</f>
        <v>155.31826837612553</v>
      </c>
      <c r="F421" s="10">
        <f t="shared" si="50"/>
        <v>4.5</v>
      </c>
      <c r="G421" s="4">
        <f t="shared" si="49"/>
        <v>290030.71821310295</v>
      </c>
      <c r="H421" s="42">
        <f t="shared" si="51"/>
        <v>10.174312188149939</v>
      </c>
      <c r="I421" s="10">
        <f t="shared" si="52"/>
        <v>1.2921322073949553</v>
      </c>
      <c r="J421" s="4">
        <f t="shared" si="53"/>
        <v>1373.5043883304193</v>
      </c>
      <c r="K421" s="4">
        <f t="shared" si="54"/>
        <v>308.77757032741766</v>
      </c>
      <c r="L421" s="42">
        <f>Pressure!Q421</f>
        <v>0.45419613394041547</v>
      </c>
      <c r="M421" s="10">
        <f t="shared" si="48"/>
        <v>1.5328391012716382</v>
      </c>
      <c r="N421" s="10">
        <f t="shared" si="55"/>
        <v>2.5992852259916033</v>
      </c>
    </row>
    <row r="422" spans="3:14">
      <c r="C422" s="4">
        <f>Pressure!AB422*1000000</f>
        <v>6844971.9028251991</v>
      </c>
      <c r="D422" s="78">
        <f>Pressure!I422</f>
        <v>1.5531826837612554E-4</v>
      </c>
      <c r="E422" s="40">
        <f>Pressure!H422</f>
        <v>155.31826837612553</v>
      </c>
      <c r="F422" s="10">
        <f t="shared" si="50"/>
        <v>4.5</v>
      </c>
      <c r="G422" s="4">
        <f t="shared" si="49"/>
        <v>290078.21095115005</v>
      </c>
      <c r="H422" s="42">
        <f t="shared" si="51"/>
        <v>10.175629936228221</v>
      </c>
      <c r="I422" s="10">
        <f t="shared" si="52"/>
        <v>1.2921430802958107</v>
      </c>
      <c r="J422" s="4">
        <f t="shared" si="53"/>
        <v>1373.7408601744144</v>
      </c>
      <c r="K422" s="4">
        <f t="shared" si="54"/>
        <v>308.83073157106571</v>
      </c>
      <c r="L422" s="42">
        <f>Pressure!Q422</f>
        <v>0.45531217807130747</v>
      </c>
      <c r="M422" s="10">
        <f t="shared" si="48"/>
        <v>1.5330234678573798</v>
      </c>
      <c r="N422" s="10">
        <f t="shared" si="55"/>
        <v>2.5992852259916033</v>
      </c>
    </row>
    <row r="423" spans="3:14">
      <c r="C423" s="4">
        <f>Pressure!AB423*1000000</f>
        <v>6846081.17722187</v>
      </c>
      <c r="D423" s="78">
        <f>Pressure!I423</f>
        <v>1.5531826837612554E-4</v>
      </c>
      <c r="E423" s="40">
        <f>Pressure!H423</f>
        <v>155.31826837612553</v>
      </c>
      <c r="F423" s="10">
        <f t="shared" si="50"/>
        <v>4.5</v>
      </c>
      <c r="G423" s="4">
        <f t="shared" si="49"/>
        <v>290125.2201042932</v>
      </c>
      <c r="H423" s="42">
        <f t="shared" si="51"/>
        <v>10.176934229601253</v>
      </c>
      <c r="I423" s="10">
        <f t="shared" si="52"/>
        <v>1.292153838980074</v>
      </c>
      <c r="J423" s="4">
        <f t="shared" si="53"/>
        <v>1373.974924193157</v>
      </c>
      <c r="K423" s="4">
        <f t="shared" si="54"/>
        <v>308.88335151143315</v>
      </c>
      <c r="L423" s="42">
        <f>Pressure!Q423</f>
        <v>0.45642816391027902</v>
      </c>
      <c r="M423" s="10">
        <f t="shared" si="48"/>
        <v>1.5332059524364003</v>
      </c>
      <c r="N423" s="10">
        <f t="shared" si="55"/>
        <v>2.5992852259916033</v>
      </c>
    </row>
    <row r="424" spans="3:14">
      <c r="C424" s="4">
        <f>Pressure!AB424*1000000</f>
        <v>6847179.0388260512</v>
      </c>
      <c r="D424" s="78">
        <f>Pressure!I424</f>
        <v>1.5531826837612554E-4</v>
      </c>
      <c r="E424" s="40">
        <f>Pressure!H424</f>
        <v>155.31826837612553</v>
      </c>
      <c r="F424" s="10">
        <f t="shared" si="50"/>
        <v>4.5</v>
      </c>
      <c r="G424" s="4">
        <f t="shared" si="49"/>
        <v>290171.74560279545</v>
      </c>
      <c r="H424" s="42">
        <f t="shared" si="51"/>
        <v>10.178225067477769</v>
      </c>
      <c r="I424" s="10">
        <f t="shared" si="52"/>
        <v>1.2921644835410928</v>
      </c>
      <c r="J424" s="4">
        <f t="shared" si="53"/>
        <v>1374.2065800394191</v>
      </c>
      <c r="K424" s="4">
        <f t="shared" si="54"/>
        <v>308.93543007045974</v>
      </c>
      <c r="L424" s="42">
        <f>Pressure!Q424</f>
        <v>0.45754409206327074</v>
      </c>
      <c r="M424" s="10">
        <f t="shared" ref="M424:M473" si="56">(J424+J423)/2*(L424-L423)</f>
        <v>1.5333865550521308</v>
      </c>
      <c r="N424" s="10">
        <f t="shared" si="55"/>
        <v>2.5992852259916033</v>
      </c>
    </row>
    <row r="425" spans="3:14">
      <c r="C425" s="4">
        <f>Pressure!AB425*1000000</f>
        <v>6848265.4860072639</v>
      </c>
      <c r="D425" s="78">
        <f>Pressure!I425</f>
        <v>1.5531826837612554E-4</v>
      </c>
      <c r="E425" s="40">
        <f>Pressure!H425</f>
        <v>155.31826837612553</v>
      </c>
      <c r="F425" s="10">
        <f t="shared" si="50"/>
        <v>4.5</v>
      </c>
      <c r="G425" s="4">
        <f t="shared" si="49"/>
        <v>290217.78737755993</v>
      </c>
      <c r="H425" s="42">
        <f t="shared" si="51"/>
        <v>10.179502449072347</v>
      </c>
      <c r="I425" s="10">
        <f t="shared" si="52"/>
        <v>1.2921750140711707</v>
      </c>
      <c r="J425" s="4">
        <f t="shared" si="53"/>
        <v>1374.4358273691596</v>
      </c>
      <c r="K425" s="4">
        <f t="shared" si="54"/>
        <v>308.98696717080156</v>
      </c>
      <c r="L425" s="42">
        <f>Pressure!Q425</f>
        <v>0.45865996313592372</v>
      </c>
      <c r="M425" s="10">
        <f t="shared" si="56"/>
        <v>1.5335652757472473</v>
      </c>
      <c r="N425" s="10">
        <f t="shared" si="55"/>
        <v>2.5992852259916033</v>
      </c>
    </row>
    <row r="426" spans="3:14">
      <c r="C426" s="4">
        <f>Pressure!AB426*1000000</f>
        <v>6849340.5171509795</v>
      </c>
      <c r="D426" s="78">
        <f>Pressure!I426</f>
        <v>1.5531826837612554E-4</v>
      </c>
      <c r="E426" s="40">
        <f>Pressure!H426</f>
        <v>155.31826837612553</v>
      </c>
      <c r="F426" s="10">
        <f t="shared" si="50"/>
        <v>4.5</v>
      </c>
      <c r="G426" s="4">
        <f t="shared" si="49"/>
        <v>290263.34536016569</v>
      </c>
      <c r="H426" s="42">
        <f t="shared" si="51"/>
        <v>10.180766373606401</v>
      </c>
      <c r="I426" s="10">
        <f t="shared" si="52"/>
        <v>1.2921854306615761</v>
      </c>
      <c r="J426" s="4">
        <f t="shared" si="53"/>
        <v>1374.6626658417022</v>
      </c>
      <c r="K426" s="4">
        <f t="shared" si="54"/>
        <v>309.03796273587119</v>
      </c>
      <c r="L426" s="42">
        <f>Pressure!Q426</f>
        <v>0.45977577773358275</v>
      </c>
      <c r="M426" s="10">
        <f t="shared" si="56"/>
        <v>1.5337421145635564</v>
      </c>
      <c r="N426" s="10">
        <f t="shared" si="55"/>
        <v>2.5992852259916033</v>
      </c>
    </row>
    <row r="427" spans="3:14">
      <c r="C427" s="4">
        <f>Pressure!AB427*1000000</f>
        <v>6850404.1306572873</v>
      </c>
      <c r="D427" s="78">
        <f>Pressure!I427</f>
        <v>1.5531826837612554E-4</v>
      </c>
      <c r="E427" s="40">
        <f>Pressure!H427</f>
        <v>155.31826837612553</v>
      </c>
      <c r="F427" s="10">
        <f t="shared" si="50"/>
        <v>4.5</v>
      </c>
      <c r="G427" s="4">
        <f t="shared" si="49"/>
        <v>290308.41948281124</v>
      </c>
      <c r="H427" s="42">
        <f t="shared" si="51"/>
        <v>10.182016840306597</v>
      </c>
      <c r="I427" s="10">
        <f t="shared" si="52"/>
        <v>1.2921957334025327</v>
      </c>
      <c r="J427" s="4">
        <f t="shared" si="53"/>
        <v>1374.8870951194558</v>
      </c>
      <c r="K427" s="4">
        <f t="shared" si="54"/>
        <v>309.0884166897747</v>
      </c>
      <c r="L427" s="42">
        <f>Pressure!Q427</f>
        <v>0.46089153646129966</v>
      </c>
      <c r="M427" s="10">
        <f t="shared" si="56"/>
        <v>1.5339170715421764</v>
      </c>
      <c r="N427" s="10">
        <f t="shared" si="55"/>
        <v>2.5992852259916033</v>
      </c>
    </row>
    <row r="428" spans="3:14">
      <c r="C428" s="4">
        <f>Pressure!AB428*1000000</f>
        <v>6851456.3249417292</v>
      </c>
      <c r="D428" s="78">
        <f>Pressure!I428</f>
        <v>1.5531826837612554E-4</v>
      </c>
      <c r="E428" s="40">
        <f>Pressure!H428</f>
        <v>155.31826837612553</v>
      </c>
      <c r="F428" s="10">
        <f t="shared" si="50"/>
        <v>4.5</v>
      </c>
      <c r="G428" s="4">
        <f t="shared" si="49"/>
        <v>290353.00967834995</v>
      </c>
      <c r="H428" s="42">
        <f t="shared" si="51"/>
        <v>10.183253848405874</v>
      </c>
      <c r="I428" s="10">
        <f t="shared" si="52"/>
        <v>1.2922059223832281</v>
      </c>
      <c r="J428" s="4">
        <f t="shared" si="53"/>
        <v>1375.1091148680891</v>
      </c>
      <c r="K428" s="4">
        <f t="shared" si="54"/>
        <v>309.13832895735112</v>
      </c>
      <c r="L428" s="42">
        <f>Pressure!Q428</f>
        <v>0.46200723992383674</v>
      </c>
      <c r="M428" s="10">
        <f t="shared" si="56"/>
        <v>1.5340901467234858</v>
      </c>
      <c r="N428" s="10">
        <f t="shared" si="55"/>
        <v>2.5992852259916033</v>
      </c>
    </row>
    <row r="429" spans="3:14">
      <c r="C429" s="4">
        <f>Pressure!AB429*1000000</f>
        <v>6852497.0984351151</v>
      </c>
      <c r="D429" s="78">
        <f>Pressure!I429</f>
        <v>1.5531826837612554E-4</v>
      </c>
      <c r="E429" s="40">
        <f>Pressure!H429</f>
        <v>155.31826837612553</v>
      </c>
      <c r="F429" s="10">
        <f t="shared" si="50"/>
        <v>4.5</v>
      </c>
      <c r="G429" s="4">
        <f t="shared" si="49"/>
        <v>290397.11588028219</v>
      </c>
      <c r="H429" s="42">
        <f t="shared" si="51"/>
        <v>10.184477397143205</v>
      </c>
      <c r="I429" s="10">
        <f t="shared" si="52"/>
        <v>1.2922159976918151</v>
      </c>
      <c r="J429" s="4">
        <f t="shared" si="53"/>
        <v>1375.3287247564933</v>
      </c>
      <c r="K429" s="4">
        <f t="shared" si="54"/>
        <v>309.18769946416381</v>
      </c>
      <c r="L429" s="42">
        <f>Pressure!Q429</f>
        <v>0.46312288872566992</v>
      </c>
      <c r="M429" s="10">
        <f t="shared" si="56"/>
        <v>1.5342613401469027</v>
      </c>
      <c r="N429" s="10">
        <f t="shared" si="55"/>
        <v>2.5992852259916033</v>
      </c>
    </row>
    <row r="430" spans="3:14">
      <c r="C430" s="4">
        <f>Pressure!AB430*1000000</f>
        <v>6853526.4495835677</v>
      </c>
      <c r="D430" s="78">
        <f>Pressure!I430</f>
        <v>1.5531826837612554E-4</v>
      </c>
      <c r="E430" s="40">
        <f>Pressure!H430</f>
        <v>155.31826837612553</v>
      </c>
      <c r="F430" s="10">
        <f t="shared" si="50"/>
        <v>4.5</v>
      </c>
      <c r="G430" s="4">
        <f t="shared" si="49"/>
        <v>290440.7380227574</v>
      </c>
      <c r="H430" s="42">
        <f t="shared" si="51"/>
        <v>10.185687485763667</v>
      </c>
      <c r="I430" s="10">
        <f t="shared" si="52"/>
        <v>1.2922259594154135</v>
      </c>
      <c r="J430" s="4">
        <f t="shared" si="53"/>
        <v>1375.5459244567905</v>
      </c>
      <c r="K430" s="4">
        <f t="shared" si="54"/>
        <v>309.23652813650256</v>
      </c>
      <c r="L430" s="42">
        <f>Pressure!Q430</f>
        <v>0.46423848347099222</v>
      </c>
      <c r="M430" s="10">
        <f t="shared" si="56"/>
        <v>1.5344306518513344</v>
      </c>
      <c r="N430" s="10">
        <f t="shared" si="55"/>
        <v>2.5992852259916033</v>
      </c>
    </row>
    <row r="431" spans="3:14">
      <c r="C431" s="4">
        <f>Pressure!AB431*1000000</f>
        <v>6854544.3768484397</v>
      </c>
      <c r="D431" s="78">
        <f>Pressure!I431</f>
        <v>1.5531826837612554E-4</v>
      </c>
      <c r="E431" s="40">
        <f>Pressure!H431</f>
        <v>155.31826837612553</v>
      </c>
      <c r="F431" s="10">
        <f t="shared" si="50"/>
        <v>4.5</v>
      </c>
      <c r="G431" s="4">
        <f t="shared" si="49"/>
        <v>290483.87604057021</v>
      </c>
      <c r="H431" s="42">
        <f t="shared" si="51"/>
        <v>10.186884113518337</v>
      </c>
      <c r="I431" s="10">
        <f t="shared" si="52"/>
        <v>1.292235807640111</v>
      </c>
      <c r="J431" s="4">
        <f t="shared" si="53"/>
        <v>1375.760713644316</v>
      </c>
      <c r="K431" s="4">
        <f t="shared" si="54"/>
        <v>309.28481490137943</v>
      </c>
      <c r="L431" s="42">
        <f>Pressure!Q431</f>
        <v>0.46535402476371701</v>
      </c>
      <c r="M431" s="10">
        <f t="shared" si="56"/>
        <v>1.5345980818747975</v>
      </c>
      <c r="N431" s="10">
        <f t="shared" si="55"/>
        <v>2.5992852259916033</v>
      </c>
    </row>
    <row r="432" spans="3:14">
      <c r="C432" s="4">
        <f>Pressure!AB432*1000000</f>
        <v>6855550.8787061851</v>
      </c>
      <c r="D432" s="78">
        <f>Pressure!I432</f>
        <v>1.5531826837612554E-4</v>
      </c>
      <c r="E432" s="40">
        <f>Pressure!H432</f>
        <v>155.31826837612553</v>
      </c>
      <c r="F432" s="10">
        <f t="shared" si="50"/>
        <v>4.5</v>
      </c>
      <c r="G432" s="4">
        <f t="shared" si="49"/>
        <v>290526.52986915543</v>
      </c>
      <c r="H432" s="42">
        <f t="shared" si="51"/>
        <v>10.188067279664136</v>
      </c>
      <c r="I432" s="10">
        <f t="shared" si="52"/>
        <v>1.2922455424509645</v>
      </c>
      <c r="J432" s="4">
        <f t="shared" si="53"/>
        <v>1375.9730919975914</v>
      </c>
      <c r="K432" s="4">
        <f t="shared" si="54"/>
        <v>309.33255968652293</v>
      </c>
      <c r="L432" s="42">
        <f>Pressure!Q432</f>
        <v>0.46646951320748126</v>
      </c>
      <c r="M432" s="10">
        <f t="shared" si="56"/>
        <v>1.534763630254478</v>
      </c>
      <c r="N432" s="10">
        <f t="shared" si="55"/>
        <v>2.5992852259916033</v>
      </c>
    </row>
    <row r="433" spans="3:14">
      <c r="C433" s="4">
        <f>Pressure!AB433*1000000</f>
        <v>6856545.9536483446</v>
      </c>
      <c r="D433" s="78">
        <f>Pressure!I433</f>
        <v>1.5531826837612554E-4</v>
      </c>
      <c r="E433" s="40">
        <f>Pressure!H433</f>
        <v>155.31826837612553</v>
      </c>
      <c r="F433" s="10">
        <f t="shared" si="50"/>
        <v>4.5</v>
      </c>
      <c r="G433" s="4">
        <f t="shared" si="49"/>
        <v>290568.69944458711</v>
      </c>
      <c r="H433" s="42">
        <f t="shared" si="51"/>
        <v>10.189236983463832</v>
      </c>
      <c r="I433" s="10">
        <f t="shared" si="52"/>
        <v>1.2922551639320008</v>
      </c>
      <c r="J433" s="4">
        <f t="shared" si="53"/>
        <v>1376.183059198323</v>
      </c>
      <c r="K433" s="4">
        <f t="shared" si="54"/>
        <v>309.37976242037746</v>
      </c>
      <c r="L433" s="42">
        <f>Pressure!Q433</f>
        <v>0.46758494940564888</v>
      </c>
      <c r="M433" s="10">
        <f t="shared" si="56"/>
        <v>1.5349272970267982</v>
      </c>
      <c r="N433" s="10">
        <f t="shared" si="55"/>
        <v>2.5992852259916033</v>
      </c>
    </row>
    <row r="434" spans="3:14">
      <c r="C434" s="4">
        <f>Pressure!AB434*1000000</f>
        <v>6857529.6001822669</v>
      </c>
      <c r="D434" s="78">
        <f>Pressure!I434</f>
        <v>1.5531826837612554E-4</v>
      </c>
      <c r="E434" s="40">
        <f>Pressure!H434</f>
        <v>155.31826837612553</v>
      </c>
      <c r="F434" s="10">
        <f t="shared" si="50"/>
        <v>4.5</v>
      </c>
      <c r="G434" s="4">
        <f t="shared" si="49"/>
        <v>290610.38470360928</v>
      </c>
      <c r="H434" s="42">
        <f t="shared" si="51"/>
        <v>10.190393224186915</v>
      </c>
      <c r="I434" s="10">
        <f t="shared" si="52"/>
        <v>1.2922646721662259</v>
      </c>
      <c r="J434" s="4">
        <f t="shared" si="53"/>
        <v>1376.3906149315508</v>
      </c>
      <c r="K434" s="4">
        <f t="shared" si="54"/>
        <v>309.42642303213677</v>
      </c>
      <c r="L434" s="42">
        <f>Pressure!Q434</f>
        <v>0.46870033396131405</v>
      </c>
      <c r="M434" s="10">
        <f t="shared" si="56"/>
        <v>1.5350890822275074</v>
      </c>
      <c r="N434" s="10">
        <f t="shared" si="55"/>
        <v>2.5992852259916033</v>
      </c>
    </row>
    <row r="435" spans="3:14">
      <c r="C435" s="4">
        <f>Pressure!AB435*1000000</f>
        <v>6858501.8168297401</v>
      </c>
      <c r="D435" s="78">
        <f>Pressure!I435</f>
        <v>1.5531826837612554E-4</v>
      </c>
      <c r="E435" s="40">
        <f>Pressure!H435</f>
        <v>155.31826837612553</v>
      </c>
      <c r="F435" s="10">
        <f t="shared" si="50"/>
        <v>4.5</v>
      </c>
      <c r="G435" s="4">
        <f t="shared" si="49"/>
        <v>290651.58558357775</v>
      </c>
      <c r="H435" s="42">
        <f t="shared" si="51"/>
        <v>10.191536001107925</v>
      </c>
      <c r="I435" s="10">
        <f t="shared" si="52"/>
        <v>1.2922740672356141</v>
      </c>
      <c r="J435" s="4">
        <f t="shared" si="53"/>
        <v>1376.5957588853635</v>
      </c>
      <c r="K435" s="4">
        <f t="shared" si="54"/>
        <v>309.47254145168012</v>
      </c>
      <c r="L435" s="42">
        <f>Pressure!Q435</f>
        <v>0.46981566747730458</v>
      </c>
      <c r="M435" s="10">
        <f t="shared" si="56"/>
        <v>1.5352489858916114</v>
      </c>
      <c r="N435" s="10">
        <f t="shared" si="55"/>
        <v>2.5992852259916033</v>
      </c>
    </row>
    <row r="436" spans="3:14">
      <c r="C436" s="4">
        <f>Pressure!AB436*1000000</f>
        <v>6859462.6021282943</v>
      </c>
      <c r="D436" s="78">
        <f>Pressure!I436</f>
        <v>1.5531826837612554E-4</v>
      </c>
      <c r="E436" s="40">
        <f>Pressure!H436</f>
        <v>155.31826837612553</v>
      </c>
      <c r="F436" s="10">
        <f t="shared" si="50"/>
        <v>4.5</v>
      </c>
      <c r="G436" s="4">
        <f t="shared" si="49"/>
        <v>290692.30202251562</v>
      </c>
      <c r="H436" s="42">
        <f t="shared" si="51"/>
        <v>10.192665313508034</v>
      </c>
      <c r="I436" s="10">
        <f t="shared" si="52"/>
        <v>1.292283349221121</v>
      </c>
      <c r="J436" s="4">
        <f t="shared" si="53"/>
        <v>1376.7984907511698</v>
      </c>
      <c r="K436" s="4">
        <f t="shared" si="54"/>
        <v>309.51811760963307</v>
      </c>
      <c r="L436" s="42">
        <f>Pressure!Q436</f>
        <v>0.470930950556185</v>
      </c>
      <c r="M436" s="10">
        <f t="shared" si="56"/>
        <v>1.5354070080531448</v>
      </c>
      <c r="N436" s="10">
        <f t="shared" si="55"/>
        <v>2.5992852259916033</v>
      </c>
    </row>
    <row r="437" spans="3:14">
      <c r="C437" s="4">
        <f>Pressure!AB437*1000000</f>
        <v>6860411.9546303358</v>
      </c>
      <c r="D437" s="78">
        <f>Pressure!I437</f>
        <v>1.5531826837612554E-4</v>
      </c>
      <c r="E437" s="40">
        <f>Pressure!H437</f>
        <v>155.31826837612553</v>
      </c>
      <c r="F437" s="10">
        <f t="shared" si="50"/>
        <v>4.5</v>
      </c>
      <c r="G437" s="4">
        <f t="shared" si="49"/>
        <v>290732.53395907633</v>
      </c>
      <c r="H437" s="42">
        <f t="shared" si="51"/>
        <v>10.193781160674025</v>
      </c>
      <c r="I437" s="10">
        <f t="shared" si="52"/>
        <v>1.2922925182026781</v>
      </c>
      <c r="J437" s="4">
        <f t="shared" si="53"/>
        <v>1376.9988102235184</v>
      </c>
      <c r="K437" s="4">
        <f t="shared" si="54"/>
        <v>309.56315143732712</v>
      </c>
      <c r="L437" s="42">
        <f>Pressure!Q437</f>
        <v>0.47204618380026009</v>
      </c>
      <c r="M437" s="10">
        <f t="shared" si="56"/>
        <v>1.5355631487456098</v>
      </c>
      <c r="N437" s="10">
        <f t="shared" si="55"/>
        <v>2.5992852259916033</v>
      </c>
    </row>
    <row r="438" spans="3:14">
      <c r="C438" s="4">
        <f>Pressure!AB438*1000000</f>
        <v>6861349.8729036115</v>
      </c>
      <c r="D438" s="78">
        <f>Pressure!I438</f>
        <v>1.5531826837612554E-4</v>
      </c>
      <c r="E438" s="40">
        <f>Pressure!H438</f>
        <v>155.31826837612553</v>
      </c>
      <c r="F438" s="10">
        <f t="shared" si="50"/>
        <v>4.5</v>
      </c>
      <c r="G438" s="4">
        <f t="shared" si="49"/>
        <v>290772.28133256338</v>
      </c>
      <c r="H438" s="42">
        <f t="shared" si="51"/>
        <v>10.194883541898845</v>
      </c>
      <c r="I438" s="10">
        <f t="shared" si="52"/>
        <v>1.2923015742591986</v>
      </c>
      <c r="J438" s="4">
        <f t="shared" si="53"/>
        <v>1377.1967170001951</v>
      </c>
      <c r="K438" s="4">
        <f t="shared" si="54"/>
        <v>309.60764286682144</v>
      </c>
      <c r="L438" s="42">
        <f>Pressure!Q438</f>
        <v>0.47316136781157792</v>
      </c>
      <c r="M438" s="10">
        <f t="shared" si="56"/>
        <v>1.535717408001479</v>
      </c>
      <c r="N438" s="10">
        <f t="shared" si="55"/>
        <v>2.5992852259916033</v>
      </c>
    </row>
    <row r="439" spans="3:14">
      <c r="C439" s="4">
        <f>Pressure!AB439*1000000</f>
        <v>6862276.355530981</v>
      </c>
      <c r="D439" s="78">
        <f>Pressure!I439</f>
        <v>1.5531826837612554E-4</v>
      </c>
      <c r="E439" s="40">
        <f>Pressure!H439</f>
        <v>155.31826837612553</v>
      </c>
      <c r="F439" s="10">
        <f t="shared" si="50"/>
        <v>4.5</v>
      </c>
      <c r="G439" s="4">
        <f t="shared" si="49"/>
        <v>290811.54408292088</v>
      </c>
      <c r="H439" s="42">
        <f t="shared" si="51"/>
        <v>10.19597245648132</v>
      </c>
      <c r="I439" s="10">
        <f t="shared" si="52"/>
        <v>1.2923105174685765</v>
      </c>
      <c r="J439" s="4">
        <f t="shared" si="53"/>
        <v>1377.3922107821741</v>
      </c>
      <c r="K439" s="4">
        <f t="shared" si="54"/>
        <v>309.65159183089207</v>
      </c>
      <c r="L439" s="42">
        <f>Pressure!Q439</f>
        <v>0.47427650319193332</v>
      </c>
      <c r="M439" s="10">
        <f t="shared" si="56"/>
        <v>1.5358697858526871</v>
      </c>
      <c r="N439" s="10">
        <f t="shared" si="55"/>
        <v>2.5992852259916033</v>
      </c>
    </row>
    <row r="440" spans="3:14">
      <c r="C440" s="4">
        <f>Pressure!AB440*1000000</f>
        <v>6863191.4011104628</v>
      </c>
      <c r="D440" s="78">
        <f>Pressure!I440</f>
        <v>1.5531826837612554E-4</v>
      </c>
      <c r="E440" s="40">
        <f>Pressure!H440</f>
        <v>155.31826837612553</v>
      </c>
      <c r="F440" s="10">
        <f t="shared" si="50"/>
        <v>4.5</v>
      </c>
      <c r="G440" s="4">
        <f t="shared" si="49"/>
        <v>290850.32215073518</v>
      </c>
      <c r="H440" s="42">
        <f t="shared" si="51"/>
        <v>10.197047903726222</v>
      </c>
      <c r="I440" s="10">
        <f t="shared" si="52"/>
        <v>1.2923193479076889</v>
      </c>
      <c r="J440" s="4">
        <f t="shared" si="53"/>
        <v>1377.5852912736275</v>
      </c>
      <c r="K440" s="4">
        <f t="shared" si="54"/>
        <v>309.69499826303394</v>
      </c>
      <c r="L440" s="42">
        <f>Pressure!Q440</f>
        <v>0.47539159054287111</v>
      </c>
      <c r="M440" s="10">
        <f t="shared" si="56"/>
        <v>1.5360202823303117</v>
      </c>
      <c r="N440" s="10">
        <f t="shared" si="55"/>
        <v>2.5992852259916033</v>
      </c>
    </row>
    <row r="441" spans="3:14">
      <c r="C441" s="4">
        <f>Pressure!AB441*1000000</f>
        <v>6864095.008255153</v>
      </c>
      <c r="D441" s="78">
        <f>Pressure!I441</f>
        <v>1.5531826837612554E-4</v>
      </c>
      <c r="E441" s="40">
        <f>Pressure!H441</f>
        <v>155.31826837612553</v>
      </c>
      <c r="F441" s="10">
        <f t="shared" si="50"/>
        <v>4.5</v>
      </c>
      <c r="G441" s="4">
        <f t="shared" si="49"/>
        <v>290888.61547723174</v>
      </c>
      <c r="H441" s="42">
        <f t="shared" si="51"/>
        <v>10.198109882944193</v>
      </c>
      <c r="I441" s="10">
        <f t="shared" si="52"/>
        <v>1.2923280656523972</v>
      </c>
      <c r="J441" s="4">
        <f t="shared" si="53"/>
        <v>1377.7759581819103</v>
      </c>
      <c r="K441" s="4">
        <f t="shared" si="54"/>
        <v>309.73786209745748</v>
      </c>
      <c r="L441" s="42">
        <f>Pressure!Q441</f>
        <v>0.47650663046568936</v>
      </c>
      <c r="M441" s="10">
        <f t="shared" si="56"/>
        <v>1.5361688974646506</v>
      </c>
      <c r="N441" s="10">
        <f t="shared" si="55"/>
        <v>2.5992852259916033</v>
      </c>
    </row>
    <row r="442" spans="3:14">
      <c r="C442" s="4">
        <f>Pressure!AB442*1000000</f>
        <v>6864987.1755934823</v>
      </c>
      <c r="D442" s="78">
        <f>Pressure!I442</f>
        <v>1.5531826837612554E-4</v>
      </c>
      <c r="E442" s="40">
        <f>Pressure!H442</f>
        <v>155.31826837612553</v>
      </c>
      <c r="F442" s="10">
        <f t="shared" si="50"/>
        <v>4.5</v>
      </c>
      <c r="G442" s="4">
        <f t="shared" si="49"/>
        <v>290926.42400428571</v>
      </c>
      <c r="H442" s="42">
        <f t="shared" si="51"/>
        <v>10.199158393452018</v>
      </c>
      <c r="I442" s="10">
        <f t="shared" si="52"/>
        <v>1.2923366707775512</v>
      </c>
      <c r="J442" s="4">
        <f t="shared" si="53"/>
        <v>1377.9642112176127</v>
      </c>
      <c r="K442" s="4">
        <f t="shared" si="54"/>
        <v>309.78018326910046</v>
      </c>
      <c r="L442" s="42">
        <f>Pressure!Q442</f>
        <v>0.47762162356144261</v>
      </c>
      <c r="M442" s="10">
        <f t="shared" si="56"/>
        <v>1.536315631285176</v>
      </c>
      <c r="N442" s="10">
        <f t="shared" si="55"/>
        <v>2.5992852259916033</v>
      </c>
    </row>
    <row r="443" spans="3:14">
      <c r="C443" s="4">
        <f>Pressure!AB443*1000000</f>
        <v>6865867.901768853</v>
      </c>
      <c r="D443" s="78">
        <f>Pressure!I443</f>
        <v>1.5531826837612554E-4</v>
      </c>
      <c r="E443" s="40">
        <f>Pressure!H443</f>
        <v>155.31826837612553</v>
      </c>
      <c r="F443" s="10">
        <f t="shared" si="50"/>
        <v>4.5</v>
      </c>
      <c r="G443" s="4">
        <f t="shared" si="49"/>
        <v>290963.7476744068</v>
      </c>
      <c r="H443" s="42">
        <f t="shared" si="51"/>
        <v>10.200193434572238</v>
      </c>
      <c r="I443" s="10">
        <f t="shared" si="52"/>
        <v>1.2923451633569867</v>
      </c>
      <c r="J443" s="4">
        <f t="shared" si="53"/>
        <v>1378.1500500944837</v>
      </c>
      <c r="K443" s="4">
        <f t="shared" si="54"/>
        <v>309.82196171361085</v>
      </c>
      <c r="L443" s="42">
        <f>Pressure!Q443</f>
        <v>0.4787365704309452</v>
      </c>
      <c r="M443" s="10">
        <f t="shared" si="56"/>
        <v>1.5364604838206779</v>
      </c>
      <c r="N443" s="10">
        <f t="shared" si="55"/>
        <v>2.5992852259916033</v>
      </c>
    </row>
    <row r="444" spans="3:14">
      <c r="C444" s="4">
        <f>Pressure!AB444*1000000</f>
        <v>6866737.1854399648</v>
      </c>
      <c r="D444" s="78">
        <f>Pressure!I444</f>
        <v>1.5531826837612554E-4</v>
      </c>
      <c r="E444" s="40">
        <f>Pressure!H444</f>
        <v>155.31826837612553</v>
      </c>
      <c r="F444" s="10">
        <f t="shared" si="50"/>
        <v>4.5</v>
      </c>
      <c r="G444" s="4">
        <f t="shared" si="49"/>
        <v>291000.58643075306</v>
      </c>
      <c r="H444" s="42">
        <f t="shared" si="51"/>
        <v>10.201215005633509</v>
      </c>
      <c r="I444" s="10">
        <f t="shared" si="52"/>
        <v>1.29235354346353</v>
      </c>
      <c r="J444" s="4">
        <f t="shared" si="53"/>
        <v>1378.3334745295003</v>
      </c>
      <c r="K444" s="4">
        <f t="shared" si="54"/>
        <v>309.86319736736215</v>
      </c>
      <c r="L444" s="42">
        <f>Pressure!Q444</f>
        <v>0.47985147167477449</v>
      </c>
      <c r="M444" s="10">
        <f t="shared" si="56"/>
        <v>1.5366034550991148</v>
      </c>
      <c r="N444" s="10">
        <f t="shared" si="55"/>
        <v>2.5992852259916033</v>
      </c>
    </row>
    <row r="445" spans="3:14">
      <c r="C445" s="4">
        <f>Pressure!AB445*1000000</f>
        <v>6867595.0252803387</v>
      </c>
      <c r="D445" s="78">
        <f>Pressure!I445</f>
        <v>1.5531826837612554E-4</v>
      </c>
      <c r="E445" s="40">
        <f>Pressure!H445</f>
        <v>155.31826837612553</v>
      </c>
      <c r="F445" s="10">
        <f t="shared" si="50"/>
        <v>4.5</v>
      </c>
      <c r="G445" s="4">
        <f t="shared" si="49"/>
        <v>291036.94021711056</v>
      </c>
      <c r="H445" s="42">
        <f t="shared" si="51"/>
        <v>10.202223105970042</v>
      </c>
      <c r="I445" s="10">
        <f t="shared" si="52"/>
        <v>1.2923618111689961</v>
      </c>
      <c r="J445" s="4">
        <f t="shared" si="53"/>
        <v>1378.5144842427671</v>
      </c>
      <c r="K445" s="4">
        <f t="shared" si="54"/>
        <v>309.90389016743114</v>
      </c>
      <c r="L445" s="42">
        <f>Pressure!Q445</f>
        <v>0.48096632789327426</v>
      </c>
      <c r="M445" s="10">
        <f t="shared" si="56"/>
        <v>1.5367445451478319</v>
      </c>
      <c r="N445" s="10">
        <f t="shared" si="55"/>
        <v>2.5992852259916033</v>
      </c>
    </row>
    <row r="446" spans="3:14">
      <c r="C446" s="4">
        <f>Pressure!AB446*1000000</f>
        <v>6868441.4199791169</v>
      </c>
      <c r="D446" s="78">
        <f>Pressure!I446</f>
        <v>1.5531826837612554E-4</v>
      </c>
      <c r="E446" s="40">
        <f>Pressure!H446</f>
        <v>155.31826837612553</v>
      </c>
      <c r="F446" s="10">
        <f t="shared" si="50"/>
        <v>4.5</v>
      </c>
      <c r="G446" s="4">
        <f t="shared" si="49"/>
        <v>291072.80897792737</v>
      </c>
      <c r="H446" s="42">
        <f t="shared" si="51"/>
        <v>10.203217734922569</v>
      </c>
      <c r="I446" s="10">
        <f t="shared" si="52"/>
        <v>1.2923699665441966</v>
      </c>
      <c r="J446" s="4">
        <f t="shared" si="53"/>
        <v>1378.6930789576843</v>
      </c>
      <c r="K446" s="4">
        <f t="shared" si="54"/>
        <v>309.94404005163534</v>
      </c>
      <c r="L446" s="42">
        <f>Pressure!Q446</f>
        <v>0.48208113968655769</v>
      </c>
      <c r="M446" s="10">
        <f t="shared" si="56"/>
        <v>1.5368837539930689</v>
      </c>
      <c r="N446" s="10">
        <f t="shared" si="55"/>
        <v>2.5992852259916033</v>
      </c>
    </row>
    <row r="447" spans="3:14">
      <c r="C447" s="4">
        <f>Pressure!AB447*1000000</f>
        <v>6869276.3682399038</v>
      </c>
      <c r="D447" s="78">
        <f>Pressure!I447</f>
        <v>1.5531826837612554E-4</v>
      </c>
      <c r="E447" s="40">
        <f>Pressure!H447</f>
        <v>155.31826837612553</v>
      </c>
      <c r="F447" s="10">
        <f t="shared" si="50"/>
        <v>4.5</v>
      </c>
      <c r="G447" s="4">
        <f t="shared" si="49"/>
        <v>291108.19265826442</v>
      </c>
      <c r="H447" s="42">
        <f t="shared" si="51"/>
        <v>10.204198891836963</v>
      </c>
      <c r="I447" s="10">
        <f t="shared" si="52"/>
        <v>1.2923780096589308</v>
      </c>
      <c r="J447" s="4">
        <f t="shared" si="53"/>
        <v>1378.8692584007042</v>
      </c>
      <c r="K447" s="4">
        <f t="shared" si="54"/>
        <v>309.98364695847852</v>
      </c>
      <c r="L447" s="42">
        <f>Pressure!Q447</f>
        <v>0.48319590765451093</v>
      </c>
      <c r="M447" s="10">
        <f t="shared" si="56"/>
        <v>1.5370210816606906</v>
      </c>
      <c r="N447" s="10">
        <f t="shared" si="55"/>
        <v>2.5992852259916033</v>
      </c>
    </row>
    <row r="448" spans="3:14">
      <c r="C448" s="4">
        <f>Pressure!AB448*1000000</f>
        <v>6870099.8687819988</v>
      </c>
      <c r="D448" s="78">
        <f>Pressure!I448</f>
        <v>1.5531826837612554E-4</v>
      </c>
      <c r="E448" s="40">
        <f>Pressure!H448</f>
        <v>155.31826837612553</v>
      </c>
      <c r="F448" s="10">
        <f t="shared" si="50"/>
        <v>4.5</v>
      </c>
      <c r="G448" s="4">
        <f t="shared" si="49"/>
        <v>291143.0912038479</v>
      </c>
      <c r="H448" s="42">
        <f t="shared" si="51"/>
        <v>10.205166576065714</v>
      </c>
      <c r="I448" s="10">
        <f t="shared" si="52"/>
        <v>1.2923859405819991</v>
      </c>
      <c r="J448" s="4">
        <f t="shared" si="53"/>
        <v>1379.0430223015912</v>
      </c>
      <c r="K448" s="4">
        <f t="shared" si="54"/>
        <v>310.02271082720904</v>
      </c>
      <c r="L448" s="42">
        <f>Pressure!Q448</f>
        <v>0.48431063239679611</v>
      </c>
      <c r="M448" s="10">
        <f t="shared" si="56"/>
        <v>1.5371565281755122</v>
      </c>
      <c r="N448" s="10">
        <f t="shared" si="55"/>
        <v>2.5992852259916033</v>
      </c>
    </row>
    <row r="449" spans="3:14">
      <c r="C449" s="4">
        <f>Pressure!AB449*1000000</f>
        <v>6870911.9203394251</v>
      </c>
      <c r="D449" s="78">
        <f>Pressure!I449</f>
        <v>1.5531826837612554E-4</v>
      </c>
      <c r="E449" s="40">
        <f>Pressure!H449</f>
        <v>155.31826837612553</v>
      </c>
      <c r="F449" s="10">
        <f t="shared" si="50"/>
        <v>4.5</v>
      </c>
      <c r="G449" s="4">
        <f t="shared" si="49"/>
        <v>291177.5045610278</v>
      </c>
      <c r="H449" s="42">
        <f t="shared" si="51"/>
        <v>10.206120786966753</v>
      </c>
      <c r="I449" s="10">
        <f t="shared" si="52"/>
        <v>1.2923937593811943</v>
      </c>
      <c r="J449" s="4">
        <f t="shared" si="53"/>
        <v>1379.2143703932156</v>
      </c>
      <c r="K449" s="4">
        <f t="shared" si="54"/>
        <v>310.06123159777343</v>
      </c>
      <c r="L449" s="42">
        <f>Pressure!Q449</f>
        <v>0.4854253145128547</v>
      </c>
      <c r="M449" s="10">
        <f t="shared" si="56"/>
        <v>1.5372900935616416</v>
      </c>
      <c r="N449" s="10">
        <f t="shared" si="55"/>
        <v>2.5992852259916033</v>
      </c>
    </row>
    <row r="450" spans="3:14">
      <c r="C450" s="4">
        <f>Pressure!AB450*1000000</f>
        <v>6871712.5216613896</v>
      </c>
      <c r="D450" s="78">
        <f>Pressure!I450</f>
        <v>1.5531826837612554E-4</v>
      </c>
      <c r="E450" s="40">
        <f>Pressure!H450</f>
        <v>155.31826837612553</v>
      </c>
      <c r="F450" s="10">
        <f t="shared" si="50"/>
        <v>4.5</v>
      </c>
      <c r="G450" s="4">
        <f t="shared" si="49"/>
        <v>291211.43267679767</v>
      </c>
      <c r="H450" s="42">
        <f t="shared" si="51"/>
        <v>10.207061523904034</v>
      </c>
      <c r="I450" s="10">
        <f t="shared" si="52"/>
        <v>1.2924014661233083</v>
      </c>
      <c r="J450" s="4">
        <f t="shared" si="53"/>
        <v>1379.3833024116523</v>
      </c>
      <c r="K450" s="4">
        <f t="shared" si="54"/>
        <v>310.09920921083858</v>
      </c>
      <c r="L450" s="42">
        <f>Pressure!Q450</f>
        <v>0.48653995460191068</v>
      </c>
      <c r="M450" s="10">
        <f t="shared" si="56"/>
        <v>1.5374217778424255</v>
      </c>
      <c r="N450" s="10">
        <f t="shared" si="55"/>
        <v>2.5992852259916033</v>
      </c>
    </row>
    <row r="451" spans="3:14">
      <c r="C451" s="4">
        <f>Pressure!AB451*1000000</f>
        <v>6872501.6715124361</v>
      </c>
      <c r="D451" s="78">
        <f>Pressure!I451</f>
        <v>1.5531826837612554E-4</v>
      </c>
      <c r="E451" s="40">
        <f>Pressure!H451</f>
        <v>155.31826837612553</v>
      </c>
      <c r="F451" s="10">
        <f t="shared" si="50"/>
        <v>4.5</v>
      </c>
      <c r="G451" s="4">
        <f t="shared" si="49"/>
        <v>291244.875498801</v>
      </c>
      <c r="H451" s="42">
        <f t="shared" si="51"/>
        <v>10.207988786247673</v>
      </c>
      <c r="I451" s="10">
        <f t="shared" si="52"/>
        <v>1.2924090608741345</v>
      </c>
      <c r="J451" s="4">
        <f t="shared" si="53"/>
        <v>1379.5498180962118</v>
      </c>
      <c r="K451" s="4">
        <f t="shared" si="54"/>
        <v>310.13664360779904</v>
      </c>
      <c r="L451" s="42">
        <f>Pressure!Q451</f>
        <v>0.48765455326297391</v>
      </c>
      <c r="M451" s="10">
        <f t="shared" si="56"/>
        <v>1.5375515810405271</v>
      </c>
      <c r="N451" s="10">
        <f t="shared" si="55"/>
        <v>2.5992852259916033</v>
      </c>
    </row>
    <row r="452" spans="3:14">
      <c r="C452" s="4">
        <f>Pressure!AB452*1000000</f>
        <v>6873279.3686719062</v>
      </c>
      <c r="D452" s="78">
        <f>Pressure!I452</f>
        <v>1.5531826837612554E-4</v>
      </c>
      <c r="E452" s="40">
        <f>Pressure!H452</f>
        <v>155.31826837612553</v>
      </c>
      <c r="F452" s="10">
        <f t="shared" si="50"/>
        <v>4.5</v>
      </c>
      <c r="G452" s="4">
        <f t="shared" si="49"/>
        <v>291277.83297530835</v>
      </c>
      <c r="H452" s="42">
        <f t="shared" si="51"/>
        <v>10.208902573373383</v>
      </c>
      <c r="I452" s="10">
        <f t="shared" si="52"/>
        <v>1.2924165436984651</v>
      </c>
      <c r="J452" s="4">
        <f t="shared" si="53"/>
        <v>1379.7139171893277</v>
      </c>
      <c r="K452" s="4">
        <f t="shared" si="54"/>
        <v>310.17353473075127</v>
      </c>
      <c r="L452" s="42">
        <f>Pressure!Q452</f>
        <v>0.48876911109484322</v>
      </c>
      <c r="M452" s="10">
        <f t="shared" si="56"/>
        <v>1.5376795031777346</v>
      </c>
      <c r="N452" s="10">
        <f t="shared" si="55"/>
        <v>2.5992852259916033</v>
      </c>
    </row>
    <row r="453" spans="3:14">
      <c r="C453" s="4">
        <f>Pressure!AB453*1000000</f>
        <v>6874045.611934253</v>
      </c>
      <c r="D453" s="78">
        <f>Pressure!I453</f>
        <v>1.5531826837612554E-4</v>
      </c>
      <c r="E453" s="40">
        <f>Pressure!H453</f>
        <v>155.31826837612553</v>
      </c>
      <c r="F453" s="10">
        <f t="shared" si="50"/>
        <v>4.5</v>
      </c>
      <c r="G453" s="4">
        <f t="shared" si="49"/>
        <v>291310.30505523068</v>
      </c>
      <c r="H453" s="42">
        <f t="shared" si="51"/>
        <v>10.209802884662762</v>
      </c>
      <c r="I453" s="10">
        <f t="shared" si="52"/>
        <v>1.2924239146600931</v>
      </c>
      <c r="J453" s="4">
        <f t="shared" si="53"/>
        <v>1379.8755994366213</v>
      </c>
      <c r="K453" s="4">
        <f t="shared" si="54"/>
        <v>310.20988252250828</v>
      </c>
      <c r="L453" s="42">
        <f>Pressure!Q453</f>
        <v>0.48988362869610969</v>
      </c>
      <c r="M453" s="10">
        <f t="shared" si="56"/>
        <v>1.5378055442750147</v>
      </c>
      <c r="N453" s="10">
        <f t="shared" si="55"/>
        <v>2.5992852259916033</v>
      </c>
    </row>
    <row r="454" spans="3:14">
      <c r="C454" s="4">
        <f>Pressure!AB454*1000000</f>
        <v>6874800.4001089968</v>
      </c>
      <c r="D454" s="78">
        <f>Pressure!I454</f>
        <v>1.5531826837612554E-4</v>
      </c>
      <c r="E454" s="40">
        <f>Pressure!H454</f>
        <v>155.31826837612553</v>
      </c>
      <c r="F454" s="10">
        <f t="shared" si="50"/>
        <v>4.5</v>
      </c>
      <c r="G454" s="4">
        <f t="shared" si="49"/>
        <v>291342.29168811761</v>
      </c>
      <c r="H454" s="42">
        <f t="shared" si="51"/>
        <v>10.210689719503296</v>
      </c>
      <c r="I454" s="10">
        <f t="shared" si="52"/>
        <v>1.2924311738218162</v>
      </c>
      <c r="J454" s="4">
        <f t="shared" si="53"/>
        <v>1380.0348645868946</v>
      </c>
      <c r="K454" s="4">
        <f t="shared" si="54"/>
        <v>310.2456869265983</v>
      </c>
      <c r="L454" s="42">
        <f>Pressure!Q454</f>
        <v>0.49099810666515997</v>
      </c>
      <c r="M454" s="10">
        <f t="shared" si="56"/>
        <v>1.5379297043527818</v>
      </c>
      <c r="N454" s="10">
        <f t="shared" si="55"/>
        <v>2.5992852259916033</v>
      </c>
    </row>
    <row r="455" spans="3:14">
      <c r="C455" s="4">
        <f>Pressure!AB455*1000000</f>
        <v>6875543.7320207665</v>
      </c>
      <c r="D455" s="78">
        <f>Pressure!I455</f>
        <v>1.5531826837612554E-4</v>
      </c>
      <c r="E455" s="40">
        <f>Pressure!H455</f>
        <v>155.31826837612553</v>
      </c>
      <c r="F455" s="10">
        <f t="shared" si="50"/>
        <v>4.5</v>
      </c>
      <c r="G455" s="4">
        <f t="shared" si="49"/>
        <v>291373.79282415879</v>
      </c>
      <c r="H455" s="42">
        <f t="shared" si="51"/>
        <v>10.211563077288424</v>
      </c>
      <c r="I455" s="10">
        <f t="shared" si="52"/>
        <v>1.2924383212454358</v>
      </c>
      <c r="J455" s="4">
        <f t="shared" si="53"/>
        <v>1380.191712392136</v>
      </c>
      <c r="K455" s="4">
        <f t="shared" si="54"/>
        <v>310.28094788726588</v>
      </c>
      <c r="L455" s="42">
        <f>Pressure!Q455</f>
        <v>0.49211254560017942</v>
      </c>
      <c r="M455" s="10">
        <f t="shared" si="56"/>
        <v>1.5380519834304411</v>
      </c>
      <c r="N455" s="10">
        <f t="shared" si="55"/>
        <v>2.5992852259916033</v>
      </c>
    </row>
    <row r="456" spans="3:14">
      <c r="C456" s="4">
        <f>Pressure!AB456*1000000</f>
        <v>6876275.6065091919</v>
      </c>
      <c r="D456" s="78">
        <f>Pressure!I456</f>
        <v>1.5531826837612554E-4</v>
      </c>
      <c r="E456" s="40">
        <f>Pressure!H456</f>
        <v>155.31826837612553</v>
      </c>
      <c r="F456" s="10">
        <f t="shared" si="50"/>
        <v>4.5</v>
      </c>
      <c r="G456" s="4">
        <f t="shared" si="49"/>
        <v>291404.80841417977</v>
      </c>
      <c r="H456" s="42">
        <f t="shared" si="51"/>
        <v>10.212422957417377</v>
      </c>
      <c r="I456" s="10">
        <f t="shared" si="52"/>
        <v>1.2924453569917596</v>
      </c>
      <c r="J456" s="4">
        <f t="shared" si="53"/>
        <v>1380.3461426075003</v>
      </c>
      <c r="K456" s="4">
        <f t="shared" si="54"/>
        <v>310.31566534946728</v>
      </c>
      <c r="L456" s="42">
        <f>Pressure!Q456</f>
        <v>0.49322694609915529</v>
      </c>
      <c r="M456" s="10">
        <f t="shared" si="56"/>
        <v>1.5381723815266946</v>
      </c>
      <c r="N456" s="10">
        <f t="shared" si="55"/>
        <v>2.5992852259916033</v>
      </c>
    </row>
    <row r="457" spans="3:14">
      <c r="C457" s="4">
        <f>Pressure!AB457*1000000</f>
        <v>6876996.0224290993</v>
      </c>
      <c r="D457" s="78">
        <f>Pressure!I457</f>
        <v>1.5531826837612554E-4</v>
      </c>
      <c r="E457" s="40">
        <f>Pressure!H457</f>
        <v>155.31826837612553</v>
      </c>
      <c r="F457" s="10">
        <f t="shared" si="50"/>
        <v>4.5</v>
      </c>
      <c r="G457" s="4">
        <f t="shared" si="49"/>
        <v>291435.33840965008</v>
      </c>
      <c r="H457" s="42">
        <f t="shared" si="51"/>
        <v>10.213269359295404</v>
      </c>
      <c r="I457" s="10">
        <f t="shared" si="52"/>
        <v>1.2924522811206027</v>
      </c>
      <c r="J457" s="4">
        <f t="shared" si="53"/>
        <v>1380.4981549913487</v>
      </c>
      <c r="K457" s="4">
        <f t="shared" si="54"/>
        <v>310.34983925887968</v>
      </c>
      <c r="L457" s="42">
        <f>Pressure!Q457</f>
        <v>0.49434130875988014</v>
      </c>
      <c r="M457" s="10">
        <f t="shared" si="56"/>
        <v>1.5382908986596326</v>
      </c>
      <c r="N457" s="10">
        <f t="shared" si="55"/>
        <v>2.5992852259916033</v>
      </c>
    </row>
    <row r="458" spans="3:14">
      <c r="C458" s="4">
        <f>Pressure!AB458*1000000</f>
        <v>6877704.978650189</v>
      </c>
      <c r="D458" s="78">
        <f>Pressure!I458</f>
        <v>1.5531826837612554E-4</v>
      </c>
      <c r="E458" s="40">
        <f>Pressure!H458</f>
        <v>155.31826837612553</v>
      </c>
      <c r="F458" s="10">
        <f t="shared" si="50"/>
        <v>4.5</v>
      </c>
      <c r="G458" s="4">
        <f t="shared" si="49"/>
        <v>291465.38276266947</v>
      </c>
      <c r="H458" s="42">
        <f t="shared" si="51"/>
        <v>10.214102282333428</v>
      </c>
      <c r="I458" s="10">
        <f t="shared" si="52"/>
        <v>1.2924590936907876</v>
      </c>
      <c r="J458" s="4">
        <f t="shared" si="53"/>
        <v>1380.6477493051802</v>
      </c>
      <c r="K458" s="4">
        <f t="shared" si="54"/>
        <v>310.38346956188576</v>
      </c>
      <c r="L458" s="42">
        <f>Pressure!Q458</f>
        <v>0.49545563417995481</v>
      </c>
      <c r="M458" s="10">
        <f t="shared" si="56"/>
        <v>1.5384075348463404</v>
      </c>
      <c r="N458" s="10">
        <f t="shared" si="55"/>
        <v>2.5992852259916033</v>
      </c>
    </row>
    <row r="459" spans="3:14">
      <c r="C459" s="4">
        <f>Pressure!AB459*1000000</f>
        <v>6878402.4740571463</v>
      </c>
      <c r="D459" s="78">
        <f>Pressure!I459</f>
        <v>1.5531826837612554E-4</v>
      </c>
      <c r="E459" s="40">
        <f>Pressure!H459</f>
        <v>155.31826837612553</v>
      </c>
      <c r="F459" s="10">
        <f t="shared" si="50"/>
        <v>4.5</v>
      </c>
      <c r="G459" s="4">
        <f t="shared" si="49"/>
        <v>291494.94142597285</v>
      </c>
      <c r="H459" s="42">
        <f t="shared" si="51"/>
        <v>10.214921725948162</v>
      </c>
      <c r="I459" s="10">
        <f t="shared" si="52"/>
        <v>1.292465794760145</v>
      </c>
      <c r="J459" s="4">
        <f t="shared" si="53"/>
        <v>1380.7949253136562</v>
      </c>
      <c r="K459" s="4">
        <f t="shared" si="54"/>
        <v>310.41655620557896</v>
      </c>
      <c r="L459" s="42">
        <f>Pressure!Q459</f>
        <v>0.49656992295679175</v>
      </c>
      <c r="M459" s="10">
        <f t="shared" si="56"/>
        <v>1.5385222901031852</v>
      </c>
      <c r="N459" s="10">
        <f t="shared" si="55"/>
        <v>2.5992852259916033</v>
      </c>
    </row>
    <row r="460" spans="3:14">
      <c r="C460" s="4">
        <f>Pressure!AB460*1000000</f>
        <v>6879088.5075499639</v>
      </c>
      <c r="D460" s="78">
        <f>Pressure!I460</f>
        <v>1.5531826837612554E-4</v>
      </c>
      <c r="E460" s="40">
        <f>Pressure!H460</f>
        <v>155.31826837612553</v>
      </c>
      <c r="F460" s="10">
        <f t="shared" si="50"/>
        <v>4.5</v>
      </c>
      <c r="G460" s="4">
        <f t="shared" si="49"/>
        <v>291524.01435294381</v>
      </c>
      <c r="H460" s="42">
        <f t="shared" si="51"/>
        <v>10.215727689562502</v>
      </c>
      <c r="I460" s="10">
        <f t="shared" si="52"/>
        <v>1.292472384385519</v>
      </c>
      <c r="J460" s="4">
        <f t="shared" si="53"/>
        <v>1380.9396827846685</v>
      </c>
      <c r="K460" s="4">
        <f t="shared" si="54"/>
        <v>310.449099137779</v>
      </c>
      <c r="L460" s="42">
        <f>Pressure!Q460</f>
        <v>0.4976841756876183</v>
      </c>
      <c r="M460" s="10">
        <f t="shared" si="56"/>
        <v>1.5386351644458727</v>
      </c>
      <c r="N460" s="10">
        <f t="shared" si="55"/>
        <v>2.5992852259916033</v>
      </c>
    </row>
    <row r="461" spans="3:14">
      <c r="C461" s="4">
        <f>Pressure!AB461*1000000</f>
        <v>6879763.078043378</v>
      </c>
      <c r="D461" s="78">
        <f>Pressure!I461</f>
        <v>1.5531826837612554E-4</v>
      </c>
      <c r="E461" s="40">
        <f>Pressure!H461</f>
        <v>155.31826837612553</v>
      </c>
      <c r="F461" s="10">
        <f t="shared" si="50"/>
        <v>4.5</v>
      </c>
      <c r="G461" s="4">
        <f t="shared" si="49"/>
        <v>291552.60149759072</v>
      </c>
      <c r="H461" s="42">
        <f t="shared" si="51"/>
        <v>10.216520172604834</v>
      </c>
      <c r="I461" s="10">
        <f t="shared" si="52"/>
        <v>1.292478862622763</v>
      </c>
      <c r="J461" s="4">
        <f t="shared" si="53"/>
        <v>1381.0820214892196</v>
      </c>
      <c r="K461" s="4">
        <f t="shared" si="54"/>
        <v>310.48109830700503</v>
      </c>
      <c r="L461" s="42">
        <f>Pressure!Q461</f>
        <v>0.49879839296947986</v>
      </c>
      <c r="M461" s="10">
        <f t="shared" si="56"/>
        <v>1.5387461578893462</v>
      </c>
      <c r="N461" s="10">
        <f t="shared" si="55"/>
        <v>2.5992852259916033</v>
      </c>
    </row>
    <row r="462" spans="3:14">
      <c r="C462" s="4">
        <f>Pressure!AB462*1000000</f>
        <v>6880426.1844673185</v>
      </c>
      <c r="D462" s="78">
        <f>Pressure!I462</f>
        <v>1.5531826837612554E-4</v>
      </c>
      <c r="E462" s="40">
        <f>Pressure!H462</f>
        <v>155.31826837612553</v>
      </c>
      <c r="F462" s="10">
        <f t="shared" si="50"/>
        <v>4.5</v>
      </c>
      <c r="G462" s="4">
        <f t="shared" si="49"/>
        <v>291580.7028145658</v>
      </c>
      <c r="H462" s="42">
        <f t="shared" si="51"/>
        <v>10.217299174509613</v>
      </c>
      <c r="I462" s="10">
        <f t="shared" si="52"/>
        <v>1.2924852295267444</v>
      </c>
      <c r="J462" s="4">
        <f t="shared" si="53"/>
        <v>1381.2219412015174</v>
      </c>
      <c r="K462" s="4">
        <f t="shared" si="54"/>
        <v>310.5125536624966</v>
      </c>
      <c r="L462" s="42">
        <f>Pressure!Q462</f>
        <v>0.499912575399243</v>
      </c>
      <c r="M462" s="10">
        <f t="shared" si="56"/>
        <v>1.5388552704475482</v>
      </c>
      <c r="N462" s="10">
        <f t="shared" si="55"/>
        <v>2.5992852259916033</v>
      </c>
    </row>
    <row r="463" spans="3:14">
      <c r="C463" s="4">
        <f>Pressure!AB463*1000000</f>
        <v>6881077.8257666714</v>
      </c>
      <c r="D463" s="78">
        <f>Pressure!I463</f>
        <v>1.5531826837612554E-4</v>
      </c>
      <c r="E463" s="40">
        <f>Pressure!H463</f>
        <v>155.31826837612553</v>
      </c>
      <c r="F463" s="10">
        <f t="shared" si="50"/>
        <v>4.5</v>
      </c>
      <c r="G463" s="4">
        <f t="shared" si="49"/>
        <v>291608.31825915514</v>
      </c>
      <c r="H463" s="42">
        <f t="shared" si="51"/>
        <v>10.218064694717052</v>
      </c>
      <c r="I463" s="10">
        <f t="shared" si="52"/>
        <v>1.2924914851513438</v>
      </c>
      <c r="J463" s="4">
        <f t="shared" si="53"/>
        <v>1381.3594416989263</v>
      </c>
      <c r="K463" s="4">
        <f t="shared" si="54"/>
        <v>310.54346515420309</v>
      </c>
      <c r="L463" s="42">
        <f>Pressure!Q463</f>
        <v>0.50102672357359879</v>
      </c>
      <c r="M463" s="10">
        <f t="shared" si="56"/>
        <v>1.5389625021339102</v>
      </c>
      <c r="N463" s="10">
        <f t="shared" si="55"/>
        <v>2.5992852259916033</v>
      </c>
    </row>
    <row r="464" spans="3:14">
      <c r="C464" s="4">
        <f>Pressure!AB464*1000000</f>
        <v>6881718.0009014141</v>
      </c>
      <c r="D464" s="78">
        <f>Pressure!I464</f>
        <v>1.5531826837612554E-4</v>
      </c>
      <c r="E464" s="40">
        <f>Pressure!H464</f>
        <v>155.31826837612553</v>
      </c>
      <c r="F464" s="10">
        <f t="shared" si="50"/>
        <v>4.5</v>
      </c>
      <c r="G464" s="4">
        <f t="shared" si="49"/>
        <v>291635.44778728439</v>
      </c>
      <c r="H464" s="42">
        <f t="shared" si="51"/>
        <v>10.218816732673266</v>
      </c>
      <c r="I464" s="10">
        <f t="shared" si="52"/>
        <v>1.2924976295494581</v>
      </c>
      <c r="J464" s="4">
        <f t="shared" si="53"/>
        <v>1381.4945227619949</v>
      </c>
      <c r="K464" s="4">
        <f t="shared" si="54"/>
        <v>310.57383273278964</v>
      </c>
      <c r="L464" s="42">
        <f>Pressure!Q464</f>
        <v>0.50214083808906596</v>
      </c>
      <c r="M464" s="10">
        <f t="shared" si="56"/>
        <v>1.539067852960962</v>
      </c>
      <c r="N464" s="10">
        <f t="shared" si="55"/>
        <v>2.5992852259916033</v>
      </c>
    </row>
    <row r="465" spans="3:14">
      <c r="C465" s="4">
        <f>Pressure!AB465*1000000</f>
        <v>6882346.7088463157</v>
      </c>
      <c r="D465" s="78">
        <f>Pressure!I465</f>
        <v>1.5531826837612554E-4</v>
      </c>
      <c r="E465" s="40">
        <f>Pressure!H465</f>
        <v>155.31826837612553</v>
      </c>
      <c r="F465" s="10">
        <f t="shared" si="50"/>
        <v>4.5</v>
      </c>
      <c r="G465" s="4">
        <f t="shared" si="49"/>
        <v>291662.09135550598</v>
      </c>
      <c r="H465" s="42">
        <f t="shared" si="51"/>
        <v>10.219555287829987</v>
      </c>
      <c r="I465" s="10">
        <f t="shared" si="52"/>
        <v>1.2925036627729976</v>
      </c>
      <c r="J465" s="4">
        <f t="shared" si="53"/>
        <v>1381.6271841743924</v>
      </c>
      <c r="K465" s="4">
        <f t="shared" si="54"/>
        <v>310.60365634962284</v>
      </c>
      <c r="L465" s="42">
        <f>Pressure!Q465</f>
        <v>0.50325491954199408</v>
      </c>
      <c r="M465" s="10">
        <f t="shared" si="56"/>
        <v>1.5391713229404704</v>
      </c>
      <c r="N465" s="10">
        <f t="shared" si="55"/>
        <v>2.5992852259916033</v>
      </c>
    </row>
    <row r="466" spans="3:14">
      <c r="C466" s="4">
        <f>Pressure!AB466*1000000</f>
        <v>6882963.9485912826</v>
      </c>
      <c r="D466" s="78">
        <f>Pressure!I466</f>
        <v>1.5531826837612554E-4</v>
      </c>
      <c r="E466" s="40">
        <f>Pressure!H466</f>
        <v>155.31826837612553</v>
      </c>
      <c r="F466" s="10">
        <f t="shared" si="50"/>
        <v>4.5</v>
      </c>
      <c r="G466" s="4">
        <f t="shared" si="49"/>
        <v>291688.2489210139</v>
      </c>
      <c r="H466" s="42">
        <f t="shared" si="51"/>
        <v>10.220280359644896</v>
      </c>
      <c r="I466" s="10">
        <f t="shared" si="52"/>
        <v>1.2925095848728916</v>
      </c>
      <c r="J466" s="4">
        <f t="shared" si="53"/>
        <v>1381.7574257229835</v>
      </c>
      <c r="K466" s="4">
        <f t="shared" si="54"/>
        <v>310.63293595678783</v>
      </c>
      <c r="L466" s="42">
        <f>Pressure!Q466</f>
        <v>0.50436896852856694</v>
      </c>
      <c r="M466" s="10">
        <f t="shared" si="56"/>
        <v>1.5392729120836015</v>
      </c>
      <c r="N466" s="10">
        <f t="shared" si="55"/>
        <v>2.5992852259916033</v>
      </c>
    </row>
    <row r="467" spans="3:14">
      <c r="C467" s="4">
        <f>Pressure!AB467*1000000</f>
        <v>6883569.7191412477</v>
      </c>
      <c r="D467" s="78">
        <f>Pressure!I467</f>
        <v>1.5531826837612554E-4</v>
      </c>
      <c r="E467" s="40">
        <f>Pressure!H467</f>
        <v>155.31826837612553</v>
      </c>
      <c r="F467" s="10">
        <f t="shared" si="50"/>
        <v>4.5</v>
      </c>
      <c r="G467" s="4">
        <f t="shared" si="49"/>
        <v>291713.92044163891</v>
      </c>
      <c r="H467" s="42">
        <f t="shared" si="51"/>
        <v>10.220991947581556</v>
      </c>
      <c r="I467" s="10">
        <f t="shared" si="52"/>
        <v>1.2925153958990871</v>
      </c>
      <c r="J467" s="4">
        <f t="shared" si="53"/>
        <v>1381.8852471978018</v>
      </c>
      <c r="K467" s="4">
        <f t="shared" si="54"/>
        <v>310.66167150708196</v>
      </c>
      <c r="L467" s="42">
        <f>Pressure!Q467</f>
        <v>0.50548298564480532</v>
      </c>
      <c r="M467" s="10">
        <f t="shared" si="56"/>
        <v>1.5393726204002638</v>
      </c>
      <c r="N467" s="10">
        <f t="shared" si="55"/>
        <v>2.5992852259916033</v>
      </c>
    </row>
    <row r="468" spans="3:14">
      <c r="C468" s="4">
        <f>Pressure!AB468*1000000</f>
        <v>6884164.0195161039</v>
      </c>
      <c r="D468" s="78">
        <f>Pressure!I468</f>
        <v>1.5531826837612554E-4</v>
      </c>
      <c r="E468" s="40">
        <f>Pressure!H468</f>
        <v>155.31826837612553</v>
      </c>
      <c r="F468" s="10">
        <f t="shared" si="50"/>
        <v>4.5</v>
      </c>
      <c r="G468" s="4">
        <f t="shared" si="49"/>
        <v>291739.10587584565</v>
      </c>
      <c r="H468" s="42">
        <f t="shared" si="51"/>
        <v>10.221690051109302</v>
      </c>
      <c r="I468" s="10">
        <f t="shared" si="52"/>
        <v>1.2925210959005506</v>
      </c>
      <c r="J468" s="4">
        <f t="shared" si="53"/>
        <v>1382.010648392039</v>
      </c>
      <c r="K468" s="4">
        <f t="shared" si="54"/>
        <v>310.68986295401265</v>
      </c>
      <c r="L468" s="42">
        <f>Pressure!Q468</f>
        <v>0.50659697148657068</v>
      </c>
      <c r="M468" s="10">
        <f t="shared" si="56"/>
        <v>1.539470447900241</v>
      </c>
      <c r="N468" s="10">
        <f t="shared" si="55"/>
        <v>2.5992852259916033</v>
      </c>
    </row>
    <row r="469" spans="3:14">
      <c r="C469" s="4">
        <f>Pressure!AB469*1000000</f>
        <v>6884746.8487508027</v>
      </c>
      <c r="D469" s="78">
        <f>Pressure!I469</f>
        <v>1.5531826837612554E-4</v>
      </c>
      <c r="E469" s="40">
        <f>Pressure!H469</f>
        <v>155.31826837612553</v>
      </c>
      <c r="F469" s="10">
        <f t="shared" si="50"/>
        <v>4.5</v>
      </c>
      <c r="G469" s="4">
        <f t="shared" si="49"/>
        <v>291763.80518273718</v>
      </c>
      <c r="H469" s="42">
        <f t="shared" si="51"/>
        <v>10.222374669703356</v>
      </c>
      <c r="I469" s="10">
        <f t="shared" si="52"/>
        <v>1.292526684925269</v>
      </c>
      <c r="J469" s="4">
        <f t="shared" si="53"/>
        <v>1382.1336291020632</v>
      </c>
      <c r="K469" s="4">
        <f t="shared" si="54"/>
        <v>310.71751025180146</v>
      </c>
      <c r="L469" s="42">
        <f>Pressure!Q469</f>
        <v>0.50771092664956796</v>
      </c>
      <c r="M469" s="10">
        <f t="shared" si="56"/>
        <v>1.5395663945919738</v>
      </c>
      <c r="N469" s="10">
        <f t="shared" si="55"/>
        <v>2.5992852259916033</v>
      </c>
    </row>
    <row r="470" spans="3:14">
      <c r="C470" s="4">
        <f>Pressure!AB470*1000000</f>
        <v>6885318.205894989</v>
      </c>
      <c r="D470" s="78">
        <f>Pressure!I470</f>
        <v>1.5531826837612554E-4</v>
      </c>
      <c r="E470" s="40">
        <f>Pressure!H470</f>
        <v>155.31826837612553</v>
      </c>
      <c r="F470" s="10">
        <f t="shared" si="50"/>
        <v>4.5</v>
      </c>
      <c r="G470" s="4">
        <f t="shared" si="49"/>
        <v>291788.01832203893</v>
      </c>
      <c r="H470" s="42">
        <f t="shared" si="51"/>
        <v>10.223045802844421</v>
      </c>
      <c r="I470" s="10">
        <f t="shared" si="52"/>
        <v>1.2925321630202473</v>
      </c>
      <c r="J470" s="4">
        <f t="shared" si="53"/>
        <v>1382.2541891273434</v>
      </c>
      <c r="K470" s="4">
        <f t="shared" si="54"/>
        <v>310.74461335536699</v>
      </c>
      <c r="L470" s="42">
        <f>Pressure!Q470</f>
        <v>0.5088248517293491</v>
      </c>
      <c r="M470" s="10">
        <f t="shared" si="56"/>
        <v>1.5396604604836039</v>
      </c>
      <c r="N470" s="10">
        <f t="shared" si="55"/>
        <v>2.5992852259916033</v>
      </c>
    </row>
    <row r="471" spans="3:14">
      <c r="C471" s="4">
        <f>Pressure!AB471*1000000</f>
        <v>6885878.0900136204</v>
      </c>
      <c r="D471" s="78">
        <f>Pressure!I471</f>
        <v>1.5531826837612554E-4</v>
      </c>
      <c r="E471" s="40">
        <f>Pressure!H471</f>
        <v>155.31826837612553</v>
      </c>
      <c r="F471" s="10">
        <f t="shared" si="50"/>
        <v>4.5</v>
      </c>
      <c r="G471" s="4">
        <f t="shared" si="49"/>
        <v>291811.74525412545</v>
      </c>
      <c r="H471" s="42">
        <f t="shared" si="51"/>
        <v>10.223703450019405</v>
      </c>
      <c r="I471" s="10">
        <f t="shared" si="52"/>
        <v>1.2925375302315161</v>
      </c>
      <c r="J471" s="4">
        <f t="shared" si="53"/>
        <v>1382.3723282705801</v>
      </c>
      <c r="K471" s="4">
        <f t="shared" si="54"/>
        <v>310.77117222035434</v>
      </c>
      <c r="L471" s="42">
        <f>Pressure!Q471</f>
        <v>0.50993874732131594</v>
      </c>
      <c r="M471" s="10">
        <f t="shared" si="56"/>
        <v>1.539752645582092</v>
      </c>
      <c r="N471" s="10">
        <f t="shared" si="55"/>
        <v>2.5992852259916033</v>
      </c>
    </row>
    <row r="472" spans="3:14">
      <c r="C472" s="4">
        <f>Pressure!AB472*1000000</f>
        <v>6886426.5001865244</v>
      </c>
      <c r="D472" s="78">
        <f>Pressure!I472</f>
        <v>1.5531826837612554E-4</v>
      </c>
      <c r="E472" s="40">
        <f>Pressure!H472</f>
        <v>155.31826837612553</v>
      </c>
      <c r="F472" s="10">
        <f t="shared" si="50"/>
        <v>4.5</v>
      </c>
      <c r="G472" s="4">
        <f t="shared" si="49"/>
        <v>291834.98594000144</v>
      </c>
      <c r="H472" s="42">
        <f t="shared" si="51"/>
        <v>10.224347610720868</v>
      </c>
      <c r="I472" s="10">
        <f t="shared" si="52"/>
        <v>1.2925427866041277</v>
      </c>
      <c r="J472" s="4">
        <f t="shared" si="53"/>
        <v>1382.4880463376107</v>
      </c>
      <c r="K472" s="4">
        <f t="shared" si="54"/>
        <v>310.79718680311379</v>
      </c>
      <c r="L472" s="42">
        <f>Pressure!Q472</f>
        <v>0.51105261402072355</v>
      </c>
      <c r="M472" s="10">
        <f t="shared" si="56"/>
        <v>1.5398429498938517</v>
      </c>
      <c r="N472" s="10">
        <f t="shared" si="55"/>
        <v>2.5992852259916033</v>
      </c>
    </row>
    <row r="473" spans="3:14">
      <c r="C473" s="4">
        <f>Pressure!AB473*1000000</f>
        <v>6886963.4355085306</v>
      </c>
      <c r="D473" s="78">
        <f>Pressure!I473</f>
        <v>1.5531826837612554E-4</v>
      </c>
      <c r="E473" s="40">
        <f>Pressure!H473</f>
        <v>155.31826837612553</v>
      </c>
      <c r="F473" s="10">
        <f t="shared" si="50"/>
        <v>4.5</v>
      </c>
      <c r="G473" s="4">
        <f t="shared" si="49"/>
        <v>291857.74034130725</v>
      </c>
      <c r="H473" s="42">
        <f t="shared" si="51"/>
        <v>10.22497828444725</v>
      </c>
      <c r="I473" s="10">
        <f t="shared" si="52"/>
        <v>1.2925479321821585</v>
      </c>
      <c r="J473" s="4">
        <f t="shared" si="53"/>
        <v>1382.6013431374381</v>
      </c>
      <c r="K473" s="4">
        <f t="shared" si="54"/>
        <v>310.82265706070729</v>
      </c>
      <c r="L473" s="42">
        <f>Pressure!Q473</f>
        <v>0.51216645242268344</v>
      </c>
      <c r="M473" s="10">
        <f t="shared" si="56"/>
        <v>1.5399313734245652</v>
      </c>
      <c r="N473" s="10">
        <f t="shared" si="55"/>
        <v>2.5992852259916033</v>
      </c>
    </row>
    <row r="474" spans="3:14">
      <c r="C474" s="4">
        <f>Pressure!AB474*1000000</f>
        <v>6887488.8950891476</v>
      </c>
      <c r="D474" s="78">
        <f>Pressure!I474</f>
        <v>1.5531826837612554E-4</v>
      </c>
      <c r="E474" s="40">
        <f>Pressure!H474</f>
        <v>155.31826837612553</v>
      </c>
      <c r="F474" s="10">
        <f t="shared" si="50"/>
        <v>4.5</v>
      </c>
      <c r="G474" s="4">
        <f t="shared" si="49"/>
        <v>291880.00842030544</v>
      </c>
      <c r="H474" s="42">
        <f t="shared" si="51"/>
        <v>10.225595470702411</v>
      </c>
      <c r="I474" s="10">
        <f t="shared" si="52"/>
        <v>1.2925529670087073</v>
      </c>
      <c r="J474" s="4">
        <f t="shared" si="53"/>
        <v>1382.7122184821637</v>
      </c>
      <c r="K474" s="4">
        <f t="shared" si="54"/>
        <v>310.84758295089335</v>
      </c>
      <c r="L474" s="42">
        <f>Pressure!Q474</f>
        <v>0.51328026312216668</v>
      </c>
      <c r="M474" s="10">
        <f t="shared" ref="M474:M505" si="57">(J474+J473)/2*(L474-L473)</f>
        <v>1.540017916179012</v>
      </c>
      <c r="N474" s="10">
        <f t="shared" si="55"/>
        <v>2.5992852259916033</v>
      </c>
    </row>
    <row r="475" spans="3:14">
      <c r="C475" s="4">
        <f>Pressure!AB475*1000000</f>
        <v>6888002.8780532023</v>
      </c>
      <c r="D475" s="78">
        <f>Pressure!I475</f>
        <v>1.5531826837612554E-4</v>
      </c>
      <c r="E475" s="40">
        <f>Pressure!H475</f>
        <v>155.31826837612553</v>
      </c>
      <c r="F475" s="10">
        <f t="shared" si="50"/>
        <v>4.5</v>
      </c>
      <c r="G475" s="4">
        <f t="shared" si="49"/>
        <v>291901.79013990768</v>
      </c>
      <c r="H475" s="42">
        <f t="shared" si="51"/>
        <v>10.226199168996439</v>
      </c>
      <c r="I475" s="10">
        <f t="shared" si="52"/>
        <v>1.292557891125901</v>
      </c>
      <c r="J475" s="4">
        <f t="shared" si="53"/>
        <v>1382.82067218712</v>
      </c>
      <c r="K475" s="4">
        <f t="shared" ref="K475:K506" si="58">J475/4.4482</f>
        <v>310.8719644321568</v>
      </c>
      <c r="L475" s="42">
        <f>Pressure!Q475</f>
        <v>0.51439404671400724</v>
      </c>
      <c r="M475" s="10">
        <f t="shared" si="57"/>
        <v>1.5401025781614153</v>
      </c>
      <c r="N475" s="10">
        <f t="shared" si="55"/>
        <v>2.5992852259916033</v>
      </c>
    </row>
    <row r="476" spans="3:14">
      <c r="C476" s="4">
        <f>Pressure!AB476*1000000</f>
        <v>6888505.3835403053</v>
      </c>
      <c r="D476" s="78">
        <f>Pressure!I476</f>
        <v>1.5531826837612554E-4</v>
      </c>
      <c r="E476" s="40">
        <f>Pressure!H476</f>
        <v>155.31826837612553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291923.08546365204</v>
      </c>
      <c r="H476" s="42">
        <f t="shared" si="51"/>
        <v>10.226789378845011</v>
      </c>
      <c r="I476" s="10">
        <f t="shared" si="52"/>
        <v>1.2925627045748922</v>
      </c>
      <c r="J476" s="4">
        <f t="shared" si="53"/>
        <v>1382.9267040707589</v>
      </c>
      <c r="K476" s="4">
        <f t="shared" si="58"/>
        <v>310.89580146368394</v>
      </c>
      <c r="L476" s="42">
        <f>Pressure!Q476</f>
        <v>0.51550780379290473</v>
      </c>
      <c r="M476" s="10">
        <f t="shared" si="57"/>
        <v>1.5401853593746899</v>
      </c>
      <c r="N476" s="10">
        <f t="shared" si="55"/>
        <v>2.5992852259916033</v>
      </c>
    </row>
    <row r="477" spans="3:14">
      <c r="C477" s="4">
        <f>Pressure!AB477*1000000</f>
        <v>6888996.4107050793</v>
      </c>
      <c r="D477" s="78">
        <f>Pressure!I477</f>
        <v>1.5531826837612554E-4</v>
      </c>
      <c r="E477" s="40">
        <f>Pressure!H477</f>
        <v>155.31826837612553</v>
      </c>
      <c r="F477" s="10">
        <f t="shared" ref="F477:F540" si="60">aexit/E477</f>
        <v>4.5</v>
      </c>
      <c r="G477" s="4">
        <f t="shared" si="59"/>
        <v>291943.89435571298</v>
      </c>
      <c r="H477" s="42">
        <f t="shared" ref="H477:H540" si="61">1/(((k+1)/2)^(1/(k-1))*(patm*1000000/C477)^(1/k)*SQRT((k+1)/(k-1)*(1-(patm*1000000/C477)^((k-1)/k))))</f>
        <v>10.227366099769641</v>
      </c>
      <c r="I477" s="10">
        <f t="shared" ref="I477:I540" si="62">etanoz*SQRT(2*k^2/(k-1)*(2/(k+1))^((k+1)/(k-1))*(1-(G477/C477)^((k-1)/k)))+(G477-patm*1000000)/C477*(aexit/E477)</f>
        <v>1.2925674073958604</v>
      </c>
      <c r="J477" s="4">
        <f t="shared" ref="J477:J540" si="63">I477*D477*C477</f>
        <v>1383.0303139547007</v>
      </c>
      <c r="K477" s="4">
        <f t="shared" si="58"/>
        <v>310.9190940053731</v>
      </c>
      <c r="L477" s="42">
        <f>Pressure!Q477</f>
        <v>0.51662153495342811</v>
      </c>
      <c r="M477" s="10">
        <f t="shared" si="57"/>
        <v>1.5402662598216399</v>
      </c>
      <c r="N477" s="10">
        <f t="shared" si="55"/>
        <v>2.5992852259916033</v>
      </c>
    </row>
    <row r="478" spans="3:14">
      <c r="C478" s="4">
        <f>Pressure!AB478*1000000</f>
        <v>6889475.9587169969</v>
      </c>
      <c r="D478" s="78">
        <f>Pressure!I478</f>
        <v>1.5531826837612554E-4</v>
      </c>
      <c r="E478" s="40">
        <f>Pressure!H478</f>
        <v>155.31826837612553</v>
      </c>
      <c r="F478" s="10">
        <f t="shared" si="60"/>
        <v>4.5</v>
      </c>
      <c r="G478" s="4">
        <f t="shared" si="59"/>
        <v>291964.21678089414</v>
      </c>
      <c r="H478" s="42">
        <f t="shared" si="61"/>
        <v>10.227929331297538</v>
      </c>
      <c r="I478" s="10">
        <f t="shared" si="62"/>
        <v>1.2925719996280129</v>
      </c>
      <c r="J478" s="4">
        <f t="shared" si="63"/>
        <v>1383.1315016636991</v>
      </c>
      <c r="K478" s="4">
        <f t="shared" si="58"/>
        <v>310.94184201782724</v>
      </c>
      <c r="L478" s="42">
        <f>Pressure!Q478</f>
        <v>0.51773524079001854</v>
      </c>
      <c r="M478" s="10">
        <f t="shared" si="57"/>
        <v>1.5403452795038941</v>
      </c>
      <c r="N478" s="10">
        <f t="shared" ref="N478:N541" si="64">N477-1/834*(me-mef)</f>
        <v>2.5992852259916033</v>
      </c>
    </row>
    <row r="479" spans="3:14">
      <c r="C479" s="4">
        <f>Pressure!AB479*1000000</f>
        <v>6889944.0267604254</v>
      </c>
      <c r="D479" s="78">
        <f>Pressure!I479</f>
        <v>1.5531826837612554E-4</v>
      </c>
      <c r="E479" s="40">
        <f>Pressure!H479</f>
        <v>155.31826837612553</v>
      </c>
      <c r="F479" s="10">
        <f t="shared" si="60"/>
        <v>4.5</v>
      </c>
      <c r="G479" s="4">
        <f t="shared" si="59"/>
        <v>291984.05270463036</v>
      </c>
      <c r="H479" s="42">
        <f t="shared" si="61"/>
        <v>10.228479072961605</v>
      </c>
      <c r="I479" s="10">
        <f t="shared" si="62"/>
        <v>1.2925764813095848</v>
      </c>
      <c r="J479" s="4">
        <f t="shared" si="63"/>
        <v>1383.2302670256495</v>
      </c>
      <c r="K479" s="4">
        <f t="shared" si="58"/>
        <v>310.96404546235544</v>
      </c>
      <c r="L479" s="42">
        <f>Pressure!Q479</f>
        <v>0.51884892189699272</v>
      </c>
      <c r="M479" s="10">
        <f t="shared" si="57"/>
        <v>1.5404224184225086</v>
      </c>
      <c r="N479" s="10">
        <f t="shared" si="64"/>
        <v>2.5992852259916033</v>
      </c>
    </row>
    <row r="480" spans="3:14">
      <c r="C480" s="4">
        <f>Pressure!AB480*1000000</f>
        <v>6890400.6140350355</v>
      </c>
      <c r="D480" s="78">
        <f>Pressure!I480</f>
        <v>1.5531826837612554E-4</v>
      </c>
      <c r="E480" s="40">
        <f>Pressure!H480</f>
        <v>155.31826837612553</v>
      </c>
      <c r="F480" s="10">
        <f t="shared" si="60"/>
        <v>4.5</v>
      </c>
      <c r="G480" s="4">
        <f t="shared" si="59"/>
        <v>292003.40209300513</v>
      </c>
      <c r="H480" s="42">
        <f t="shared" si="61"/>
        <v>10.229015324300946</v>
      </c>
      <c r="I480" s="10">
        <f t="shared" si="62"/>
        <v>1.2925808524778446</v>
      </c>
      <c r="J480" s="4">
        <f t="shared" si="63"/>
        <v>1383.3266098716783</v>
      </c>
      <c r="K480" s="4">
        <f t="shared" si="58"/>
        <v>310.98570430099329</v>
      </c>
      <c r="L480" s="42">
        <f>Pressure!Q480</f>
        <v>0.5199625788685458</v>
      </c>
      <c r="M480" s="10">
        <f t="shared" si="57"/>
        <v>1.5404976765774108</v>
      </c>
      <c r="N480" s="10">
        <f t="shared" si="64"/>
        <v>2.5992852259916033</v>
      </c>
    </row>
    <row r="481" spans="3:14">
      <c r="C481" s="4">
        <f>Pressure!AB481*1000000</f>
        <v>6890845.7197549762</v>
      </c>
      <c r="D481" s="78">
        <f>Pressure!I481</f>
        <v>1.5531826837612554E-4</v>
      </c>
      <c r="E481" s="40">
        <f>Pressure!H481</f>
        <v>155.31826837612553</v>
      </c>
      <c r="F481" s="10">
        <f t="shared" si="60"/>
        <v>4.5</v>
      </c>
      <c r="G481" s="4">
        <f t="shared" si="59"/>
        <v>292022.26491271536</v>
      </c>
      <c r="H481" s="42">
        <f t="shared" si="61"/>
        <v>10.229538084859914</v>
      </c>
      <c r="I481" s="10">
        <f t="shared" si="62"/>
        <v>1.2925851131690862</v>
      </c>
      <c r="J481" s="4">
        <f t="shared" si="63"/>
        <v>1383.4205300359652</v>
      </c>
      <c r="K481" s="4">
        <f t="shared" si="58"/>
        <v>311.00681849646264</v>
      </c>
      <c r="L481" s="42">
        <f>Pressure!Q481</f>
        <v>0.521076212298755</v>
      </c>
      <c r="M481" s="10">
        <f t="shared" si="57"/>
        <v>1.5405710539684272</v>
      </c>
      <c r="N481" s="10">
        <f t="shared" si="64"/>
        <v>2.5992852259916033</v>
      </c>
    </row>
    <row r="482" spans="3:14">
      <c r="C482" s="4">
        <f>Pressure!AB482*1000000</f>
        <v>6891279.3431495912</v>
      </c>
      <c r="D482" s="78">
        <f>Pressure!I482</f>
        <v>1.5531826837612554E-4</v>
      </c>
      <c r="E482" s="40">
        <f>Pressure!H482</f>
        <v>155.31826837612553</v>
      </c>
      <c r="F482" s="10">
        <f t="shared" si="60"/>
        <v>4.5</v>
      </c>
      <c r="G482" s="4">
        <f t="shared" si="59"/>
        <v>292040.64113110193</v>
      </c>
      <c r="H482" s="42">
        <f t="shared" si="61"/>
        <v>10.230047354188923</v>
      </c>
      <c r="I482" s="10">
        <f t="shared" si="62"/>
        <v>1.2925892634186373</v>
      </c>
      <c r="J482" s="4">
        <f t="shared" si="63"/>
        <v>1383.5120273558969</v>
      </c>
      <c r="K482" s="4">
        <f t="shared" si="58"/>
        <v>311.02738801220647</v>
      </c>
      <c r="L482" s="42">
        <f>Pressure!Q482</f>
        <v>0.52218982278158221</v>
      </c>
      <c r="M482" s="10">
        <f t="shared" si="57"/>
        <v>1.5406425505937389</v>
      </c>
      <c r="N482" s="10">
        <f t="shared" si="64"/>
        <v>2.5992852259916033</v>
      </c>
    </row>
    <row r="483" spans="3:14">
      <c r="C483" s="4">
        <f>Pressure!AB483*1000000</f>
        <v>6891701.4834631337</v>
      </c>
      <c r="D483" s="78">
        <f>Pressure!I483</f>
        <v>1.5531826837612554E-4</v>
      </c>
      <c r="E483" s="40">
        <f>Pressure!H483</f>
        <v>155.31826837612553</v>
      </c>
      <c r="F483" s="10">
        <f t="shared" si="60"/>
        <v>4.5</v>
      </c>
      <c r="G483" s="4">
        <f t="shared" si="59"/>
        <v>292058.53071613767</v>
      </c>
      <c r="H483" s="42">
        <f t="shared" si="61"/>
        <v>10.230543131844136</v>
      </c>
      <c r="I483" s="10">
        <f t="shared" si="62"/>
        <v>1.2925933032608574</v>
      </c>
      <c r="J483" s="4">
        <f t="shared" si="63"/>
        <v>1383.6011016720061</v>
      </c>
      <c r="K483" s="4">
        <f t="shared" si="58"/>
        <v>311.04741281237489</v>
      </c>
      <c r="L483" s="42">
        <f>Pressure!Q483</f>
        <v>0.52330341091087773</v>
      </c>
      <c r="M483" s="10">
        <f t="shared" si="57"/>
        <v>1.5407121664516239</v>
      </c>
      <c r="N483" s="10">
        <f t="shared" si="64"/>
        <v>2.5992852259916033</v>
      </c>
    </row>
    <row r="484" spans="3:14">
      <c r="C484" s="4">
        <f>Pressure!AB484*1000000</f>
        <v>6892112.1399545567</v>
      </c>
      <c r="D484" s="78">
        <f>Pressure!I484</f>
        <v>1.5531826837612554E-4</v>
      </c>
      <c r="E484" s="40">
        <f>Pressure!H484</f>
        <v>155.31826837612553</v>
      </c>
      <c r="F484" s="10">
        <f t="shared" si="60"/>
        <v>4.5</v>
      </c>
      <c r="G484" s="4">
        <f t="shared" si="59"/>
        <v>292075.93363641825</v>
      </c>
      <c r="H484" s="42">
        <f t="shared" si="61"/>
        <v>10.231025417387192</v>
      </c>
      <c r="I484" s="10">
        <f t="shared" si="62"/>
        <v>1.2925972327291357</v>
      </c>
      <c r="J484" s="4">
        <f t="shared" si="63"/>
        <v>1383.6877528279274</v>
      </c>
      <c r="K484" s="4">
        <f t="shared" si="58"/>
        <v>311.06689286181546</v>
      </c>
      <c r="L484" s="42">
        <f>Pressure!Q484</f>
        <v>0.52441697728038295</v>
      </c>
      <c r="M484" s="10">
        <f t="shared" si="57"/>
        <v>1.5407799015388672</v>
      </c>
      <c r="N484" s="10">
        <f t="shared" si="64"/>
        <v>2.5992852259916033</v>
      </c>
    </row>
    <row r="485" spans="3:14">
      <c r="C485" s="4">
        <f>Pressure!AB485*1000000</f>
        <v>6892511.3118981319</v>
      </c>
      <c r="D485" s="78">
        <f>Pressure!I485</f>
        <v>1.5531826837612554E-4</v>
      </c>
      <c r="E485" s="40">
        <f>Pressure!H485</f>
        <v>155.31826837612553</v>
      </c>
      <c r="F485" s="10">
        <f t="shared" si="60"/>
        <v>4.5</v>
      </c>
      <c r="G485" s="4">
        <f t="shared" si="59"/>
        <v>292092.84986118844</v>
      </c>
      <c r="H485" s="42">
        <f t="shared" si="61"/>
        <v>10.231494210385991</v>
      </c>
      <c r="I485" s="10">
        <f t="shared" si="62"/>
        <v>1.2926010518558984</v>
      </c>
      <c r="J485" s="4">
        <f t="shared" si="63"/>
        <v>1383.771980670527</v>
      </c>
      <c r="K485" s="4">
        <f t="shared" si="58"/>
        <v>311.085828126102</v>
      </c>
      <c r="L485" s="42">
        <f>Pressure!Q485</f>
        <v>0.52553052248373389</v>
      </c>
      <c r="M485" s="10">
        <f t="shared" si="57"/>
        <v>1.5408457558520385</v>
      </c>
      <c r="N485" s="10">
        <f t="shared" si="64"/>
        <v>2.5992852259916033</v>
      </c>
    </row>
    <row r="486" spans="3:14">
      <c r="C486" s="4">
        <f>Pressure!AB486*1000000</f>
        <v>6892898.998582555</v>
      </c>
      <c r="D486" s="78">
        <f>Pressure!I486</f>
        <v>1.5531826837612554E-4</v>
      </c>
      <c r="E486" s="40">
        <f>Pressure!H486</f>
        <v>155.31826837612553</v>
      </c>
      <c r="F486" s="10">
        <f t="shared" si="60"/>
        <v>4.5</v>
      </c>
      <c r="G486" s="4">
        <f t="shared" si="59"/>
        <v>292109.27936030453</v>
      </c>
      <c r="H486" s="42">
        <f t="shared" si="61"/>
        <v>10.231949510413562</v>
      </c>
      <c r="I486" s="10">
        <f t="shared" si="62"/>
        <v>1.2926047606726003</v>
      </c>
      <c r="J486" s="4">
        <f t="shared" si="63"/>
        <v>1383.8537850497153</v>
      </c>
      <c r="K486" s="4">
        <f t="shared" si="58"/>
        <v>311.10421857149305</v>
      </c>
      <c r="L486" s="42">
        <f>Pressure!Q486</f>
        <v>0.52664404711446411</v>
      </c>
      <c r="M486" s="10">
        <f t="shared" si="57"/>
        <v>1.5409097293865412</v>
      </c>
      <c r="N486" s="10">
        <f t="shared" si="64"/>
        <v>2.5992852259916033</v>
      </c>
    </row>
    <row r="487" spans="3:14">
      <c r="C487" s="4">
        <f>Pressure!AB487*1000000</f>
        <v>6893275.1993119968</v>
      </c>
      <c r="D487" s="78">
        <f>Pressure!I487</f>
        <v>1.5531826837612554E-4</v>
      </c>
      <c r="E487" s="40">
        <f>Pressure!H487</f>
        <v>155.31826837612553</v>
      </c>
      <c r="F487" s="10">
        <f t="shared" si="60"/>
        <v>4.5</v>
      </c>
      <c r="G487" s="4">
        <f t="shared" si="59"/>
        <v>292125.22210427839</v>
      </c>
      <c r="H487" s="42">
        <f t="shared" si="61"/>
        <v>10.232391317049389</v>
      </c>
      <c r="I487" s="10">
        <f t="shared" si="62"/>
        <v>1.2926083592097366</v>
      </c>
      <c r="J487" s="4">
        <f t="shared" si="63"/>
        <v>1383.9331658186675</v>
      </c>
      <c r="K487" s="4">
        <f t="shared" si="58"/>
        <v>311.12206416498077</v>
      </c>
      <c r="L487" s="42">
        <f>Pressure!Q487</f>
        <v>0.52775755176600792</v>
      </c>
      <c r="M487" s="10">
        <f t="shared" si="57"/>
        <v>1.5409718221370963</v>
      </c>
      <c r="N487" s="10">
        <f t="shared" si="64"/>
        <v>2.5992852259916033</v>
      </c>
    </row>
    <row r="488" spans="3:14">
      <c r="C488" s="4">
        <f>Pressure!AB488*1000000</f>
        <v>6893639.9134049695</v>
      </c>
      <c r="D488" s="78">
        <f>Pressure!I488</f>
        <v>1.5531826837612554E-4</v>
      </c>
      <c r="E488" s="40">
        <f>Pressure!H488</f>
        <v>155.31826837612553</v>
      </c>
      <c r="F488" s="10">
        <f t="shared" si="60"/>
        <v>4.5</v>
      </c>
      <c r="G488" s="4">
        <f t="shared" si="59"/>
        <v>292140.67806422978</v>
      </c>
      <c r="H488" s="42">
        <f t="shared" si="61"/>
        <v>10.232819629877989</v>
      </c>
      <c r="I488" s="10">
        <f t="shared" si="62"/>
        <v>1.2926118474968316</v>
      </c>
      <c r="J488" s="4">
        <f t="shared" si="63"/>
        <v>1384.0101228335861</v>
      </c>
      <c r="K488" s="4">
        <f t="shared" si="58"/>
        <v>311.13936487423814</v>
      </c>
      <c r="L488" s="42">
        <f>Pressure!Q488</f>
        <v>0.52887103703170368</v>
      </c>
      <c r="M488" s="10">
        <f t="shared" si="57"/>
        <v>1.5410320340978867</v>
      </c>
      <c r="N488" s="10">
        <f t="shared" si="64"/>
        <v>2.5992852259916033</v>
      </c>
    </row>
    <row r="489" spans="3:14">
      <c r="C489" s="4">
        <f>Pressure!AB489*1000000</f>
        <v>6893993.1401952635</v>
      </c>
      <c r="D489" s="78">
        <f>Pressure!I489</f>
        <v>1.5531826837612554E-4</v>
      </c>
      <c r="E489" s="40">
        <f>Pressure!H489</f>
        <v>155.31826837612553</v>
      </c>
      <c r="F489" s="10">
        <f t="shared" si="60"/>
        <v>4.5</v>
      </c>
      <c r="G489" s="4">
        <f t="shared" si="59"/>
        <v>292155.64721192577</v>
      </c>
      <c r="H489" s="42">
        <f t="shared" si="61"/>
        <v>10.233234448490091</v>
      </c>
      <c r="I489" s="10">
        <f t="shared" si="62"/>
        <v>1.2926152255624477</v>
      </c>
      <c r="J489" s="4">
        <f t="shared" si="63"/>
        <v>1384.0846559538959</v>
      </c>
      <c r="K489" s="4">
        <f t="shared" si="58"/>
        <v>311.15612066766238</v>
      </c>
      <c r="L489" s="42">
        <f>Pressure!Q489</f>
        <v>0.52998450350479676</v>
      </c>
      <c r="M489" s="10">
        <f t="shared" si="57"/>
        <v>1.5410903652619226</v>
      </c>
      <c r="N489" s="10">
        <f t="shared" si="64"/>
        <v>2.5992852259916033</v>
      </c>
    </row>
    <row r="490" spans="3:14">
      <c r="C490" s="4">
        <f>Pressure!AB490*1000000</f>
        <v>6894334.8790316321</v>
      </c>
      <c r="D490" s="78">
        <f>Pressure!I490</f>
        <v>1.5531826837612554E-4</v>
      </c>
      <c r="E490" s="40">
        <f>Pressure!H490</f>
        <v>155.31826837612553</v>
      </c>
      <c r="F490" s="10">
        <f t="shared" si="60"/>
        <v>4.5</v>
      </c>
      <c r="G490" s="4">
        <f t="shared" si="59"/>
        <v>292170.12951976777</v>
      </c>
      <c r="H490" s="42">
        <f t="shared" si="61"/>
        <v>10.233635772482222</v>
      </c>
      <c r="I490" s="10">
        <f t="shared" si="62"/>
        <v>1.2926184934341853</v>
      </c>
      <c r="J490" s="4">
        <f t="shared" si="63"/>
        <v>1384.15676504218</v>
      </c>
      <c r="K490" s="4">
        <f t="shared" si="58"/>
        <v>311.17233151436091</v>
      </c>
      <c r="L490" s="42">
        <f>Pressure!Q490</f>
        <v>0.53109795177844277</v>
      </c>
      <c r="M490" s="10">
        <f t="shared" si="57"/>
        <v>1.5411468156217316</v>
      </c>
      <c r="N490" s="10">
        <f t="shared" si="64"/>
        <v>2.5992852259916033</v>
      </c>
    </row>
    <row r="491" spans="3:14">
      <c r="C491" s="4">
        <f>Pressure!AB491*1000000</f>
        <v>6894665.1292774202</v>
      </c>
      <c r="D491" s="78">
        <f>Pressure!I491</f>
        <v>1.5531826837612554E-4</v>
      </c>
      <c r="E491" s="40">
        <f>Pressure!H491</f>
        <v>155.31826837612553</v>
      </c>
      <c r="F491" s="10">
        <f t="shared" si="60"/>
        <v>4.5</v>
      </c>
      <c r="G491" s="4">
        <f t="shared" si="59"/>
        <v>292184.12496077531</v>
      </c>
      <c r="H491" s="42">
        <f t="shared" si="61"/>
        <v>10.234023601456281</v>
      </c>
      <c r="I491" s="10">
        <f t="shared" si="62"/>
        <v>1.2926216511386772</v>
      </c>
      <c r="J491" s="4">
        <f t="shared" si="63"/>
        <v>1384.2264499640999</v>
      </c>
      <c r="K491" s="4">
        <f t="shared" si="58"/>
        <v>311.18799738413287</v>
      </c>
      <c r="L491" s="42">
        <f>Pressure!Q491</f>
        <v>0.53221138244571076</v>
      </c>
      <c r="M491" s="10">
        <f t="shared" si="57"/>
        <v>1.5412013851689721</v>
      </c>
      <c r="N491" s="10">
        <f t="shared" si="64"/>
        <v>2.5992852259916033</v>
      </c>
    </row>
    <row r="492" spans="3:14">
      <c r="C492" s="4">
        <f>Pressure!AB492*1000000</f>
        <v>6894983.8903110102</v>
      </c>
      <c r="D492" s="78">
        <f>Pressure!I492</f>
        <v>1.5531826837612554E-4</v>
      </c>
      <c r="E492" s="40">
        <f>Pressure!H492</f>
        <v>155.31826837612553</v>
      </c>
      <c r="F492" s="10">
        <f t="shared" si="60"/>
        <v>4.5</v>
      </c>
      <c r="G492" s="4">
        <f t="shared" si="59"/>
        <v>292197.63350860536</v>
      </c>
      <c r="H492" s="42">
        <f t="shared" si="61"/>
        <v>10.234397935020084</v>
      </c>
      <c r="I492" s="10">
        <f t="shared" si="62"/>
        <v>1.2926246987015955</v>
      </c>
      <c r="J492" s="4">
        <f t="shared" si="63"/>
        <v>1384.2937105884907</v>
      </c>
      <c r="K492" s="4">
        <f t="shared" si="58"/>
        <v>311.20311824749132</v>
      </c>
      <c r="L492" s="42">
        <f>Pressure!Q492</f>
        <v>0.53332479609958638</v>
      </c>
      <c r="M492" s="10">
        <f t="shared" si="57"/>
        <v>1.5412540738945999</v>
      </c>
      <c r="N492" s="10">
        <f t="shared" si="64"/>
        <v>2.5992852259916033</v>
      </c>
    </row>
    <row r="493" spans="3:14">
      <c r="C493" s="4">
        <f>Pressure!AB493*1000000</f>
        <v>6895291.1615257487</v>
      </c>
      <c r="D493" s="78">
        <f>Pressure!I493</f>
        <v>1.5531826837612554E-4</v>
      </c>
      <c r="E493" s="40">
        <f>Pressure!H493</f>
        <v>155.31826837612553</v>
      </c>
      <c r="F493" s="10">
        <f t="shared" si="60"/>
        <v>4.5</v>
      </c>
      <c r="G493" s="4">
        <f t="shared" si="59"/>
        <v>292210.65513754898</v>
      </c>
      <c r="H493" s="42">
        <f t="shared" si="61"/>
        <v>10.234758772787218</v>
      </c>
      <c r="I493" s="10">
        <f t="shared" si="62"/>
        <v>1.2926276361476496</v>
      </c>
      <c r="J493" s="4">
        <f t="shared" si="63"/>
        <v>1384.358546787344</v>
      </c>
      <c r="K493" s="4">
        <f t="shared" si="58"/>
        <v>311.21769407565847</v>
      </c>
      <c r="L493" s="42">
        <f>Pressure!Q493</f>
        <v>0.53443819333297504</v>
      </c>
      <c r="M493" s="10">
        <f t="shared" si="57"/>
        <v>1.5413048817887582</v>
      </c>
      <c r="N493" s="10">
        <f t="shared" si="64"/>
        <v>2.5992852259916033</v>
      </c>
    </row>
    <row r="494" spans="3:14">
      <c r="C494" s="4">
        <f>Pressure!AB494*1000000</f>
        <v>6895586.9423297513</v>
      </c>
      <c r="D494" s="78">
        <f>Pressure!I494</f>
        <v>1.5531826837612554E-4</v>
      </c>
      <c r="E494" s="40">
        <f>Pressure!H494</f>
        <v>155.31826837612553</v>
      </c>
      <c r="F494" s="10">
        <f t="shared" si="60"/>
        <v>4.5</v>
      </c>
      <c r="G494" s="4">
        <f t="shared" si="59"/>
        <v>292223.18982252316</v>
      </c>
      <c r="H494" s="42">
        <f t="shared" si="61"/>
        <v>10.23510611437691</v>
      </c>
      <c r="I494" s="10">
        <f t="shared" si="62"/>
        <v>1.2926304635005865</v>
      </c>
      <c r="J494" s="4">
        <f t="shared" si="63"/>
        <v>1384.4209584357691</v>
      </c>
      <c r="K494" s="4">
        <f t="shared" si="58"/>
        <v>311.23172484055777</v>
      </c>
      <c r="L494" s="42">
        <f>Pressure!Q494</f>
        <v>0.53555157473870496</v>
      </c>
      <c r="M494" s="10">
        <f t="shared" si="57"/>
        <v>1.541353808840749</v>
      </c>
      <c r="N494" s="10">
        <f t="shared" si="64"/>
        <v>2.5992852259916033</v>
      </c>
    </row>
    <row r="495" spans="3:14">
      <c r="C495" s="4">
        <f>Pressure!AB495*1000000</f>
        <v>6895871.2321461579</v>
      </c>
      <c r="D495" s="78">
        <f>Pressure!I495</f>
        <v>1.5531826837612554E-4</v>
      </c>
      <c r="E495" s="40">
        <f>Pressure!H495</f>
        <v>155.31826837612553</v>
      </c>
      <c r="F495" s="10">
        <f t="shared" si="60"/>
        <v>4.5</v>
      </c>
      <c r="G495" s="4">
        <f t="shared" si="59"/>
        <v>292235.23753908143</v>
      </c>
      <c r="H495" s="42">
        <f t="shared" si="61"/>
        <v>10.235439959414228</v>
      </c>
      <c r="I495" s="10">
        <f t="shared" si="62"/>
        <v>1.2926331807831923</v>
      </c>
      <c r="J495" s="4">
        <f t="shared" si="63"/>
        <v>1384.4809454120441</v>
      </c>
      <c r="K495" s="4">
        <f t="shared" si="58"/>
        <v>311.24521051482492</v>
      </c>
      <c r="L495" s="42">
        <f>Pressure!Q495</f>
        <v>0.53666494090953032</v>
      </c>
      <c r="M495" s="10">
        <f t="shared" si="57"/>
        <v>1.5414008550390421</v>
      </c>
      <c r="N495" s="10">
        <f t="shared" si="64"/>
        <v>2.5992852259916033</v>
      </c>
    </row>
    <row r="496" spans="3:14">
      <c r="C496" s="4">
        <f>Pressure!AB496*1000000</f>
        <v>6896144.0304129394</v>
      </c>
      <c r="D496" s="78">
        <f>Pressure!I496</f>
        <v>1.5531826837612554E-4</v>
      </c>
      <c r="E496" s="40">
        <f>Pressure!H496</f>
        <v>155.31826837612553</v>
      </c>
      <c r="F496" s="10">
        <f t="shared" si="60"/>
        <v>4.5</v>
      </c>
      <c r="G496" s="4">
        <f t="shared" si="59"/>
        <v>292246.79826340609</v>
      </c>
      <c r="H496" s="42">
        <f t="shared" si="61"/>
        <v>10.235760307529914</v>
      </c>
      <c r="I496" s="10">
        <f t="shared" si="62"/>
        <v>1.2926357880172923</v>
      </c>
      <c r="J496" s="4">
        <f t="shared" si="63"/>
        <v>1384.5385075975778</v>
      </c>
      <c r="K496" s="4">
        <f t="shared" si="58"/>
        <v>311.25815107179932</v>
      </c>
      <c r="L496" s="42">
        <f>Pressure!Q496</f>
        <v>0.53777829243813458</v>
      </c>
      <c r="M496" s="10">
        <f t="shared" si="57"/>
        <v>1.5414460203715918</v>
      </c>
      <c r="N496" s="10">
        <f t="shared" si="64"/>
        <v>2.5992852259916033</v>
      </c>
    </row>
    <row r="497" spans="3:14">
      <c r="C497" s="114">
        <f>Pressure!AB497*1000000</f>
        <v>6896405.3365829503</v>
      </c>
      <c r="D497" s="79">
        <f>Pressure!I497</f>
        <v>1.5531826837612554E-4</v>
      </c>
      <c r="E497" s="111">
        <f>Pressure!H497</f>
        <v>155.31826837612553</v>
      </c>
      <c r="F497" s="10">
        <f t="shared" si="60"/>
        <v>4.5</v>
      </c>
      <c r="G497" s="4">
        <f t="shared" si="59"/>
        <v>292257.87197231001</v>
      </c>
      <c r="H497" s="58">
        <f t="shared" si="61"/>
        <v>10.236067158360433</v>
      </c>
      <c r="I497" s="10">
        <f t="shared" si="62"/>
        <v>1.2926382852237501</v>
      </c>
      <c r="J497" s="4">
        <f t="shared" si="63"/>
        <v>1384.5936448769187</v>
      </c>
      <c r="K497" s="4">
        <f t="shared" si="58"/>
        <v>311.27054648552644</v>
      </c>
      <c r="L497" s="42">
        <f>Pressure!Q497</f>
        <v>0.53889162991713346</v>
      </c>
      <c r="M497" s="10">
        <f t="shared" si="57"/>
        <v>1.5414893048253602</v>
      </c>
      <c r="N497" s="10">
        <f t="shared" si="64"/>
        <v>2.5992852259916033</v>
      </c>
    </row>
    <row r="498" spans="3:14">
      <c r="C498" s="4">
        <f>Pressure!AB498*1000000</f>
        <v>6896655.1501238132</v>
      </c>
      <c r="D498" s="78">
        <f>Pressure!I498</f>
        <v>1.5531826837612554E-4</v>
      </c>
      <c r="E498" s="40">
        <f>Pressure!H498</f>
        <v>155.31826837612553</v>
      </c>
      <c r="F498" s="10">
        <f t="shared" si="60"/>
        <v>4.5</v>
      </c>
      <c r="G498" s="4">
        <f t="shared" si="59"/>
        <v>292268.45864323189</v>
      </c>
      <c r="H498" s="42">
        <f t="shared" si="61"/>
        <v>10.236360511547842</v>
      </c>
      <c r="I498" s="10">
        <f t="shared" si="62"/>
        <v>1.2926406724224691</v>
      </c>
      <c r="J498" s="4">
        <f t="shared" si="63"/>
        <v>1384.6463571377319</v>
      </c>
      <c r="K498" s="4">
        <f t="shared" si="58"/>
        <v>311.28239673075223</v>
      </c>
      <c r="L498" s="42">
        <f>Pressure!Q498</f>
        <v>0.54000495393907821</v>
      </c>
      <c r="M498" s="10">
        <f t="shared" si="57"/>
        <v>1.5415307083866199</v>
      </c>
      <c r="N498" s="10">
        <f t="shared" si="64"/>
        <v>2.5992852259916033</v>
      </c>
    </row>
    <row r="499" spans="3:14">
      <c r="C499" s="4">
        <f>Pressure!AB499*1000000</f>
        <v>6896893.4705183245</v>
      </c>
      <c r="D499" s="78">
        <f>Pressure!I499</f>
        <v>1.5531826837612554E-4</v>
      </c>
      <c r="E499" s="40">
        <f>Pressure!H499</f>
        <v>155.31826837612553</v>
      </c>
      <c r="F499" s="10">
        <f t="shared" si="60"/>
        <v>4.5</v>
      </c>
      <c r="G499" s="4">
        <f t="shared" si="59"/>
        <v>292278.55825425358</v>
      </c>
      <c r="H499" s="42">
        <f t="shared" si="61"/>
        <v>10.236640366740234</v>
      </c>
      <c r="I499" s="10">
        <f t="shared" si="62"/>
        <v>1.2926429496323943</v>
      </c>
      <c r="J499" s="4">
        <f t="shared" si="63"/>
        <v>1384.6966442708842</v>
      </c>
      <c r="K499" s="4">
        <f t="shared" si="58"/>
        <v>311.29370178294238</v>
      </c>
      <c r="L499" s="42">
        <f>Pressure!Q499</f>
        <v>0.54111826509645855</v>
      </c>
      <c r="M499" s="10">
        <f t="shared" si="57"/>
        <v>1.5415702310406809</v>
      </c>
      <c r="N499" s="10">
        <f t="shared" si="64"/>
        <v>2.5992852259916033</v>
      </c>
    </row>
    <row r="500" spans="3:14">
      <c r="C500" s="4">
        <f>Pressure!AB500*1000000</f>
        <v>6897120.297263789</v>
      </c>
      <c r="D500" s="78">
        <f>Pressure!I500</f>
        <v>1.5531826837612554E-4</v>
      </c>
      <c r="E500" s="40">
        <f>Pressure!H500</f>
        <v>155.31826837612553</v>
      </c>
      <c r="F500" s="10">
        <f t="shared" si="60"/>
        <v>4.5</v>
      </c>
      <c r="G500" s="4">
        <f t="shared" si="59"/>
        <v>292288.17078407173</v>
      </c>
      <c r="H500" s="42">
        <f t="shared" si="61"/>
        <v>10.236906723591018</v>
      </c>
      <c r="I500" s="10">
        <f t="shared" si="62"/>
        <v>1.2926451168715087</v>
      </c>
      <c r="J500" s="4">
        <f t="shared" si="63"/>
        <v>1384.7445061703031</v>
      </c>
      <c r="K500" s="4">
        <f t="shared" si="58"/>
        <v>311.3044616182508</v>
      </c>
      <c r="L500" s="42">
        <f>Pressure!Q500</f>
        <v>0.54223156398170613</v>
      </c>
      <c r="M500" s="10">
        <f t="shared" si="57"/>
        <v>1.5416078727724778</v>
      </c>
      <c r="N500" s="10">
        <f t="shared" si="64"/>
        <v>2.5992852259916033</v>
      </c>
    </row>
    <row r="501" spans="3:14">
      <c r="C501" s="4">
        <f>Pressure!AB501*1000000</f>
        <v>6897335.6298727281</v>
      </c>
      <c r="D501" s="78">
        <f>Pressure!I501</f>
        <v>1.5531826837612554E-4</v>
      </c>
      <c r="E501" s="40">
        <f>Pressure!H501</f>
        <v>155.31826837612553</v>
      </c>
      <c r="F501" s="10">
        <f t="shared" si="60"/>
        <v>4.5</v>
      </c>
      <c r="G501" s="4">
        <f t="shared" si="59"/>
        <v>292297.29621202778</v>
      </c>
      <c r="H501" s="42">
        <f t="shared" si="61"/>
        <v>10.237159581759688</v>
      </c>
      <c r="I501" s="10">
        <f t="shared" si="62"/>
        <v>1.2926471741568393</v>
      </c>
      <c r="J501" s="4">
        <f t="shared" si="63"/>
        <v>1384.7899427331283</v>
      </c>
      <c r="K501" s="4">
        <f t="shared" si="58"/>
        <v>311.31467621355341</v>
      </c>
      <c r="L501" s="42">
        <f>Pressure!Q501</f>
        <v>0.54334485118719744</v>
      </c>
      <c r="M501" s="10">
        <f t="shared" si="57"/>
        <v>1.5416436335658068</v>
      </c>
      <c r="N501" s="10">
        <f t="shared" si="64"/>
        <v>2.5992852259916033</v>
      </c>
    </row>
    <row r="502" spans="3:14">
      <c r="C502" s="4">
        <f>Pressure!AB502*1000000</f>
        <v>6897539.4678723346</v>
      </c>
      <c r="D502" s="78">
        <f>Pressure!I502</f>
        <v>1.5531826837612554E-4</v>
      </c>
      <c r="E502" s="40">
        <f>Pressure!H502</f>
        <v>155.31826837612553</v>
      </c>
      <c r="F502" s="10">
        <f t="shared" si="60"/>
        <v>4.5</v>
      </c>
      <c r="G502" s="4">
        <f t="shared" si="59"/>
        <v>292305.93451808504</v>
      </c>
      <c r="H502" s="42">
        <f t="shared" si="61"/>
        <v>10.237398940911223</v>
      </c>
      <c r="I502" s="10">
        <f t="shared" si="62"/>
        <v>1.2926491215044515</v>
      </c>
      <c r="J502" s="4">
        <f t="shared" si="63"/>
        <v>1384.832953859594</v>
      </c>
      <c r="K502" s="4">
        <f t="shared" si="58"/>
        <v>311.32434554642191</v>
      </c>
      <c r="L502" s="42">
        <f>Pressure!Q502</f>
        <v>0.544458127305257</v>
      </c>
      <c r="M502" s="10">
        <f t="shared" si="57"/>
        <v>1.5416775134038079</v>
      </c>
      <c r="N502" s="10">
        <f t="shared" si="64"/>
        <v>2.5992852259916033</v>
      </c>
    </row>
    <row r="503" spans="3:14">
      <c r="C503" s="4">
        <f>Pressure!AB503*1000000</f>
        <v>6897731.8108047796</v>
      </c>
      <c r="D503" s="78">
        <f>Pressure!I503</f>
        <v>1.5531826837612554E-4</v>
      </c>
      <c r="E503" s="40">
        <f>Pressure!H503</f>
        <v>155.31826837612553</v>
      </c>
      <c r="F503" s="10">
        <f t="shared" si="60"/>
        <v>4.5</v>
      </c>
      <c r="G503" s="4">
        <f t="shared" si="59"/>
        <v>292314.08568284143</v>
      </c>
      <c r="H503" s="42">
        <f t="shared" si="61"/>
        <v>10.237624800716437</v>
      </c>
      <c r="I503" s="10">
        <f t="shared" si="62"/>
        <v>1.2926509589294541</v>
      </c>
      <c r="J503" s="4">
        <f t="shared" si="63"/>
        <v>1384.8735394530954</v>
      </c>
      <c r="K503" s="4">
        <f t="shared" si="58"/>
        <v>311.33346959513858</v>
      </c>
      <c r="L503" s="42">
        <f>Pressure!Q503</f>
        <v>0.54557139292816048</v>
      </c>
      <c r="M503" s="10">
        <f t="shared" si="57"/>
        <v>1.5417095122687836</v>
      </c>
      <c r="N503" s="10">
        <f t="shared" si="64"/>
        <v>2.5992852259916033</v>
      </c>
    </row>
    <row r="504" spans="3:14">
      <c r="C504" s="4">
        <f>Pressure!AB504*1000000</f>
        <v>6897912.6582269743</v>
      </c>
      <c r="D504" s="78">
        <f>Pressure!I504</f>
        <v>1.5531826837612554E-4</v>
      </c>
      <c r="E504" s="40">
        <f>Pressure!H504</f>
        <v>155.31826837612553</v>
      </c>
      <c r="F504" s="10">
        <f t="shared" si="60"/>
        <v>4.5</v>
      </c>
      <c r="G504" s="4">
        <f t="shared" si="59"/>
        <v>292321.74968751962</v>
      </c>
      <c r="H504" s="42">
        <f t="shared" si="61"/>
        <v>10.237837160851692</v>
      </c>
      <c r="I504" s="10">
        <f t="shared" si="62"/>
        <v>1.2926526864459957</v>
      </c>
      <c r="J504" s="4">
        <f t="shared" si="63"/>
        <v>1384.9116994201381</v>
      </c>
      <c r="K504" s="4">
        <f t="shared" si="58"/>
        <v>311.34204833868489</v>
      </c>
      <c r="L504" s="42">
        <f>Pressure!Q504</f>
        <v>0.54668464864813793</v>
      </c>
      <c r="M504" s="10">
        <f t="shared" si="57"/>
        <v>1.5417396301423623</v>
      </c>
      <c r="N504" s="10">
        <f t="shared" si="64"/>
        <v>2.5992852259916033</v>
      </c>
    </row>
    <row r="505" spans="3:14">
      <c r="C505" s="4">
        <f>Pressure!AB505*1000000</f>
        <v>6898082.0097108344</v>
      </c>
      <c r="D505" s="78">
        <f>Pressure!I505</f>
        <v>1.5531826837612554E-4</v>
      </c>
      <c r="E505" s="40">
        <f>Pressure!H505</f>
        <v>155.31826837612553</v>
      </c>
      <c r="F505" s="10">
        <f t="shared" si="60"/>
        <v>4.5</v>
      </c>
      <c r="G505" s="4">
        <f t="shared" si="59"/>
        <v>292328.92651397811</v>
      </c>
      <c r="H505" s="42">
        <f t="shared" si="61"/>
        <v>10.238036020999218</v>
      </c>
      <c r="I505" s="10">
        <f t="shared" si="62"/>
        <v>1.2926543040672684</v>
      </c>
      <c r="J505" s="4">
        <f t="shared" si="63"/>
        <v>1384.9474336703929</v>
      </c>
      <c r="K505" s="4">
        <f t="shared" si="58"/>
        <v>311.35008175675398</v>
      </c>
      <c r="L505" s="42">
        <f>Pressure!Q505</f>
        <v>0.54779789505737697</v>
      </c>
      <c r="M505" s="10">
        <f t="shared" si="57"/>
        <v>1.5417678670055022</v>
      </c>
      <c r="N505" s="10">
        <f t="shared" si="64"/>
        <v>2.5992852259916033</v>
      </c>
    </row>
    <row r="506" spans="3:14">
      <c r="C506" s="4">
        <f>Pressure!AB506*1000000</f>
        <v>6898239.8648431422</v>
      </c>
      <c r="D506" s="78">
        <f>Pressure!I506</f>
        <v>1.5531826837612554E-4</v>
      </c>
      <c r="E506" s="40">
        <f>Pressure!H506</f>
        <v>155.31826837612553</v>
      </c>
      <c r="F506" s="10">
        <f t="shared" si="60"/>
        <v>4.5</v>
      </c>
      <c r="G506" s="4">
        <f t="shared" si="59"/>
        <v>292335.61614470551</v>
      </c>
      <c r="H506" s="42">
        <f t="shared" si="61"/>
        <v>10.238221380846941</v>
      </c>
      <c r="I506" s="10">
        <f t="shared" si="62"/>
        <v>1.2926558118055069</v>
      </c>
      <c r="J506" s="4">
        <f t="shared" si="63"/>
        <v>1384.9807421166695</v>
      </c>
      <c r="K506" s="4">
        <f t="shared" si="58"/>
        <v>311.35756982974453</v>
      </c>
      <c r="L506" s="42">
        <f>Pressure!Q506</f>
        <v>0.54891113274802572</v>
      </c>
      <c r="M506" s="10">
        <f t="shared" ref="M506:M526" si="65">(J506+J505)/2*(L506-L505)</f>
        <v>1.5417942228380463</v>
      </c>
      <c r="N506" s="10">
        <f t="shared" si="64"/>
        <v>2.5992852259916033</v>
      </c>
    </row>
    <row r="507" spans="3:14">
      <c r="C507" s="4">
        <f>Pressure!AB507*1000000</f>
        <v>6898386.223225412</v>
      </c>
      <c r="D507" s="78">
        <f>Pressure!I507</f>
        <v>1.5531826837612554E-4</v>
      </c>
      <c r="E507" s="40">
        <f>Pressure!H507</f>
        <v>155.31826837612553</v>
      </c>
      <c r="F507" s="10">
        <f t="shared" si="60"/>
        <v>4.5</v>
      </c>
      <c r="G507" s="4">
        <f t="shared" si="59"/>
        <v>292341.81856281467</v>
      </c>
      <c r="H507" s="42">
        <f t="shared" si="61"/>
        <v>10.23839324008835</v>
      </c>
      <c r="I507" s="10">
        <f t="shared" si="62"/>
        <v>1.2926572096719866</v>
      </c>
      <c r="J507" s="4">
        <f t="shared" si="63"/>
        <v>1385.0116246748837</v>
      </c>
      <c r="K507" s="4">
        <f t="shared" ref="K507:K526" si="66">J507/4.4482</f>
        <v>311.36451253875362</v>
      </c>
      <c r="L507" s="42">
        <f>Pressure!Q507</f>
        <v>0.55002436231219609</v>
      </c>
      <c r="M507" s="10">
        <f t="shared" si="65"/>
        <v>1.5418186976193069</v>
      </c>
      <c r="N507" s="10">
        <f t="shared" si="64"/>
        <v>2.5992852259916033</v>
      </c>
    </row>
    <row r="508" spans="3:14">
      <c r="C508" s="4">
        <f>Pressure!AB508*1000000</f>
        <v>6898521.0844742646</v>
      </c>
      <c r="D508" s="78">
        <f>Pressure!I508</f>
        <v>1.5531826837612554E-4</v>
      </c>
      <c r="E508" s="40">
        <f>Pressure!H508</f>
        <v>155.31826837612553</v>
      </c>
      <c r="F508" s="10">
        <f t="shared" si="60"/>
        <v>4.5</v>
      </c>
      <c r="G508" s="4">
        <f t="shared" si="59"/>
        <v>292347.53375205857</v>
      </c>
      <c r="H508" s="42">
        <f t="shared" si="61"/>
        <v>10.238551598422902</v>
      </c>
      <c r="I508" s="10">
        <f t="shared" si="62"/>
        <v>1.2926584976770277</v>
      </c>
      <c r="J508" s="4">
        <f t="shared" si="63"/>
        <v>1385.0400812641403</v>
      </c>
      <c r="K508" s="4">
        <f t="shared" si="66"/>
        <v>311.37090986559514</v>
      </c>
      <c r="L508" s="42">
        <f>Pressure!Q508</f>
        <v>0.55113758434196691</v>
      </c>
      <c r="M508" s="10">
        <f t="shared" si="65"/>
        <v>1.5418412913277839</v>
      </c>
      <c r="N508" s="10">
        <f t="shared" si="64"/>
        <v>2.5992852259916033</v>
      </c>
    </row>
    <row r="509" spans="3:14">
      <c r="C509" s="4">
        <f>Pressure!AB509*1000000</f>
        <v>6898644.448220876</v>
      </c>
      <c r="D509" s="78">
        <f>Pressure!I509</f>
        <v>1.5531826837612554E-4</v>
      </c>
      <c r="E509" s="40">
        <f>Pressure!H509</f>
        <v>155.31826837612553</v>
      </c>
      <c r="F509" s="10">
        <f t="shared" si="60"/>
        <v>4.5</v>
      </c>
      <c r="G509" s="4">
        <f t="shared" si="59"/>
        <v>292352.76169680711</v>
      </c>
      <c r="H509" s="42">
        <f t="shared" si="61"/>
        <v>10.238696455555388</v>
      </c>
      <c r="I509" s="10">
        <f t="shared" si="62"/>
        <v>1.2926596758299911</v>
      </c>
      <c r="J509" s="4">
        <f t="shared" si="63"/>
        <v>1385.0661118066155</v>
      </c>
      <c r="K509" s="4">
        <f t="shared" si="66"/>
        <v>311.37676179277361</v>
      </c>
      <c r="L509" s="42">
        <f>Pressure!Q509</f>
        <v>0.55225079942938704</v>
      </c>
      <c r="M509" s="10">
        <f t="shared" si="65"/>
        <v>1.5418620039411488</v>
      </c>
      <c r="N509" s="10">
        <f t="shared" si="64"/>
        <v>2.5992852259916033</v>
      </c>
    </row>
    <row r="510" spans="3:14">
      <c r="C510" s="4">
        <f>Pressure!AB510*1000000</f>
        <v>6898756.3141115056</v>
      </c>
      <c r="D510" s="78">
        <f>Pressure!I510</f>
        <v>1.5531826837612554E-4</v>
      </c>
      <c r="E510" s="40">
        <f>Pressure!H510</f>
        <v>155.31826837612553</v>
      </c>
      <c r="F510" s="10">
        <f t="shared" si="60"/>
        <v>4.5</v>
      </c>
      <c r="G510" s="4">
        <f t="shared" si="59"/>
        <v>292357.50238206936</v>
      </c>
      <c r="H510" s="42">
        <f t="shared" si="61"/>
        <v>10.238827811196558</v>
      </c>
      <c r="I510" s="10">
        <f t="shared" si="62"/>
        <v>1.2926607441392819</v>
      </c>
      <c r="J510" s="4">
        <f t="shared" si="63"/>
        <v>1385.0897162276672</v>
      </c>
      <c r="K510" s="4">
        <f t="shared" si="66"/>
        <v>311.38206830350867</v>
      </c>
      <c r="L510" s="42">
        <f>Pressure!Q510</f>
        <v>0.55336400816647857</v>
      </c>
      <c r="M510" s="10">
        <f t="shared" si="65"/>
        <v>1.5418808354363942</v>
      </c>
      <c r="N510" s="10">
        <f t="shared" si="64"/>
        <v>2.5992852259916033</v>
      </c>
    </row>
    <row r="511" spans="3:14">
      <c r="C511" s="4">
        <f>Pressure!AB511*1000000</f>
        <v>6898856.6818072544</v>
      </c>
      <c r="D511" s="78">
        <f>Pressure!I511</f>
        <v>1.5531826837612554E-4</v>
      </c>
      <c r="E511" s="40">
        <f>Pressure!H511</f>
        <v>155.31826837612553</v>
      </c>
      <c r="F511" s="10">
        <f t="shared" si="60"/>
        <v>4.5</v>
      </c>
      <c r="G511" s="4">
        <f t="shared" si="59"/>
        <v>292361.75579348335</v>
      </c>
      <c r="H511" s="42">
        <f t="shared" si="61"/>
        <v>10.238945665062849</v>
      </c>
      <c r="I511" s="10">
        <f t="shared" si="62"/>
        <v>1.292661702612349</v>
      </c>
      <c r="J511" s="4">
        <f t="shared" si="63"/>
        <v>1385.1108944557859</v>
      </c>
      <c r="K511" s="4">
        <f t="shared" si="66"/>
        <v>311.38682938172428</v>
      </c>
      <c r="L511" s="42">
        <f>Pressure!Q511</f>
        <v>0.55447721114523985</v>
      </c>
      <c r="M511" s="10">
        <f t="shared" si="65"/>
        <v>1.5418977857895604</v>
      </c>
      <c r="N511" s="10">
        <f t="shared" si="64"/>
        <v>2.5992852259916033</v>
      </c>
    </row>
    <row r="512" spans="3:14">
      <c r="C512" s="4">
        <f>Pressure!AB512*1000000</f>
        <v>6898945.5509840157</v>
      </c>
      <c r="D512" s="78">
        <f>Pressure!I512</f>
        <v>1.5531826837612554E-4</v>
      </c>
      <c r="E512" s="40">
        <f>Pressure!H512</f>
        <v>155.31826837612553</v>
      </c>
      <c r="F512" s="10">
        <f t="shared" si="60"/>
        <v>4.5</v>
      </c>
      <c r="G512" s="4">
        <f t="shared" si="59"/>
        <v>292365.52191731404</v>
      </c>
      <c r="H512" s="42">
        <f t="shared" si="61"/>
        <v>10.239050016876305</v>
      </c>
      <c r="I512" s="10">
        <f t="shared" si="62"/>
        <v>1.2926625512556833</v>
      </c>
      <c r="J512" s="4">
        <f t="shared" si="63"/>
        <v>1385.1296464225829</v>
      </c>
      <c r="K512" s="4">
        <f t="shared" si="66"/>
        <v>311.39104501204599</v>
      </c>
      <c r="L512" s="42">
        <f>Pressure!Q512</f>
        <v>0.55559040895764877</v>
      </c>
      <c r="M512" s="10">
        <f t="shared" si="65"/>
        <v>1.5419128549761629</v>
      </c>
      <c r="N512" s="10">
        <f t="shared" si="64"/>
        <v>2.5992852259916033</v>
      </c>
    </row>
    <row r="513" spans="3:14">
      <c r="C513" s="4">
        <f>Pressure!AB513*1000000</f>
        <v>6899022.9213326415</v>
      </c>
      <c r="D513" s="78">
        <f>Pressure!I513</f>
        <v>1.5531826837612554E-4</v>
      </c>
      <c r="E513" s="40">
        <f>Pressure!H513</f>
        <v>155.31826837612553</v>
      </c>
      <c r="F513" s="10">
        <f t="shared" si="60"/>
        <v>4.5</v>
      </c>
      <c r="G513" s="4">
        <f t="shared" si="59"/>
        <v>292368.80074046022</v>
      </c>
      <c r="H513" s="42">
        <f t="shared" si="61"/>
        <v>10.239140866364764</v>
      </c>
      <c r="I513" s="10">
        <f t="shared" si="62"/>
        <v>1.2926632900748203</v>
      </c>
      <c r="J513" s="4">
        <f t="shared" si="63"/>
        <v>1385.1459720628259</v>
      </c>
      <c r="K513" s="4">
        <f t="shared" si="66"/>
        <v>311.39471517980888</v>
      </c>
      <c r="L513" s="42">
        <f>Pressure!Q513</f>
        <v>0.55670360219566573</v>
      </c>
      <c r="M513" s="10">
        <f t="shared" si="65"/>
        <v>1.541926042970593</v>
      </c>
      <c r="N513" s="10">
        <f t="shared" si="64"/>
        <v>2.5992852259916033</v>
      </c>
    </row>
    <row r="514" spans="3:14">
      <c r="C514" s="4">
        <f>Pressure!AB514*1000000</f>
        <v>6899088.7925585741</v>
      </c>
      <c r="D514" s="78">
        <f>Pressure!I514</f>
        <v>1.5531826837612554E-4</v>
      </c>
      <c r="E514" s="40">
        <f>Pressure!H514</f>
        <v>155.31826837612553</v>
      </c>
      <c r="F514" s="10">
        <f t="shared" si="60"/>
        <v>4.5</v>
      </c>
      <c r="G514" s="4">
        <f t="shared" si="59"/>
        <v>292371.59225043911</v>
      </c>
      <c r="H514" s="42">
        <f t="shared" si="61"/>
        <v>10.239218213261465</v>
      </c>
      <c r="I514" s="10">
        <f t="shared" si="62"/>
        <v>1.2926639190743365</v>
      </c>
      <c r="J514" s="4">
        <f t="shared" si="63"/>
        <v>1385.1598713143612</v>
      </c>
      <c r="K514" s="4">
        <f t="shared" si="66"/>
        <v>311.39783987104028</v>
      </c>
      <c r="L514" s="42">
        <f>Pressure!Q514</f>
        <v>0.55781679145123697</v>
      </c>
      <c r="M514" s="10">
        <f t="shared" si="65"/>
        <v>1.5419373497468609</v>
      </c>
      <c r="N514" s="10">
        <f t="shared" si="64"/>
        <v>2.5992852259916033</v>
      </c>
    </row>
    <row r="515" spans="3:14">
      <c r="C515" s="4">
        <f>Pressure!AB515*1000000</f>
        <v>6899143.1643825881</v>
      </c>
      <c r="D515" s="78">
        <f>Pressure!I515</f>
        <v>1.5531826837612554E-4</v>
      </c>
      <c r="E515" s="40">
        <f>Pressure!H515</f>
        <v>155.31826837612553</v>
      </c>
      <c r="F515" s="10">
        <f t="shared" si="60"/>
        <v>4.5</v>
      </c>
      <c r="G515" s="4">
        <f t="shared" si="59"/>
        <v>292373.89643541753</v>
      </c>
      <c r="H515" s="42">
        <f t="shared" si="61"/>
        <v>10.239282057305877</v>
      </c>
      <c r="I515" s="10">
        <f t="shared" si="62"/>
        <v>1.2926644382578567</v>
      </c>
      <c r="J515" s="4">
        <f t="shared" si="63"/>
        <v>1385.1713441182712</v>
      </c>
      <c r="K515" s="4">
        <f t="shared" si="66"/>
        <v>311.4004190724948</v>
      </c>
      <c r="L515" s="42">
        <f>Pressure!Q515</f>
        <v>0.55892997731629757</v>
      </c>
      <c r="M515" s="10">
        <f t="shared" si="65"/>
        <v>1.5419467752778724</v>
      </c>
      <c r="N515" s="10">
        <f t="shared" si="64"/>
        <v>2.5992852259916033</v>
      </c>
    </row>
    <row r="516" spans="3:14">
      <c r="C516" s="4">
        <f>Pressure!AB516*1000000</f>
        <v>6899186.0365399048</v>
      </c>
      <c r="D516" s="78">
        <f>Pressure!I516</f>
        <v>1.5531826837612554E-4</v>
      </c>
      <c r="E516" s="40">
        <f>Pressure!H516</f>
        <v>155.31826837612553</v>
      </c>
      <c r="F516" s="10">
        <f t="shared" si="60"/>
        <v>4.5</v>
      </c>
      <c r="G516" s="4">
        <f t="shared" si="59"/>
        <v>292375.71328417462</v>
      </c>
      <c r="H516" s="42">
        <f t="shared" si="61"/>
        <v>10.23933239824269</v>
      </c>
      <c r="I516" s="10">
        <f t="shared" si="62"/>
        <v>1.2926648476280445</v>
      </c>
      <c r="J516" s="4">
        <f t="shared" si="63"/>
        <v>1385.180390418685</v>
      </c>
      <c r="K516" s="4">
        <f t="shared" si="66"/>
        <v>311.4024527716121</v>
      </c>
      <c r="L516" s="42">
        <f>Pressure!Q516</f>
        <v>0.56004316038277469</v>
      </c>
      <c r="M516" s="10">
        <f t="shared" si="65"/>
        <v>1.5419543195360277</v>
      </c>
      <c r="N516" s="10">
        <f t="shared" si="64"/>
        <v>2.5992852259916033</v>
      </c>
    </row>
    <row r="517" spans="3:14">
      <c r="C517" s="4">
        <f>Pressure!AB517*1000000</f>
        <v>6899217.4087807601</v>
      </c>
      <c r="D517" s="78">
        <f>Pressure!I517</f>
        <v>1.5531826837612554E-4</v>
      </c>
      <c r="E517" s="40">
        <f>Pressure!H517</f>
        <v>155.31826837612553</v>
      </c>
      <c r="F517" s="10">
        <f t="shared" si="60"/>
        <v>4.5</v>
      </c>
      <c r="G517" s="4">
        <f t="shared" si="59"/>
        <v>292377.04278612585</v>
      </c>
      <c r="H517" s="42">
        <f t="shared" si="61"/>
        <v>10.239369235822457</v>
      </c>
      <c r="I517" s="10">
        <f t="shared" si="62"/>
        <v>1.2926651471866095</v>
      </c>
      <c r="J517" s="4">
        <f t="shared" si="63"/>
        <v>1385.1870101629011</v>
      </c>
      <c r="K517" s="4">
        <f t="shared" si="66"/>
        <v>311.40394095654449</v>
      </c>
      <c r="L517" s="42">
        <f>Pressure!Q517</f>
        <v>0.56115634124259051</v>
      </c>
      <c r="M517" s="10">
        <f t="shared" si="65"/>
        <v>1.5419599824925656</v>
      </c>
      <c r="N517" s="10">
        <f t="shared" si="64"/>
        <v>2.5992852259916033</v>
      </c>
    </row>
    <row r="518" spans="3:14">
      <c r="C518" s="4">
        <f>Pressure!AB518*1000000</f>
        <v>6899237.2808702951</v>
      </c>
      <c r="D518" s="78">
        <f>Pressure!I518</f>
        <v>1.5531826837612554E-4</v>
      </c>
      <c r="E518" s="40">
        <f>Pressure!H518</f>
        <v>155.31826837612553</v>
      </c>
      <c r="F518" s="10">
        <f t="shared" si="60"/>
        <v>4.5</v>
      </c>
      <c r="G518" s="4">
        <f t="shared" si="59"/>
        <v>292377.88493131823</v>
      </c>
      <c r="H518" s="42">
        <f t="shared" si="61"/>
        <v>10.239392569801478</v>
      </c>
      <c r="I518" s="10">
        <f t="shared" si="62"/>
        <v>1.2926653369343053</v>
      </c>
      <c r="J518" s="4">
        <f t="shared" si="63"/>
        <v>1385.191203301363</v>
      </c>
      <c r="K518" s="4">
        <f t="shared" si="66"/>
        <v>311.40488361615104</v>
      </c>
      <c r="L518" s="42">
        <f>Pressure!Q518</f>
        <v>0.56226952048766554</v>
      </c>
      <c r="M518" s="10">
        <f t="shared" si="65"/>
        <v>1.5419637641182375</v>
      </c>
      <c r="N518" s="10">
        <f t="shared" si="64"/>
        <v>2.5992852259916033</v>
      </c>
    </row>
    <row r="519" spans="3:14">
      <c r="C519" s="4">
        <f>Pressure!AB519*1000000</f>
        <v>6899245.6525885351</v>
      </c>
      <c r="D519" s="78">
        <f>Pressure!I519</f>
        <v>1.5531826837612554E-4</v>
      </c>
      <c r="E519" s="40">
        <f>Pressure!H519</f>
        <v>155.31826837612553</v>
      </c>
      <c r="F519" s="10">
        <f t="shared" si="60"/>
        <v>4.5</v>
      </c>
      <c r="G519" s="4">
        <f t="shared" si="59"/>
        <v>292378.23971042968</v>
      </c>
      <c r="H519" s="42">
        <f t="shared" si="61"/>
        <v>10.239402399941774</v>
      </c>
      <c r="I519" s="10">
        <f t="shared" si="62"/>
        <v>1.2926654168709288</v>
      </c>
      <c r="J519" s="4">
        <f t="shared" si="63"/>
        <v>1385.1929697876544</v>
      </c>
      <c r="K519" s="4">
        <f t="shared" si="66"/>
        <v>311.40528073999695</v>
      </c>
      <c r="L519" s="42">
        <f>Pressure!Q519</f>
        <v>0.56338269870992186</v>
      </c>
      <c r="M519" s="10">
        <f t="shared" si="65"/>
        <v>1.5419656643831343</v>
      </c>
      <c r="N519" s="10">
        <f t="shared" si="64"/>
        <v>2.5992852259916033</v>
      </c>
    </row>
    <row r="520" spans="3:14">
      <c r="C520" s="4">
        <f>Pressure!AB520*1000000</f>
        <v>6899242.5237300098</v>
      </c>
      <c r="D520" s="78">
        <f>Pressure!I520</f>
        <v>1.5531826837612554E-4</v>
      </c>
      <c r="E520" s="40">
        <f>Pressure!H520</f>
        <v>155.31826837612553</v>
      </c>
      <c r="F520" s="10">
        <f t="shared" si="60"/>
        <v>4.5</v>
      </c>
      <c r="G520" s="4">
        <f t="shared" si="59"/>
        <v>292378.1071147527</v>
      </c>
      <c r="H520" s="42">
        <f t="shared" si="61"/>
        <v>10.239398726010643</v>
      </c>
      <c r="I520" s="10">
        <f t="shared" si="62"/>
        <v>1.292665386995318</v>
      </c>
      <c r="J520" s="4">
        <f t="shared" si="63"/>
        <v>1385.1923095784196</v>
      </c>
      <c r="K520" s="4">
        <f t="shared" si="66"/>
        <v>311.4051323183354</v>
      </c>
      <c r="L520" s="42">
        <f>Pressure!Q520</f>
        <v>0.56449587650128608</v>
      </c>
      <c r="M520" s="10">
        <f t="shared" si="65"/>
        <v>1.5419656832563329</v>
      </c>
      <c r="N520" s="10">
        <f t="shared" si="64"/>
        <v>2.5992852259916033</v>
      </c>
    </row>
    <row r="521" spans="3:14">
      <c r="C521" s="4">
        <f>Pressure!AB521*1000000</f>
        <v>6899227.894104708</v>
      </c>
      <c r="D521" s="78">
        <f>Pressure!I521</f>
        <v>1.5531826837612554E-4</v>
      </c>
      <c r="E521" s="40">
        <f>Pressure!H521</f>
        <v>155.31826837612553</v>
      </c>
      <c r="F521" s="10">
        <f t="shared" si="60"/>
        <v>4.5</v>
      </c>
      <c r="G521" s="4">
        <f t="shared" si="59"/>
        <v>292377.48713623494</v>
      </c>
      <c r="H521" s="42">
        <f t="shared" si="61"/>
        <v>10.239381547781779</v>
      </c>
      <c r="I521" s="10">
        <f t="shared" si="62"/>
        <v>1.2926652473053595</v>
      </c>
      <c r="J521" s="4">
        <f t="shared" si="63"/>
        <v>1385.1892226335651</v>
      </c>
      <c r="K521" s="4">
        <f t="shared" si="66"/>
        <v>311.40443834215301</v>
      </c>
      <c r="L521" s="42">
        <f>Pressure!Q521</f>
        <v>0.56560905445369247</v>
      </c>
      <c r="M521" s="10">
        <f t="shared" si="65"/>
        <v>1.5419638207061164</v>
      </c>
      <c r="N521" s="10">
        <f t="shared" si="64"/>
        <v>2.5992852259916033</v>
      </c>
    </row>
    <row r="522" spans="3:14">
      <c r="C522" s="4">
        <f>Pressure!AB522*1000000</f>
        <v>6899201.7635368891</v>
      </c>
      <c r="D522" s="78">
        <f>Pressure!I522</f>
        <v>1.5531826837612554E-4</v>
      </c>
      <c r="E522" s="40">
        <f>Pressure!H522</f>
        <v>155.31826837612553</v>
      </c>
      <c r="F522" s="10">
        <f t="shared" si="60"/>
        <v>4.5</v>
      </c>
      <c r="G522" s="4">
        <f t="shared" si="59"/>
        <v>292376.37976742885</v>
      </c>
      <c r="H522" s="42">
        <f t="shared" si="61"/>
        <v>10.239350865033849</v>
      </c>
      <c r="I522" s="10">
        <f t="shared" si="62"/>
        <v>1.2926649977979783</v>
      </c>
      <c r="J522" s="4">
        <f t="shared" si="63"/>
        <v>1385.183708916009</v>
      </c>
      <c r="K522" s="4">
        <f t="shared" si="66"/>
        <v>311.40319880311341</v>
      </c>
      <c r="L522" s="42">
        <f>Pressure!Q522</f>
        <v>0.56672223315908621</v>
      </c>
      <c r="M522" s="10">
        <f t="shared" si="65"/>
        <v>1.5419600767001018</v>
      </c>
      <c r="N522" s="10">
        <f t="shared" si="64"/>
        <v>2.5992852259916033</v>
      </c>
    </row>
    <row r="523" spans="3:14">
      <c r="C523" s="4">
        <f>Pressure!AB523*1000000</f>
        <v>6899164.1318660043</v>
      </c>
      <c r="D523" s="78">
        <f>Pressure!I523</f>
        <v>1.5531826837612554E-4</v>
      </c>
      <c r="E523" s="40">
        <f>Pressure!H523</f>
        <v>155.31826837612553</v>
      </c>
      <c r="F523" s="10">
        <f t="shared" si="60"/>
        <v>4.5</v>
      </c>
      <c r="G523" s="4">
        <f t="shared" si="59"/>
        <v>292374.78500153054</v>
      </c>
      <c r="H523" s="42">
        <f t="shared" si="61"/>
        <v>10.239306677551642</v>
      </c>
      <c r="I523" s="10">
        <f t="shared" si="62"/>
        <v>1.2926646384691456</v>
      </c>
      <c r="J523" s="4">
        <f t="shared" si="63"/>
        <v>1385.1757683918738</v>
      </c>
      <c r="K523" s="4">
        <f t="shared" si="66"/>
        <v>311.40141369360055</v>
      </c>
      <c r="L523" s="42">
        <f>Pressure!Q523</f>
        <v>0.56783541320942654</v>
      </c>
      <c r="M523" s="10">
        <f t="shared" si="65"/>
        <v>1.5419544512052059</v>
      </c>
      <c r="N523" s="10">
        <f t="shared" si="64"/>
        <v>2.5992852259916033</v>
      </c>
    </row>
    <row r="524" spans="3:14">
      <c r="C524" s="4">
        <f>Pressure!AB524*1000000</f>
        <v>6899114.9989463538</v>
      </c>
      <c r="D524" s="78">
        <f>Pressure!I524</f>
        <v>1.5531826837612554E-4</v>
      </c>
      <c r="E524" s="40">
        <f>Pressure!H524</f>
        <v>155.31826837612553</v>
      </c>
      <c r="F524" s="10">
        <f t="shared" si="60"/>
        <v>4.5</v>
      </c>
      <c r="G524" s="4">
        <f t="shared" si="59"/>
        <v>292372.70283236558</v>
      </c>
      <c r="H524" s="42">
        <f t="shared" si="61"/>
        <v>10.239248985125574</v>
      </c>
      <c r="I524" s="10">
        <f t="shared" si="62"/>
        <v>1.2926641693138761</v>
      </c>
      <c r="J524" s="4">
        <f t="shared" si="63"/>
        <v>1385.1654010304162</v>
      </c>
      <c r="K524" s="4">
        <f t="shared" si="66"/>
        <v>311.39908300670299</v>
      </c>
      <c r="L524" s="42">
        <f>Pressure!Q524</f>
        <v>0.56894859519668961</v>
      </c>
      <c r="M524" s="10">
        <f t="shared" si="65"/>
        <v>1.5419469441870979</v>
      </c>
      <c r="N524" s="10">
        <f t="shared" si="64"/>
        <v>2.5992852259916033</v>
      </c>
    </row>
    <row r="525" spans="3:14">
      <c r="C525" s="4">
        <f>Pressure!AB525*1000000</f>
        <v>6899054.3646470001</v>
      </c>
      <c r="D525" s="78">
        <f>Pressure!I525</f>
        <v>1.5531826837612554E-4</v>
      </c>
      <c r="E525" s="40">
        <f>Pressure!H525</f>
        <v>155.31826837612553</v>
      </c>
      <c r="F525" s="10">
        <f t="shared" si="60"/>
        <v>4.5</v>
      </c>
      <c r="G525" s="4">
        <f t="shared" si="59"/>
        <v>292370.13325438509</v>
      </c>
      <c r="H525" s="42">
        <f t="shared" si="61"/>
        <v>10.239177787551665</v>
      </c>
      <c r="I525" s="10">
        <f t="shared" si="62"/>
        <v>1.2926635903262267</v>
      </c>
      <c r="J525" s="4">
        <f t="shared" si="63"/>
        <v>1385.1526068040075</v>
      </c>
      <c r="K525" s="4">
        <f t="shared" si="66"/>
        <v>311.39620673620959</v>
      </c>
      <c r="L525" s="42">
        <f>Pressure!Q525</f>
        <v>0.57006177971287209</v>
      </c>
      <c r="M525" s="10">
        <f t="shared" si="65"/>
        <v>1.5419375556113806</v>
      </c>
      <c r="N525" s="10">
        <f t="shared" si="64"/>
        <v>2.5992852259916033</v>
      </c>
    </row>
    <row r="526" spans="3:14">
      <c r="C526" s="4">
        <f>Pressure!AB526*1000000</f>
        <v>6898982.2288518436</v>
      </c>
      <c r="D526" s="78">
        <f>Pressure!I526</f>
        <v>1.5531826837612554E-4</v>
      </c>
      <c r="E526" s="40">
        <f>Pressure!H526</f>
        <v>155.31826837612553</v>
      </c>
      <c r="F526" s="10">
        <f t="shared" si="60"/>
        <v>4.5</v>
      </c>
      <c r="G526" s="4">
        <f t="shared" si="59"/>
        <v>292367.07626266888</v>
      </c>
      <c r="H526" s="42">
        <f t="shared" si="61"/>
        <v>10.239093084631593</v>
      </c>
      <c r="I526" s="10">
        <f t="shared" si="62"/>
        <v>1.292662901499297</v>
      </c>
      <c r="J526" s="4">
        <f t="shared" si="63"/>
        <v>1385.1373856881501</v>
      </c>
      <c r="K526" s="4">
        <f t="shared" si="66"/>
        <v>311.39278487661301</v>
      </c>
      <c r="L526" s="42">
        <f>Pressure!Q526</f>
        <v>0.57117496734999396</v>
      </c>
      <c r="M526" s="10">
        <f t="shared" si="65"/>
        <v>1.541926285442355</v>
      </c>
      <c r="N526" s="10">
        <f t="shared" si="64"/>
        <v>2.5992852259916033</v>
      </c>
    </row>
    <row r="527" spans="3:14">
      <c r="C527" s="4">
        <f>Pressure!AB527*1000000</f>
        <v>6898898.5914597195</v>
      </c>
      <c r="D527" s="78">
        <f>Pressure!I527</f>
        <v>1.5531826837612554E-4</v>
      </c>
      <c r="E527" s="40">
        <f>Pressure!H527</f>
        <v>155.31826837612553</v>
      </c>
      <c r="F527" s="10">
        <f t="shared" si="60"/>
        <v>4.5</v>
      </c>
      <c r="G527" s="4">
        <f t="shared" si="59"/>
        <v>292363.53185292979</v>
      </c>
      <c r="H527" s="42">
        <f t="shared" si="61"/>
        <v>10.238994876172786</v>
      </c>
      <c r="I527" s="10">
        <f t="shared" si="62"/>
        <v>1.2926621028252303</v>
      </c>
      <c r="J527" s="4">
        <f t="shared" si="63"/>
        <v>1385.1197376614971</v>
      </c>
      <c r="K527" s="4">
        <f t="shared" ref="K527:K590" si="67">J527/4.4482</f>
        <v>311.38881742311429</v>
      </c>
      <c r="L527" s="42">
        <f>Pressure!Q527</f>
        <v>0.57228815870010186</v>
      </c>
      <c r="M527" s="10">
        <f t="shared" ref="M527:M590" si="68">(J527+J526)/2*(L527-L526)</f>
        <v>1.5419131336438112</v>
      </c>
      <c r="N527" s="10">
        <f t="shared" si="64"/>
        <v>2.5992852259916033</v>
      </c>
    </row>
    <row r="528" spans="3:14">
      <c r="C528" s="4">
        <f>Pressure!AB528*1000000</f>
        <v>6898803.4523843443</v>
      </c>
      <c r="D528" s="78">
        <f>Pressure!I528</f>
        <v>1.5531826837612554E-4</v>
      </c>
      <c r="E528" s="40">
        <f>Pressure!H528</f>
        <v>155.31826837612553</v>
      </c>
      <c r="F528" s="10">
        <f t="shared" si="60"/>
        <v>4.5</v>
      </c>
      <c r="G528" s="4">
        <f t="shared" si="59"/>
        <v>292359.50002151134</v>
      </c>
      <c r="H528" s="42">
        <f t="shared" si="61"/>
        <v>10.238883161988412</v>
      </c>
      <c r="I528" s="10">
        <f t="shared" si="62"/>
        <v>1.2926611942952131</v>
      </c>
      <c r="J528" s="4">
        <f t="shared" si="63"/>
        <v>1385.0996627058428</v>
      </c>
      <c r="K528" s="4">
        <f t="shared" si="67"/>
        <v>311.3843043716206</v>
      </c>
      <c r="L528" s="42">
        <f>Pressure!Q528</f>
        <v>0.57340135435527195</v>
      </c>
      <c r="M528" s="10">
        <f t="shared" si="68"/>
        <v>1.5418981001784158</v>
      </c>
      <c r="N528" s="10">
        <f t="shared" si="64"/>
        <v>2.5992852259916033</v>
      </c>
    </row>
    <row r="529" spans="3:14">
      <c r="C529" s="4">
        <f>Pressure!AB529*1000000</f>
        <v>6898696.8115541656</v>
      </c>
      <c r="D529" s="78">
        <f>Pressure!I529</f>
        <v>1.5531826837612554E-4</v>
      </c>
      <c r="E529" s="40">
        <f>Pressure!H529</f>
        <v>155.31826837612553</v>
      </c>
      <c r="F529" s="10">
        <f t="shared" si="60"/>
        <v>4.5</v>
      </c>
      <c r="G529" s="4">
        <f t="shared" si="59"/>
        <v>292354.98076538119</v>
      </c>
      <c r="H529" s="42">
        <f t="shared" si="61"/>
        <v>10.238757941897145</v>
      </c>
      <c r="I529" s="10">
        <f t="shared" si="62"/>
        <v>1.2926601758994727</v>
      </c>
      <c r="J529" s="4">
        <f t="shared" si="63"/>
        <v>1385.0771608060886</v>
      </c>
      <c r="K529" s="4">
        <f t="shared" si="67"/>
        <v>311.37924571873759</v>
      </c>
      <c r="L529" s="42">
        <f>Pressure!Q529</f>
        <v>0.57451455490761338</v>
      </c>
      <c r="M529" s="10">
        <f t="shared" si="68"/>
        <v>1.5418811850084568</v>
      </c>
      <c r="N529" s="10">
        <f t="shared" si="64"/>
        <v>2.5992852259916033</v>
      </c>
    </row>
    <row r="530" spans="3:14">
      <c r="C530" s="4">
        <f>Pressure!AB530*1000000</f>
        <v>6898578.6689125644</v>
      </c>
      <c r="D530" s="78">
        <f>Pressure!I530</f>
        <v>1.5531826837612554E-4</v>
      </c>
      <c r="E530" s="40">
        <f>Pressure!H530</f>
        <v>155.31826837612553</v>
      </c>
      <c r="F530" s="10">
        <f t="shared" si="60"/>
        <v>4.5</v>
      </c>
      <c r="G530" s="4">
        <f t="shared" si="59"/>
        <v>292349.9740821399</v>
      </c>
      <c r="H530" s="42">
        <f t="shared" si="61"/>
        <v>10.238619215723457</v>
      </c>
      <c r="I530" s="10">
        <f t="shared" si="62"/>
        <v>1.2926590476272797</v>
      </c>
      <c r="J530" s="4">
        <f t="shared" si="63"/>
        <v>1385.0522319502879</v>
      </c>
      <c r="K530" s="4">
        <f t="shared" si="67"/>
        <v>311.37364146177958</v>
      </c>
      <c r="L530" s="42">
        <f>Pressure!Q530</f>
        <v>0.57562776094927137</v>
      </c>
      <c r="M530" s="10">
        <f t="shared" si="68"/>
        <v>1.5418623880953861</v>
      </c>
      <c r="N530" s="10">
        <f t="shared" si="64"/>
        <v>2.5992852259916033</v>
      </c>
    </row>
    <row r="531" spans="3:14">
      <c r="C531" s="4">
        <f>Pressure!AB531*1000000</f>
        <v>6898449.0244179107</v>
      </c>
      <c r="D531" s="78">
        <f>Pressure!I531</f>
        <v>1.5531826837612554E-4</v>
      </c>
      <c r="E531" s="40">
        <f>Pressure!H531</f>
        <v>155.31826837612553</v>
      </c>
      <c r="F531" s="10">
        <f t="shared" si="60"/>
        <v>4.5</v>
      </c>
      <c r="G531" s="4">
        <f t="shared" si="59"/>
        <v>292344.47997002339</v>
      </c>
      <c r="H531" s="42">
        <f t="shared" si="61"/>
        <v>10.238466983297618</v>
      </c>
      <c r="I531" s="10">
        <f t="shared" si="62"/>
        <v>1.2926578094669474</v>
      </c>
      <c r="J531" s="4">
        <f t="shared" si="63"/>
        <v>1385.0248761296564</v>
      </c>
      <c r="K531" s="4">
        <f t="shared" si="67"/>
        <v>311.36749159877172</v>
      </c>
      <c r="L531" s="42">
        <f>Pressure!Q531</f>
        <v>0.57674097307243</v>
      </c>
      <c r="M531" s="10">
        <f t="shared" si="68"/>
        <v>1.5418417093993886</v>
      </c>
      <c r="N531" s="10">
        <f t="shared" si="64"/>
        <v>2.5992852259916033</v>
      </c>
    </row>
    <row r="532" spans="3:14">
      <c r="C532" s="4">
        <f>Pressure!AB532*1000000</f>
        <v>6898307.8780431552</v>
      </c>
      <c r="D532" s="78">
        <f>Pressure!I532</f>
        <v>1.5531826837612554E-4</v>
      </c>
      <c r="E532" s="40">
        <f>Pressure!H532</f>
        <v>155.31826837612553</v>
      </c>
      <c r="F532" s="10">
        <f t="shared" si="60"/>
        <v>4.5</v>
      </c>
      <c r="G532" s="4">
        <f t="shared" si="59"/>
        <v>292338.49842788518</v>
      </c>
      <c r="H532" s="42">
        <f t="shared" si="61"/>
        <v>10.238301244455277</v>
      </c>
      <c r="I532" s="10">
        <f t="shared" si="62"/>
        <v>1.2926564614058289</v>
      </c>
      <c r="J532" s="4">
        <f t="shared" si="63"/>
        <v>1384.9950933384864</v>
      </c>
      <c r="K532" s="4">
        <f t="shared" si="67"/>
        <v>311.36079612843093</v>
      </c>
      <c r="L532" s="42">
        <f>Pressure!Q532</f>
        <v>0.57785419186931586</v>
      </c>
      <c r="M532" s="10">
        <f t="shared" si="68"/>
        <v>1.541819148880569</v>
      </c>
      <c r="N532" s="10">
        <f t="shared" si="64"/>
        <v>2.5992852259916033</v>
      </c>
    </row>
    <row r="533" spans="3:14">
      <c r="C533" s="4">
        <f>Pressure!AB533*1000000</f>
        <v>6898155.2297763424</v>
      </c>
      <c r="D533" s="78">
        <f>Pressure!I533</f>
        <v>1.5531826837612554E-4</v>
      </c>
      <c r="E533" s="40">
        <f>Pressure!H533</f>
        <v>155.31826837612553</v>
      </c>
      <c r="F533" s="10">
        <f t="shared" si="60"/>
        <v>4.5</v>
      </c>
      <c r="G533" s="4">
        <f t="shared" si="59"/>
        <v>292332.02945521876</v>
      </c>
      <c r="H533" s="42">
        <f t="shared" si="61"/>
        <v>10.238121999038016</v>
      </c>
      <c r="I533" s="10">
        <f t="shared" si="62"/>
        <v>1.2926550034303204</v>
      </c>
      <c r="J533" s="4">
        <f t="shared" si="63"/>
        <v>1384.9628835742553</v>
      </c>
      <c r="K533" s="4">
        <f t="shared" si="67"/>
        <v>311.35355505019004</v>
      </c>
      <c r="L533" s="42">
        <f>Pressure!Q533</f>
        <v>0.57896741793220086</v>
      </c>
      <c r="M533" s="10">
        <f t="shared" si="68"/>
        <v>1.5417947064977324</v>
      </c>
      <c r="N533" s="10">
        <f t="shared" si="64"/>
        <v>2.5992852259916033</v>
      </c>
    </row>
    <row r="534" spans="3:14">
      <c r="C534" s="4">
        <f>Pressure!AB534*1000000</f>
        <v>6897991.0796203017</v>
      </c>
      <c r="D534" s="78">
        <f>Pressure!I534</f>
        <v>1.5531826837612554E-4</v>
      </c>
      <c r="E534" s="40">
        <f>Pressure!H534</f>
        <v>155.31826837612553</v>
      </c>
      <c r="F534" s="10">
        <f t="shared" si="60"/>
        <v>4.5</v>
      </c>
      <c r="G534" s="4">
        <f t="shared" si="59"/>
        <v>292325.07305214397</v>
      </c>
      <c r="H534" s="42">
        <f t="shared" si="61"/>
        <v>10.237929246893033</v>
      </c>
      <c r="I534" s="10">
        <f t="shared" si="62"/>
        <v>1.2926534355258588</v>
      </c>
      <c r="J534" s="4">
        <f t="shared" si="63"/>
        <v>1384.9282468375604</v>
      </c>
      <c r="K534" s="4">
        <f t="shared" si="67"/>
        <v>311.34576836418336</v>
      </c>
      <c r="L534" s="42">
        <f>Pressure!Q534</f>
        <v>0.58008065185340552</v>
      </c>
      <c r="M534" s="10">
        <f t="shared" si="68"/>
        <v>1.5417683822091759</v>
      </c>
      <c r="N534" s="10">
        <f t="shared" si="64"/>
        <v>2.5992852259916033</v>
      </c>
    </row>
    <row r="535" spans="3:14">
      <c r="C535" s="4">
        <f>Pressure!AB535*1000000</f>
        <v>6897815.4275928037</v>
      </c>
      <c r="D535" s="78">
        <f>Pressure!I535</f>
        <v>1.5531826837612554E-4</v>
      </c>
      <c r="E535" s="40">
        <f>Pressure!H535</f>
        <v>155.31826837612553</v>
      </c>
      <c r="F535" s="10">
        <f t="shared" si="60"/>
        <v>4.5</v>
      </c>
      <c r="G535" s="4">
        <f t="shared" si="59"/>
        <v>292317.62921941391</v>
      </c>
      <c r="H535" s="42">
        <f t="shared" si="61"/>
        <v>10.237722987873269</v>
      </c>
      <c r="I535" s="10">
        <f t="shared" si="62"/>
        <v>1.2926517576769223</v>
      </c>
      <c r="J535" s="4">
        <f t="shared" si="63"/>
        <v>1384.8911831321509</v>
      </c>
      <c r="K535" s="4">
        <f t="shared" si="67"/>
        <v>311.33743607125376</v>
      </c>
      <c r="L535" s="42">
        <f>Pressure!Q535</f>
        <v>0.5811938942253021</v>
      </c>
      <c r="M535" s="10">
        <f t="shared" si="68"/>
        <v>1.5417401759723621</v>
      </c>
      <c r="N535" s="10">
        <f t="shared" si="64"/>
        <v>2.5992852259916033</v>
      </c>
    </row>
    <row r="536" spans="3:14">
      <c r="C536" s="4">
        <f>Pressure!AB536*1000000</f>
        <v>6897628.2737263395</v>
      </c>
      <c r="D536" s="78">
        <f>Pressure!I536</f>
        <v>1.5531826837612554E-4</v>
      </c>
      <c r="E536" s="40">
        <f>Pressure!H536</f>
        <v>155.31826837612553</v>
      </c>
      <c r="F536" s="10">
        <f t="shared" si="60"/>
        <v>4.5</v>
      </c>
      <c r="G536" s="4">
        <f t="shared" si="59"/>
        <v>292309.69795840554</v>
      </c>
      <c r="H536" s="42">
        <f t="shared" si="61"/>
        <v>10.237503221837196</v>
      </c>
      <c r="I536" s="10">
        <f t="shared" si="62"/>
        <v>1.2926499698670286</v>
      </c>
      <c r="J536" s="4">
        <f t="shared" si="63"/>
        <v>1384.8516924648827</v>
      </c>
      <c r="K536" s="4">
        <f t="shared" si="67"/>
        <v>311.32855817294251</v>
      </c>
      <c r="L536" s="42">
        <f>Pressure!Q536</f>
        <v>0.5823071456403176</v>
      </c>
      <c r="M536" s="10">
        <f t="shared" si="68"/>
        <v>1.541710087743754</v>
      </c>
      <c r="N536" s="10">
        <f t="shared" si="64"/>
        <v>2.5992852259916033</v>
      </c>
    </row>
    <row r="537" spans="3:14">
      <c r="C537" s="4">
        <f>Pressure!AB537*1000000</f>
        <v>6897429.6180683412</v>
      </c>
      <c r="D537" s="78">
        <f>Pressure!I537</f>
        <v>1.5531826837612554E-4</v>
      </c>
      <c r="E537" s="40">
        <f>Pressure!H537</f>
        <v>155.31826837612553</v>
      </c>
      <c r="F537" s="10">
        <f t="shared" si="60"/>
        <v>4.5</v>
      </c>
      <c r="G537" s="4">
        <f t="shared" si="59"/>
        <v>292301.27927112882</v>
      </c>
      <c r="H537" s="42">
        <f t="shared" si="61"/>
        <v>10.23726994864905</v>
      </c>
      <c r="I537" s="10">
        <f t="shared" si="62"/>
        <v>1.2926480720787361</v>
      </c>
      <c r="J537" s="4">
        <f t="shared" si="63"/>
        <v>1384.8097748457649</v>
      </c>
      <c r="K537" s="4">
        <f t="shared" si="67"/>
        <v>311.31913467149968</v>
      </c>
      <c r="L537" s="42">
        <f>Pressure!Q537</f>
        <v>0.58342040669093709</v>
      </c>
      <c r="M537" s="10">
        <f t="shared" si="68"/>
        <v>1.5416781174792782</v>
      </c>
      <c r="N537" s="10">
        <f t="shared" si="64"/>
        <v>2.5992852259916033</v>
      </c>
    </row>
    <row r="538" spans="3:14">
      <c r="C538" s="4">
        <f>Pressure!AB538*1000000</f>
        <v>6897219.4606811106</v>
      </c>
      <c r="D538" s="78">
        <f>Pressure!I538</f>
        <v>1.5531826837612554E-4</v>
      </c>
      <c r="E538" s="40">
        <f>Pressure!H538</f>
        <v>155.31826837612553</v>
      </c>
      <c r="F538" s="10">
        <f t="shared" si="60"/>
        <v>4.5</v>
      </c>
      <c r="G538" s="4">
        <f t="shared" si="59"/>
        <v>292292.37316022418</v>
      </c>
      <c r="H538" s="42">
        <f t="shared" si="61"/>
        <v>10.237023168178739</v>
      </c>
      <c r="I538" s="10">
        <f t="shared" si="62"/>
        <v>1.2926460642936428</v>
      </c>
      <c r="J538" s="4">
        <f t="shared" si="63"/>
        <v>1384.7654302879428</v>
      </c>
      <c r="K538" s="4">
        <f t="shared" si="67"/>
        <v>311.30916556988058</v>
      </c>
      <c r="L538" s="42">
        <f>Pressure!Q538</f>
        <v>0.5845336779697069</v>
      </c>
      <c r="M538" s="10">
        <f t="shared" si="68"/>
        <v>1.5416442651341833</v>
      </c>
      <c r="N538" s="10">
        <f t="shared" si="64"/>
        <v>2.5992852259916033</v>
      </c>
    </row>
    <row r="539" spans="3:14">
      <c r="C539" s="4">
        <f>Pressure!AB539*1000000</f>
        <v>6896997.8016417883</v>
      </c>
      <c r="D539" s="78">
        <f>Pressure!I539</f>
        <v>1.5531826837612554E-4</v>
      </c>
      <c r="E539" s="40">
        <f>Pressure!H539</f>
        <v>155.31826837612553</v>
      </c>
      <c r="F539" s="10">
        <f t="shared" si="60"/>
        <v>4.5</v>
      </c>
      <c r="G539" s="4">
        <f t="shared" si="59"/>
        <v>292282.97962896054</v>
      </c>
      <c r="H539" s="42">
        <f t="shared" si="61"/>
        <v>10.236762880301843</v>
      </c>
      <c r="I539" s="10">
        <f t="shared" si="62"/>
        <v>1.2926439464923856</v>
      </c>
      <c r="J539" s="4">
        <f t="shared" si="63"/>
        <v>1384.7186588076938</v>
      </c>
      <c r="K539" s="4">
        <f t="shared" si="67"/>
        <v>311.29865087174448</v>
      </c>
      <c r="L539" s="42">
        <f>Pressure!Q539</f>
        <v>0.58564696006923755</v>
      </c>
      <c r="M539" s="10">
        <f t="shared" si="68"/>
        <v>1.5416085306625666</v>
      </c>
      <c r="N539" s="10">
        <f t="shared" si="64"/>
        <v>2.5992852259916033</v>
      </c>
    </row>
    <row r="540" spans="3:14">
      <c r="C540" s="4">
        <f>Pressure!AB540*1000000</f>
        <v>6896764.6410425622</v>
      </c>
      <c r="D540" s="78">
        <f>Pressure!I540</f>
        <v>1.5531826837612554E-4</v>
      </c>
      <c r="E540" s="40">
        <f>Pressure!H540</f>
        <v>155.31826837612553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292273.09868124477</v>
      </c>
      <c r="H540" s="42">
        <f t="shared" si="61"/>
        <v>10.23648908489981</v>
      </c>
      <c r="I540" s="10">
        <f t="shared" si="62"/>
        <v>1.2926417186546426</v>
      </c>
      <c r="J540" s="4">
        <f t="shared" si="63"/>
        <v>1384.6694604244706</v>
      </c>
      <c r="K540" s="4">
        <f t="shared" si="67"/>
        <v>311.28759058146454</v>
      </c>
      <c r="L540" s="42">
        <f>Pressure!Q540</f>
        <v>0.58676025358220696</v>
      </c>
      <c r="M540" s="10">
        <f t="shared" si="68"/>
        <v>1.541570914017854</v>
      </c>
      <c r="N540" s="10">
        <f t="shared" si="64"/>
        <v>2.5992852259916033</v>
      </c>
    </row>
    <row r="541" spans="3:14">
      <c r="C541" s="4">
        <f>Pressure!AB541*1000000</f>
        <v>6896519.9789902018</v>
      </c>
      <c r="D541" s="78">
        <f>Pressure!I541</f>
        <v>1.5531826837612554E-4</v>
      </c>
      <c r="E541" s="40">
        <f>Pressure!H541</f>
        <v>155.31826837612553</v>
      </c>
      <c r="F541" s="10">
        <f t="shared" ref="F541:F604" si="70">aexit/E541</f>
        <v>4.5</v>
      </c>
      <c r="G541" s="4">
        <f t="shared" si="69"/>
        <v>292262.73032160156</v>
      </c>
      <c r="H541" s="42">
        <f t="shared" ref="H541:H604" si="71">1/(((k+1)/2)^(1/(k-1))*(patm*1000000/C541)^(1/k)*SQRT((k+1)/(k-1)*(1-(patm*1000000/C541)^((k-1)/k))))</f>
        <v>10.236201781859428</v>
      </c>
      <c r="I541" s="10">
        <f t="shared" ref="I541:I604" si="72">etanoz*SQRT(2*k^2/(k-1)*(2/(k+1))^((k+1)/(k-1))*(1-(G541/C541)^((k-1)/k)))+(G541-patm*1000000)/C541*(aexit/E541)</f>
        <v>1.2926393807591274</v>
      </c>
      <c r="J541" s="4">
        <f t="shared" ref="J541:J604" si="73">I541*D541*C541</f>
        <v>1384.6178351608019</v>
      </c>
      <c r="K541" s="4">
        <f t="shared" si="67"/>
        <v>311.27598470410544</v>
      </c>
      <c r="L541" s="42">
        <f>Pressure!Q541</f>
        <v>0.58787355910136385</v>
      </c>
      <c r="M541" s="10">
        <f t="shared" si="68"/>
        <v>1.541531415153075</v>
      </c>
      <c r="N541" s="10">
        <f t="shared" si="64"/>
        <v>2.5992852259916033</v>
      </c>
    </row>
    <row r="542" spans="3:14">
      <c r="C542" s="4">
        <f>Pressure!AB542*1000000</f>
        <v>6896263.8156065643</v>
      </c>
      <c r="D542" s="78">
        <f>Pressure!I542</f>
        <v>1.5531826837612554E-4</v>
      </c>
      <c r="E542" s="40">
        <f>Pressure!H542</f>
        <v>155.31826837612553</v>
      </c>
      <c r="F542" s="10">
        <f t="shared" si="70"/>
        <v>4.5</v>
      </c>
      <c r="G542" s="4">
        <f t="shared" si="69"/>
        <v>292251.87455519493</v>
      </c>
      <c r="H542" s="42">
        <f t="shared" si="71"/>
        <v>10.235900971073441</v>
      </c>
      <c r="I542" s="10">
        <f t="shared" si="72"/>
        <v>1.2926369327835932</v>
      </c>
      <c r="J542" s="4">
        <f t="shared" si="73"/>
        <v>1384.5637830424</v>
      </c>
      <c r="K542" s="4">
        <f t="shared" si="67"/>
        <v>311.26383324544759</v>
      </c>
      <c r="L542" s="42">
        <f>Pressure!Q542</f>
        <v>0.58898687721953058</v>
      </c>
      <c r="M542" s="10">
        <f t="shared" si="68"/>
        <v>1.5414900340199422</v>
      </c>
      <c r="N542" s="10">
        <f t="shared" ref="N542:N605" si="74">N541-1/834*(me-mef)</f>
        <v>2.5992852259916033</v>
      </c>
    </row>
    <row r="543" spans="3:14">
      <c r="C543" s="4">
        <f>Pressure!AB543*1000000</f>
        <v>6895996.1510283053</v>
      </c>
      <c r="D543" s="78">
        <f>Pressure!I543</f>
        <v>1.5531826837612554E-4</v>
      </c>
      <c r="E543" s="40">
        <f>Pressure!H543</f>
        <v>155.31826837612553</v>
      </c>
      <c r="F543" s="10">
        <f t="shared" si="70"/>
        <v>4.5</v>
      </c>
      <c r="G543" s="4">
        <f t="shared" si="69"/>
        <v>292240.53138781624</v>
      </c>
      <c r="H543" s="42">
        <f t="shared" si="71"/>
        <v>10.235586652440155</v>
      </c>
      <c r="I543" s="10">
        <f t="shared" si="72"/>
        <v>1.2926343747048303</v>
      </c>
      <c r="J543" s="4">
        <f t="shared" si="73"/>
        <v>1384.5073040981006</v>
      </c>
      <c r="K543" s="4">
        <f t="shared" si="67"/>
        <v>311.25113621197352</v>
      </c>
      <c r="L543" s="42">
        <f>Pressure!Q543</f>
        <v>0.59010020852960643</v>
      </c>
      <c r="M543" s="10">
        <f t="shared" si="68"/>
        <v>1.5414467705696446</v>
      </c>
      <c r="N543" s="10">
        <f t="shared" si="74"/>
        <v>2.5992852259916033</v>
      </c>
    </row>
    <row r="544" spans="3:14">
      <c r="C544" s="4">
        <f>Pressure!AB544*1000000</f>
        <v>6895716.9854068682</v>
      </c>
      <c r="D544" s="78">
        <f>Pressure!I544</f>
        <v>1.5531826837612554E-4</v>
      </c>
      <c r="E544" s="40">
        <f>Pressure!H544</f>
        <v>155.31826837612553</v>
      </c>
      <c r="F544" s="10">
        <f t="shared" si="70"/>
        <v>4.5</v>
      </c>
      <c r="G544" s="4">
        <f t="shared" si="69"/>
        <v>292228.70082588331</v>
      </c>
      <c r="H544" s="42">
        <f t="shared" si="71"/>
        <v>10.235258825863484</v>
      </c>
      <c r="I544" s="10">
        <f t="shared" si="72"/>
        <v>1.2926317064986657</v>
      </c>
      <c r="J544" s="4">
        <f t="shared" si="73"/>
        <v>1384.4483983598591</v>
      </c>
      <c r="K544" s="4">
        <f t="shared" si="67"/>
        <v>311.2378936108671</v>
      </c>
      <c r="L544" s="42">
        <f>Pressure!Q544</f>
        <v>0.59121355362457084</v>
      </c>
      <c r="M544" s="10">
        <f t="shared" si="68"/>
        <v>1.5414016247526552</v>
      </c>
      <c r="N544" s="10">
        <f t="shared" si="74"/>
        <v>2.5992852259916033</v>
      </c>
    </row>
    <row r="545" spans="3:14">
      <c r="C545" s="4">
        <f>Pressure!AB545*1000000</f>
        <v>6895426.3189088991</v>
      </c>
      <c r="D545" s="78">
        <f>Pressure!I545</f>
        <v>1.5531826837612554E-4</v>
      </c>
      <c r="E545" s="40">
        <f>Pressure!H545</f>
        <v>155.31826837612553</v>
      </c>
      <c r="F545" s="10">
        <f t="shared" si="70"/>
        <v>4.5</v>
      </c>
      <c r="G545" s="4">
        <f t="shared" si="69"/>
        <v>292216.38287645834</v>
      </c>
      <c r="H545" s="42">
        <f t="shared" si="71"/>
        <v>10.234917491253386</v>
      </c>
      <c r="I545" s="10">
        <f t="shared" si="72"/>
        <v>1.292628928139965</v>
      </c>
      <c r="J545" s="4">
        <f t="shared" si="73"/>
        <v>1384.3870658628387</v>
      </c>
      <c r="K545" s="4">
        <f t="shared" si="67"/>
        <v>311.22410545003345</v>
      </c>
      <c r="L545" s="42">
        <f>Pressure!Q545</f>
        <v>0.59232691309748631</v>
      </c>
      <c r="M545" s="10">
        <f t="shared" si="68"/>
        <v>1.5413545965183149</v>
      </c>
      <c r="N545" s="10">
        <f t="shared" si="74"/>
        <v>2.5992852259916033</v>
      </c>
    </row>
    <row r="546" spans="3:14">
      <c r="C546" s="4">
        <f>Pressure!AB546*1000000</f>
        <v>6895124.1517155468</v>
      </c>
      <c r="D546" s="78">
        <f>Pressure!I546</f>
        <v>1.5531826837612554E-4</v>
      </c>
      <c r="E546" s="40">
        <f>Pressure!H546</f>
        <v>155.31826837612553</v>
      </c>
      <c r="F546" s="10">
        <f t="shared" si="70"/>
        <v>4.5</v>
      </c>
      <c r="G546" s="4">
        <f t="shared" si="69"/>
        <v>292203.57754721813</v>
      </c>
      <c r="H546" s="42">
        <f t="shared" si="71"/>
        <v>10.234562648525062</v>
      </c>
      <c r="I546" s="10">
        <f t="shared" si="72"/>
        <v>1.292626039602627</v>
      </c>
      <c r="J546" s="4">
        <f t="shared" si="73"/>
        <v>1384.3233066452633</v>
      </c>
      <c r="K546" s="4">
        <f t="shared" si="67"/>
        <v>311.20977173806557</v>
      </c>
      <c r="L546" s="42">
        <f>Pressure!Q546</f>
        <v>0.59344028754150191</v>
      </c>
      <c r="M546" s="10">
        <f t="shared" si="68"/>
        <v>1.5413056858157197</v>
      </c>
      <c r="N546" s="10">
        <f t="shared" si="74"/>
        <v>2.5992852259916033</v>
      </c>
    </row>
    <row r="547" spans="3:14">
      <c r="C547" s="4">
        <f>Pressure!AB547*1000000</f>
        <v>6894810.4840230104</v>
      </c>
      <c r="D547" s="78">
        <f>Pressure!I547</f>
        <v>1.5531826837612554E-4</v>
      </c>
      <c r="E547" s="40">
        <f>Pressure!H547</f>
        <v>155.31826837612553</v>
      </c>
      <c r="F547" s="10">
        <f t="shared" si="70"/>
        <v>4.5</v>
      </c>
      <c r="G547" s="4">
        <f t="shared" si="69"/>
        <v>292190.28484647721</v>
      </c>
      <c r="H547" s="42">
        <f t="shared" si="71"/>
        <v>10.234194297599613</v>
      </c>
      <c r="I547" s="10">
        <f t="shared" si="72"/>
        <v>1.2926230408595873</v>
      </c>
      <c r="J547" s="4">
        <f t="shared" si="73"/>
        <v>1384.2571207485321</v>
      </c>
      <c r="K547" s="4">
        <f t="shared" si="67"/>
        <v>311.1948924842705</v>
      </c>
      <c r="L547" s="42">
        <f>Pressure!Q547</f>
        <v>0.59455367754985611</v>
      </c>
      <c r="M547" s="10">
        <f t="shared" si="68"/>
        <v>1.5412548925926237</v>
      </c>
      <c r="N547" s="10">
        <f t="shared" si="74"/>
        <v>2.5992852259916033</v>
      </c>
    </row>
    <row r="548" spans="3:14">
      <c r="C548" s="4">
        <f>Pressure!AB548*1000000</f>
        <v>6894485.3160424158</v>
      </c>
      <c r="D548" s="78">
        <f>Pressure!I548</f>
        <v>1.5531826837612554E-4</v>
      </c>
      <c r="E548" s="40">
        <f>Pressure!H548</f>
        <v>155.31826837612553</v>
      </c>
      <c r="F548" s="10">
        <f t="shared" si="70"/>
        <v>4.5</v>
      </c>
      <c r="G548" s="4">
        <f t="shared" si="69"/>
        <v>292176.50478318275</v>
      </c>
      <c r="H548" s="42">
        <f t="shared" si="71"/>
        <v>10.23381243840384</v>
      </c>
      <c r="I548" s="10">
        <f t="shared" si="72"/>
        <v>1.2926199318828164</v>
      </c>
      <c r="J548" s="4">
        <f t="shared" si="73"/>
        <v>1384.1885082171937</v>
      </c>
      <c r="K548" s="4">
        <f t="shared" si="67"/>
        <v>311.17946769866319</v>
      </c>
      <c r="L548" s="42">
        <f>Pressure!Q548</f>
        <v>0.59566708371588029</v>
      </c>
      <c r="M548" s="10">
        <f t="shared" si="68"/>
        <v>1.5412022167965611</v>
      </c>
      <c r="N548" s="10">
        <f t="shared" si="74"/>
        <v>2.5992852259916033</v>
      </c>
    </row>
    <row r="549" spans="3:14">
      <c r="C549" s="4">
        <f>Pressure!AB549*1000000</f>
        <v>6894148.6479996815</v>
      </c>
      <c r="D549" s="78">
        <f>Pressure!I549</f>
        <v>1.5531826837612554E-4</v>
      </c>
      <c r="E549" s="40">
        <f>Pressure!H549</f>
        <v>155.31826837612553</v>
      </c>
      <c r="F549" s="10">
        <f t="shared" si="70"/>
        <v>4.5</v>
      </c>
      <c r="G549" s="4">
        <f t="shared" si="69"/>
        <v>292162.23736690887</v>
      </c>
      <c r="H549" s="42">
        <f t="shared" si="71"/>
        <v>10.233417070870148</v>
      </c>
      <c r="I549" s="10">
        <f t="shared" si="72"/>
        <v>1.2926167126433188</v>
      </c>
      <c r="J549" s="4">
        <f t="shared" si="73"/>
        <v>1384.1174690989187</v>
      </c>
      <c r="K549" s="4">
        <f t="shared" si="67"/>
        <v>311.1634973919605</v>
      </c>
      <c r="L549" s="42">
        <f>Pressure!Q549</f>
        <v>0.59678050663300142</v>
      </c>
      <c r="M549" s="10">
        <f t="shared" si="68"/>
        <v>1.5411476583735857</v>
      </c>
      <c r="N549" s="10">
        <f t="shared" si="74"/>
        <v>2.5992852259916033</v>
      </c>
    </row>
    <row r="550" spans="3:14">
      <c r="C550" s="4">
        <f>Pressure!AB550*1000000</f>
        <v>6893800.4801358199</v>
      </c>
      <c r="D550" s="78">
        <f>Pressure!I550</f>
        <v>1.5531826837612554E-4</v>
      </c>
      <c r="E550" s="40">
        <f>Pressure!H550</f>
        <v>155.31826837612553</v>
      </c>
      <c r="F550" s="10">
        <f t="shared" si="70"/>
        <v>4.5</v>
      </c>
      <c r="G550" s="4">
        <f t="shared" si="69"/>
        <v>292147.4826078692</v>
      </c>
      <c r="H550" s="42">
        <f t="shared" si="71"/>
        <v>10.233008194936858</v>
      </c>
      <c r="I550" s="10">
        <f t="shared" si="72"/>
        <v>1.2926133831111337</v>
      </c>
      <c r="J550" s="4">
        <f t="shared" si="73"/>
        <v>1384.0440034445619</v>
      </c>
      <c r="K550" s="4">
        <f t="shared" si="67"/>
        <v>311.14698157559508</v>
      </c>
      <c r="L550" s="42">
        <f>Pressure!Q550</f>
        <v>0.59789394689474573</v>
      </c>
      <c r="M550" s="10">
        <f t="shared" si="68"/>
        <v>1.5410912172696694</v>
      </c>
      <c r="N550" s="10">
        <f t="shared" si="74"/>
        <v>2.5992852259916033</v>
      </c>
    </row>
    <row r="551" spans="3:14">
      <c r="C551" s="4">
        <f>Pressure!AB551*1000000</f>
        <v>6893440.8127064146</v>
      </c>
      <c r="D551" s="78">
        <f>Pressure!I551</f>
        <v>1.5531826837612554E-4</v>
      </c>
      <c r="E551" s="40">
        <f>Pressure!H551</f>
        <v>155.31826837612553</v>
      </c>
      <c r="F551" s="10">
        <f t="shared" si="70"/>
        <v>4.5</v>
      </c>
      <c r="G551" s="4">
        <f t="shared" si="69"/>
        <v>292132.2405168949</v>
      </c>
      <c r="H551" s="42">
        <f t="shared" si="71"/>
        <v>10.232585810547615</v>
      </c>
      <c r="I551" s="10">
        <f t="shared" si="72"/>
        <v>1.2926099432553311</v>
      </c>
      <c r="J551" s="4">
        <f t="shared" si="73"/>
        <v>1383.9681113080537</v>
      </c>
      <c r="K551" s="4">
        <f t="shared" si="67"/>
        <v>311.12992026169098</v>
      </c>
      <c r="L551" s="42">
        <f>Pressure!Q551</f>
        <v>0.5990074050947416</v>
      </c>
      <c r="M551" s="10">
        <f t="shared" si="68"/>
        <v>1.5410328934295974</v>
      </c>
      <c r="N551" s="10">
        <f t="shared" si="74"/>
        <v>2.5992852259916033</v>
      </c>
    </row>
    <row r="552" spans="3:14">
      <c r="C552" s="4">
        <f>Pressure!AB552*1000000</f>
        <v>6893069.6459822636</v>
      </c>
      <c r="D552" s="78">
        <f>Pressure!I552</f>
        <v>1.5531826837612554E-4</v>
      </c>
      <c r="E552" s="40">
        <f>Pressure!H552</f>
        <v>155.31826837612553</v>
      </c>
      <c r="F552" s="10">
        <f t="shared" si="70"/>
        <v>4.5</v>
      </c>
      <c r="G552" s="4">
        <f t="shared" si="69"/>
        <v>292116.51110546198</v>
      </c>
      <c r="H552" s="42">
        <f t="shared" si="71"/>
        <v>10.232149917652096</v>
      </c>
      <c r="I552" s="10">
        <f t="shared" si="72"/>
        <v>1.2926063930440157</v>
      </c>
      <c r="J552" s="4">
        <f t="shared" si="73"/>
        <v>1383.8897927465337</v>
      </c>
      <c r="K552" s="4">
        <f t="shared" si="67"/>
        <v>311.11231346309376</v>
      </c>
      <c r="L552" s="42">
        <f>Pressure!Q552</f>
        <v>0.60012088182672263</v>
      </c>
      <c r="M552" s="10">
        <f t="shared" si="68"/>
        <v>1.5409726867972875</v>
      </c>
      <c r="N552" s="10">
        <f t="shared" si="74"/>
        <v>2.5992852259916033</v>
      </c>
    </row>
    <row r="553" spans="3:14">
      <c r="C553" s="4">
        <f>Pressure!AB553*1000000</f>
        <v>6892686.9802487623</v>
      </c>
      <c r="D553" s="78">
        <f>Pressure!I553</f>
        <v>1.5531826837612554E-4</v>
      </c>
      <c r="E553" s="40">
        <f>Pressure!H553</f>
        <v>155.31826837612553</v>
      </c>
      <c r="F553" s="10">
        <f t="shared" si="70"/>
        <v>4.5</v>
      </c>
      <c r="G553" s="4">
        <f t="shared" si="69"/>
        <v>292100.29438566498</v>
      </c>
      <c r="H553" s="42">
        <f t="shared" si="71"/>
        <v>10.231700516205354</v>
      </c>
      <c r="I553" s="10">
        <f t="shared" si="72"/>
        <v>1.2926027324443212</v>
      </c>
      <c r="J553" s="4">
        <f t="shared" si="73"/>
        <v>1383.8090478202221</v>
      </c>
      <c r="K553" s="4">
        <f t="shared" si="67"/>
        <v>311.09416119334162</v>
      </c>
      <c r="L553" s="42">
        <f>Pressure!Q553</f>
        <v>0.60123437768453114</v>
      </c>
      <c r="M553" s="10">
        <f t="shared" si="68"/>
        <v>1.5409105973162502</v>
      </c>
      <c r="N553" s="10">
        <f t="shared" si="74"/>
        <v>2.5992852259916033</v>
      </c>
    </row>
    <row r="554" spans="3:14">
      <c r="C554" s="4">
        <f>Pressure!AB554*1000000</f>
        <v>6892292.8158064755</v>
      </c>
      <c r="D554" s="78">
        <f>Pressure!I554</f>
        <v>1.5531826837612554E-4</v>
      </c>
      <c r="E554" s="40">
        <f>Pressure!H554</f>
        <v>155.31826837612553</v>
      </c>
      <c r="F554" s="10">
        <f t="shared" si="70"/>
        <v>4.5</v>
      </c>
      <c r="G554" s="4">
        <f t="shared" si="69"/>
        <v>292083.59037024138</v>
      </c>
      <c r="H554" s="42">
        <f t="shared" si="71"/>
        <v>10.231237606168438</v>
      </c>
      <c r="I554" s="10">
        <f t="shared" si="72"/>
        <v>1.2925989614224151</v>
      </c>
      <c r="J554" s="4">
        <f t="shared" si="73"/>
        <v>1383.7258765925403</v>
      </c>
      <c r="K554" s="4">
        <f t="shared" si="67"/>
        <v>311.07546346669221</v>
      </c>
      <c r="L554" s="42">
        <f>Pressure!Q554</f>
        <v>0.60234789326212113</v>
      </c>
      <c r="M554" s="10">
        <f t="shared" si="68"/>
        <v>1.5408466249289665</v>
      </c>
      <c r="N554" s="10">
        <f t="shared" si="74"/>
        <v>2.5992852259916033</v>
      </c>
    </row>
    <row r="555" spans="3:14">
      <c r="C555" s="4">
        <f>Pressure!AB555*1000000</f>
        <v>6891887.1529707387</v>
      </c>
      <c r="D555" s="78">
        <f>Pressure!I555</f>
        <v>1.5531826837612554E-4</v>
      </c>
      <c r="E555" s="40">
        <f>Pressure!H555</f>
        <v>155.31826837612553</v>
      </c>
      <c r="F555" s="10">
        <f t="shared" si="70"/>
        <v>4.5</v>
      </c>
      <c r="G555" s="4">
        <f t="shared" si="69"/>
        <v>292066.39907255443</v>
      </c>
      <c r="H555" s="42">
        <f t="shared" si="71"/>
        <v>10.230761187507913</v>
      </c>
      <c r="I555" s="10">
        <f t="shared" si="72"/>
        <v>1.2925950799434935</v>
      </c>
      <c r="J555" s="4">
        <f t="shared" si="73"/>
        <v>1383.6402791300261</v>
      </c>
      <c r="K555" s="4">
        <f t="shared" si="67"/>
        <v>311.05622029810399</v>
      </c>
      <c r="L555" s="42">
        <f>Pressure!Q555</f>
        <v>0.60346142915356138</v>
      </c>
      <c r="M555" s="10">
        <f t="shared" si="68"/>
        <v>1.5407807695770581</v>
      </c>
      <c r="N555" s="10">
        <f t="shared" si="74"/>
        <v>2.5992852259916033</v>
      </c>
    </row>
    <row r="556" spans="3:14">
      <c r="C556" s="4">
        <f>Pressure!AB556*1000000</f>
        <v>6891469.9920717981</v>
      </c>
      <c r="D556" s="78">
        <f>Pressure!I556</f>
        <v>1.5531826837612554E-4</v>
      </c>
      <c r="E556" s="40">
        <f>Pressure!H556</f>
        <v>155.31826837612553</v>
      </c>
      <c r="F556" s="10">
        <f t="shared" si="70"/>
        <v>4.5</v>
      </c>
      <c r="G556" s="4">
        <f t="shared" si="69"/>
        <v>292048.72050659958</v>
      </c>
      <c r="H556" s="42">
        <f t="shared" si="71"/>
        <v>10.230271260196059</v>
      </c>
      <c r="I556" s="10">
        <f t="shared" si="72"/>
        <v>1.2925910879717823</v>
      </c>
      <c r="J556" s="4">
        <f t="shared" si="73"/>
        <v>1383.5522555023633</v>
      </c>
      <c r="K556" s="4">
        <f t="shared" si="67"/>
        <v>311.0364317032425</v>
      </c>
      <c r="L556" s="42">
        <f>Pressure!Q556</f>
        <v>0.60457498595303882</v>
      </c>
      <c r="M556" s="10">
        <f t="shared" si="68"/>
        <v>1.5407130312015602</v>
      </c>
      <c r="N556" s="10">
        <f t="shared" si="74"/>
        <v>2.5992852259916033</v>
      </c>
    </row>
    <row r="557" spans="3:14">
      <c r="C557" s="4">
        <f>Pressure!AB557*1000000</f>
        <v>6891041.3334548883</v>
      </c>
      <c r="D557" s="78">
        <f>Pressure!I557</f>
        <v>1.5531826837612554E-4</v>
      </c>
      <c r="E557" s="40">
        <f>Pressure!H557</f>
        <v>155.31826837612553</v>
      </c>
      <c r="F557" s="10">
        <f t="shared" si="70"/>
        <v>4.5</v>
      </c>
      <c r="G557" s="4">
        <f t="shared" si="69"/>
        <v>292030.55468700716</v>
      </c>
      <c r="H557" s="42">
        <f t="shared" si="71"/>
        <v>10.229767824210963</v>
      </c>
      <c r="I557" s="10">
        <f t="shared" si="72"/>
        <v>1.2925869854705365</v>
      </c>
      <c r="J557" s="4">
        <f t="shared" si="73"/>
        <v>1383.4618057823989</v>
      </c>
      <c r="K557" s="4">
        <f t="shared" si="67"/>
        <v>311.01609769848454</v>
      </c>
      <c r="L557" s="42">
        <f>Pressure!Q557</f>
        <v>0.60568856425486151</v>
      </c>
      <c r="M557" s="10">
        <f t="shared" si="68"/>
        <v>1.5406434097424839</v>
      </c>
      <c r="N557" s="10">
        <f t="shared" si="74"/>
        <v>2.5992852259916033</v>
      </c>
    </row>
    <row r="558" spans="3:14">
      <c r="C558" s="4">
        <f>Pressure!AB558*1000000</f>
        <v>6890601.1774801146</v>
      </c>
      <c r="D558" s="78">
        <f>Pressure!I558</f>
        <v>1.5531826837612554E-4</v>
      </c>
      <c r="E558" s="40">
        <f>Pressure!H558</f>
        <v>155.31826837612553</v>
      </c>
      <c r="F558" s="10">
        <f t="shared" si="70"/>
        <v>4.5</v>
      </c>
      <c r="G558" s="4">
        <f t="shared" si="69"/>
        <v>292011.90162903781</v>
      </c>
      <c r="H558" s="42">
        <f t="shared" si="71"/>
        <v>10.229250879536327</v>
      </c>
      <c r="I558" s="10">
        <f t="shared" si="72"/>
        <v>1.2925827724020389</v>
      </c>
      <c r="J558" s="4">
        <f t="shared" si="73"/>
        <v>1383.3689300461174</v>
      </c>
      <c r="K558" s="4">
        <f t="shared" si="67"/>
        <v>310.99521830091214</v>
      </c>
      <c r="L558" s="42">
        <f>Pressure!Q558</f>
        <v>0.60680216465346193</v>
      </c>
      <c r="M558" s="10">
        <f t="shared" si="68"/>
        <v>1.5405719051392686</v>
      </c>
      <c r="N558" s="10">
        <f t="shared" si="74"/>
        <v>2.5992852259916033</v>
      </c>
    </row>
    <row r="559" spans="3:14">
      <c r="C559" s="4">
        <f>Pressure!AB559*1000000</f>
        <v>6890149.5245223707</v>
      </c>
      <c r="D559" s="78">
        <f>Pressure!I559</f>
        <v>1.5531826837612554E-4</v>
      </c>
      <c r="E559" s="40">
        <f>Pressure!H559</f>
        <v>155.31826837612553</v>
      </c>
      <c r="F559" s="10">
        <f t="shared" si="70"/>
        <v>4.5</v>
      </c>
      <c r="G559" s="4">
        <f t="shared" si="69"/>
        <v>291992.76134857896</v>
      </c>
      <c r="H559" s="42">
        <f t="shared" si="71"/>
        <v>10.228720426161427</v>
      </c>
      <c r="I559" s="10">
        <f t="shared" si="72"/>
        <v>1.2925784487275984</v>
      </c>
      <c r="J559" s="4">
        <f t="shared" si="73"/>
        <v>1383.2736283726235</v>
      </c>
      <c r="K559" s="4">
        <f t="shared" si="67"/>
        <v>310.97379352830887</v>
      </c>
      <c r="L559" s="42">
        <f>Pressure!Q559</f>
        <v>0.60791578774340027</v>
      </c>
      <c r="M559" s="10">
        <f t="shared" si="68"/>
        <v>1.5404985173305998</v>
      </c>
      <c r="N559" s="10">
        <f t="shared" si="74"/>
        <v>2.5992852259916033</v>
      </c>
    </row>
    <row r="560" spans="3:14">
      <c r="C560" s="4">
        <f>Pressure!AB560*1000000</f>
        <v>6889686.3749717493</v>
      </c>
      <c r="D560" s="78">
        <f>Pressure!I560</f>
        <v>1.5531826837612554E-4</v>
      </c>
      <c r="E560" s="40">
        <f>Pressure!H560</f>
        <v>155.31826837612553</v>
      </c>
      <c r="F560" s="10">
        <f t="shared" si="70"/>
        <v>4.5</v>
      </c>
      <c r="G560" s="4">
        <f t="shared" si="69"/>
        <v>291973.13386216201</v>
      </c>
      <c r="H560" s="42">
        <f t="shared" si="71"/>
        <v>10.22817646408155</v>
      </c>
      <c r="I560" s="10">
        <f t="shared" si="72"/>
        <v>1.2925740144075528</v>
      </c>
      <c r="J560" s="4">
        <f t="shared" si="73"/>
        <v>1383.1759008442298</v>
      </c>
      <c r="K560" s="4">
        <f t="shared" si="67"/>
        <v>310.95182339917937</v>
      </c>
      <c r="L560" s="42">
        <f>Pressure!Q560</f>
        <v>0.60902943411936727</v>
      </c>
      <c r="M560" s="10">
        <f t="shared" si="68"/>
        <v>1.5404232462539855</v>
      </c>
      <c r="N560" s="10">
        <f t="shared" si="74"/>
        <v>2.5992852259916033</v>
      </c>
    </row>
    <row r="561" spans="3:14">
      <c r="C561" s="4">
        <f>Pressure!AB561*1000000</f>
        <v>6889211.7292329324</v>
      </c>
      <c r="D561" s="78">
        <f>Pressure!I561</f>
        <v>1.5531826837612554E-4</v>
      </c>
      <c r="E561" s="40">
        <f>Pressure!H561</f>
        <v>155.31826837612553</v>
      </c>
      <c r="F561" s="10">
        <f t="shared" si="70"/>
        <v>4.5</v>
      </c>
      <c r="G561" s="4">
        <f t="shared" si="69"/>
        <v>291953.01918693673</v>
      </c>
      <c r="H561" s="42">
        <f t="shared" si="71"/>
        <v>10.227618993297298</v>
      </c>
      <c r="I561" s="10">
        <f t="shared" si="72"/>
        <v>1.2925694694012619</v>
      </c>
      <c r="J561" s="4">
        <f t="shared" si="73"/>
        <v>1383.0757475463263</v>
      </c>
      <c r="K561" s="4">
        <f t="shared" si="67"/>
        <v>310.92930793272029</v>
      </c>
      <c r="L561" s="42">
        <f>Pressure!Q561</f>
        <v>0.61014310437618791</v>
      </c>
      <c r="M561" s="10">
        <f t="shared" si="68"/>
        <v>1.5403460918468026</v>
      </c>
      <c r="N561" s="10">
        <f t="shared" si="74"/>
        <v>2.5992852259916033</v>
      </c>
    </row>
    <row r="562" spans="3:14">
      <c r="C562" s="4">
        <f>Pressure!AB562*1000000</f>
        <v>6888725.5877259392</v>
      </c>
      <c r="D562" s="78">
        <f>Pressure!I562</f>
        <v>1.5531826837612554E-4</v>
      </c>
      <c r="E562" s="40">
        <f>Pressure!H562</f>
        <v>155.31826837612553</v>
      </c>
      <c r="F562" s="10">
        <f t="shared" si="70"/>
        <v>4.5</v>
      </c>
      <c r="G562" s="4">
        <f t="shared" si="69"/>
        <v>291932.41734070273</v>
      </c>
      <c r="H562" s="42">
        <f t="shared" si="71"/>
        <v>10.227048013815473</v>
      </c>
      <c r="I562" s="10">
        <f t="shared" si="72"/>
        <v>1.2925648136671146</v>
      </c>
      <c r="J562" s="4">
        <f t="shared" si="73"/>
        <v>1382.9731685675397</v>
      </c>
      <c r="K562" s="4">
        <f t="shared" si="67"/>
        <v>310.90624714885564</v>
      </c>
      <c r="L562" s="42">
        <f>Pressure!Q562</f>
        <v>0.61125679910882391</v>
      </c>
      <c r="M562" s="10">
        <f t="shared" si="68"/>
        <v>1.5402670540447727</v>
      </c>
      <c r="N562" s="10">
        <f t="shared" si="74"/>
        <v>2.5992852259916033</v>
      </c>
    </row>
    <row r="563" spans="3:14">
      <c r="C563" s="4">
        <f>Pressure!AB563*1000000</f>
        <v>6888227.9508852316</v>
      </c>
      <c r="D563" s="78">
        <f>Pressure!I563</f>
        <v>1.5531826837612554E-4</v>
      </c>
      <c r="E563" s="40">
        <f>Pressure!H563</f>
        <v>155.31826837612553</v>
      </c>
      <c r="F563" s="10">
        <f t="shared" si="70"/>
        <v>4.5</v>
      </c>
      <c r="G563" s="4">
        <f t="shared" si="69"/>
        <v>291911.32834187191</v>
      </c>
      <c r="H563" s="42">
        <f t="shared" si="71"/>
        <v>10.226463525647988</v>
      </c>
      <c r="I563" s="10">
        <f t="shared" si="72"/>
        <v>1.2925600471625185</v>
      </c>
      <c r="J563" s="4">
        <f t="shared" si="73"/>
        <v>1382.8681639995448</v>
      </c>
      <c r="K563" s="4">
        <f t="shared" si="67"/>
        <v>310.88264106819497</v>
      </c>
      <c r="L563" s="42">
        <f>Pressure!Q563</f>
        <v>0.61237051891237759</v>
      </c>
      <c r="M563" s="10">
        <f t="shared" si="68"/>
        <v>1.5401861327836324</v>
      </c>
      <c r="N563" s="10">
        <f t="shared" si="74"/>
        <v>2.5992852259916033</v>
      </c>
    </row>
    <row r="564" spans="3:14">
      <c r="C564" s="4">
        <f>Pressure!AB564*1000000</f>
        <v>6887718.8191606328</v>
      </c>
      <c r="D564" s="78">
        <f>Pressure!I564</f>
        <v>1.5531826837612554E-4</v>
      </c>
      <c r="E564" s="40">
        <f>Pressure!H564</f>
        <v>155.31826837612553</v>
      </c>
      <c r="F564" s="10">
        <f t="shared" si="70"/>
        <v>4.5</v>
      </c>
      <c r="G564" s="4">
        <f t="shared" si="69"/>
        <v>291889.75220950693</v>
      </c>
      <c r="H564" s="42">
        <f t="shared" si="71"/>
        <v>10.225865528812989</v>
      </c>
      <c r="I564" s="10">
        <f t="shared" si="72"/>
        <v>1.2925551698439084</v>
      </c>
      <c r="J564" s="4">
        <f t="shared" si="73"/>
        <v>1382.7607339372569</v>
      </c>
      <c r="K564" s="4">
        <f t="shared" si="67"/>
        <v>310.85848971207611</v>
      </c>
      <c r="L564" s="42">
        <f>Pressure!Q564</f>
        <v>0.6134842643820948</v>
      </c>
      <c r="M564" s="10">
        <f t="shared" si="68"/>
        <v>1.5401033279980552</v>
      </c>
      <c r="N564" s="10">
        <f t="shared" si="74"/>
        <v>2.5992852259916033</v>
      </c>
    </row>
    <row r="565" spans="3:14">
      <c r="C565" s="4">
        <f>Pressure!AB565*1000000</f>
        <v>6887198.1930167554</v>
      </c>
      <c r="D565" s="78">
        <f>Pressure!I565</f>
        <v>1.5531826837612554E-4</v>
      </c>
      <c r="E565" s="40">
        <f>Pressure!H565</f>
        <v>155.31826837612553</v>
      </c>
      <c r="F565" s="10">
        <f t="shared" si="70"/>
        <v>4.5</v>
      </c>
      <c r="G565" s="4">
        <f t="shared" si="69"/>
        <v>291867.68896329723</v>
      </c>
      <c r="H565" s="42">
        <f t="shared" si="71"/>
        <v>10.225254023334129</v>
      </c>
      <c r="I565" s="10">
        <f t="shared" si="72"/>
        <v>1.2925501816667393</v>
      </c>
      <c r="J565" s="4">
        <f t="shared" si="73"/>
        <v>1382.6508784787118</v>
      </c>
      <c r="K565" s="4">
        <f t="shared" si="67"/>
        <v>310.83379310253849</v>
      </c>
      <c r="L565" s="42">
        <f>Pressure!Q565</f>
        <v>0.61459803611336783</v>
      </c>
      <c r="M565" s="10">
        <f t="shared" si="68"/>
        <v>1.5400186396215343</v>
      </c>
      <c r="N565" s="10">
        <f t="shared" si="74"/>
        <v>2.5992852259916033</v>
      </c>
    </row>
    <row r="566" spans="3:14">
      <c r="C566" s="4">
        <f>Pressure!AB566*1000000</f>
        <v>6886666.0729330005</v>
      </c>
      <c r="D566" s="78">
        <f>Pressure!I566</f>
        <v>1.5531826837612554E-4</v>
      </c>
      <c r="E566" s="40">
        <f>Pressure!H566</f>
        <v>155.31826837612553</v>
      </c>
      <c r="F566" s="10">
        <f t="shared" si="70"/>
        <v>4.5</v>
      </c>
      <c r="G566" s="4">
        <f t="shared" si="69"/>
        <v>291845.13862355909</v>
      </c>
      <c r="H566" s="42">
        <f t="shared" si="71"/>
        <v>10.224629009240624</v>
      </c>
      <c r="I566" s="10">
        <f t="shared" si="72"/>
        <v>1.2925450825854863</v>
      </c>
      <c r="J566" s="4">
        <f t="shared" si="73"/>
        <v>1382.5385977250667</v>
      </c>
      <c r="K566" s="4">
        <f t="shared" si="67"/>
        <v>310.80855126232336</v>
      </c>
      <c r="L566" s="42">
        <f>Pressure!Q566</f>
        <v>0.61571183470173918</v>
      </c>
      <c r="M566" s="10">
        <f t="shared" si="68"/>
        <v>1.5399320675875416</v>
      </c>
      <c r="N566" s="10">
        <f t="shared" si="74"/>
        <v>2.5992852259916033</v>
      </c>
    </row>
    <row r="567" spans="3:14">
      <c r="C567" s="4">
        <f>Pressure!AB567*1000000</f>
        <v>6886122.4594040299</v>
      </c>
      <c r="D567" s="78">
        <f>Pressure!I567</f>
        <v>1.5531826837612554E-4</v>
      </c>
      <c r="E567" s="40">
        <f>Pressure!H567</f>
        <v>155.31826837612553</v>
      </c>
      <c r="F567" s="10">
        <f t="shared" si="70"/>
        <v>4.5</v>
      </c>
      <c r="G567" s="4">
        <f t="shared" si="69"/>
        <v>291822.10121125536</v>
      </c>
      <c r="H567" s="42">
        <f t="shared" si="71"/>
        <v>10.223990486567741</v>
      </c>
      <c r="I567" s="10">
        <f t="shared" si="72"/>
        <v>1.292539872553647</v>
      </c>
      <c r="J567" s="4">
        <f t="shared" si="73"/>
        <v>1382.4238917806986</v>
      </c>
      <c r="K567" s="4">
        <f t="shared" si="67"/>
        <v>310.78276421489562</v>
      </c>
      <c r="L567" s="42">
        <f>Pressure!Q567</f>
        <v>0.61682566074290412</v>
      </c>
      <c r="M567" s="10">
        <f t="shared" si="68"/>
        <v>1.5398436118278882</v>
      </c>
      <c r="N567" s="10">
        <f t="shared" si="74"/>
        <v>2.5992852259916033</v>
      </c>
    </row>
    <row r="568" spans="3:14">
      <c r="C568" s="4">
        <f>Pressure!AB568*1000000</f>
        <v>6885567.3529390907</v>
      </c>
      <c r="D568" s="78">
        <f>Pressure!I568</f>
        <v>1.5531826837612554E-4</v>
      </c>
      <c r="E568" s="40">
        <f>Pressure!H568</f>
        <v>155.31826837612553</v>
      </c>
      <c r="F568" s="10">
        <f t="shared" si="70"/>
        <v>4.5</v>
      </c>
      <c r="G568" s="4">
        <f t="shared" si="69"/>
        <v>291798.57674796716</v>
      </c>
      <c r="H568" s="42">
        <f t="shared" si="71"/>
        <v>10.22333845535606</v>
      </c>
      <c r="I568" s="10">
        <f t="shared" si="72"/>
        <v>1.2925345515237348</v>
      </c>
      <c r="J568" s="4">
        <f t="shared" si="73"/>
        <v>1382.3067607530613</v>
      </c>
      <c r="K568" s="4">
        <f t="shared" si="67"/>
        <v>310.75643198441196</v>
      </c>
      <c r="L568" s="42">
        <f>Pressure!Q568</f>
        <v>0.61793951483271448</v>
      </c>
      <c r="M568" s="10">
        <f t="shared" si="68"/>
        <v>1.5397532722743845</v>
      </c>
      <c r="N568" s="10">
        <f t="shared" si="74"/>
        <v>2.5992852259916033</v>
      </c>
    </row>
    <row r="569" spans="3:14">
      <c r="C569" s="4">
        <f>Pressure!AB569*1000000</f>
        <v>6885000.7540626293</v>
      </c>
      <c r="D569" s="78">
        <f>Pressure!I569</f>
        <v>1.5531826837612554E-4</v>
      </c>
      <c r="E569" s="40">
        <f>Pressure!H569</f>
        <v>155.31826837612553</v>
      </c>
      <c r="F569" s="10">
        <f t="shared" si="70"/>
        <v>4.5</v>
      </c>
      <c r="G569" s="4">
        <f t="shared" si="69"/>
        <v>291774.56525591953</v>
      </c>
      <c r="H569" s="42">
        <f t="shared" si="71"/>
        <v>10.222672915652167</v>
      </c>
      <c r="I569" s="10">
        <f t="shared" si="72"/>
        <v>1.2925291194472837</v>
      </c>
      <c r="J569" s="4">
        <f t="shared" si="73"/>
        <v>1382.187204752817</v>
      </c>
      <c r="K569" s="4">
        <f t="shared" si="67"/>
        <v>310.72955459575041</v>
      </c>
      <c r="L569" s="42">
        <f>Pressure!Q569</f>
        <v>0.61905339756718147</v>
      </c>
      <c r="M569" s="10">
        <f t="shared" si="68"/>
        <v>1.5396610488576008</v>
      </c>
      <c r="N569" s="10">
        <f t="shared" si="74"/>
        <v>2.5992852259916033</v>
      </c>
    </row>
    <row r="570" spans="3:14">
      <c r="C570" s="4">
        <f>Pressure!AB570*1000000</f>
        <v>6884422.6633140454</v>
      </c>
      <c r="D570" s="78">
        <f>Pressure!I570</f>
        <v>1.5531826837612554E-4</v>
      </c>
      <c r="E570" s="40">
        <f>Pressure!H570</f>
        <v>155.31826837612553</v>
      </c>
      <c r="F570" s="10">
        <f t="shared" si="70"/>
        <v>4.5</v>
      </c>
      <c r="G570" s="4">
        <f t="shared" si="69"/>
        <v>291750.06675797136</v>
      </c>
      <c r="H570" s="42">
        <f t="shared" si="71"/>
        <v>10.221993867508335</v>
      </c>
      <c r="I570" s="10">
        <f t="shared" si="72"/>
        <v>1.2925235762748442</v>
      </c>
      <c r="J570" s="4">
        <f t="shared" si="73"/>
        <v>1382.0652238937819</v>
      </c>
      <c r="K570" s="4">
        <f t="shared" si="67"/>
        <v>310.70213207449797</v>
      </c>
      <c r="L570" s="42">
        <f>Pressure!Q570</f>
        <v>0.6201673095424789</v>
      </c>
      <c r="M570" s="10">
        <f t="shared" si="68"/>
        <v>1.5395669415072135</v>
      </c>
      <c r="N570" s="10">
        <f t="shared" si="74"/>
        <v>2.5992852259916033</v>
      </c>
    </row>
    <row r="571" spans="3:14">
      <c r="C571" s="4">
        <f>Pressure!AB571*1000000</f>
        <v>6883833.0812477265</v>
      </c>
      <c r="D571" s="78">
        <f>Pressure!I571</f>
        <v>1.5531826837612554E-4</v>
      </c>
      <c r="E571" s="40">
        <f>Pressure!H571</f>
        <v>155.31826837612553</v>
      </c>
      <c r="F571" s="10">
        <f t="shared" si="70"/>
        <v>4.5</v>
      </c>
      <c r="G571" s="4">
        <f t="shared" si="69"/>
        <v>291725.08127761661</v>
      </c>
      <c r="H571" s="42">
        <f t="shared" si="71"/>
        <v>10.221301310982613</v>
      </c>
      <c r="I571" s="10">
        <f t="shared" si="72"/>
        <v>1.2925179219559835</v>
      </c>
      <c r="J571" s="4">
        <f t="shared" si="73"/>
        <v>1381.9408182929358</v>
      </c>
      <c r="K571" s="4">
        <f t="shared" si="67"/>
        <v>310.67416444695289</v>
      </c>
      <c r="L571" s="42">
        <f>Pressure!Q571</f>
        <v>0.62128125135494661</v>
      </c>
      <c r="M571" s="10">
        <f t="shared" si="68"/>
        <v>1.5394709501525887</v>
      </c>
      <c r="N571" s="10">
        <f t="shared" si="74"/>
        <v>2.5992852259916033</v>
      </c>
    </row>
    <row r="572" spans="3:14">
      <c r="C572" s="4">
        <f>Pressure!AB572*1000000</f>
        <v>6883232.0084327739</v>
      </c>
      <c r="D572" s="78">
        <f>Pressure!I572</f>
        <v>1.5531826837612554E-4</v>
      </c>
      <c r="E572" s="40">
        <f>Pressure!H572</f>
        <v>155.31826837612553</v>
      </c>
      <c r="F572" s="10">
        <f t="shared" si="70"/>
        <v>4.5</v>
      </c>
      <c r="G572" s="4">
        <f t="shared" si="69"/>
        <v>291699.60883897293</v>
      </c>
      <c r="H572" s="42">
        <f t="shared" si="71"/>
        <v>10.220595246138473</v>
      </c>
      <c r="I572" s="10">
        <f t="shared" si="72"/>
        <v>1.2925121564392814</v>
      </c>
      <c r="J572" s="4">
        <f t="shared" si="73"/>
        <v>1381.8139880703625</v>
      </c>
      <c r="K572" s="4">
        <f t="shared" si="67"/>
        <v>310.64565174011119</v>
      </c>
      <c r="L572" s="42">
        <f>Pressure!Q572</f>
        <v>0.62239522360109345</v>
      </c>
      <c r="M572" s="10">
        <f t="shared" si="68"/>
        <v>1.5393730747218295</v>
      </c>
      <c r="N572" s="10">
        <f t="shared" si="74"/>
        <v>2.5992852259916033</v>
      </c>
    </row>
    <row r="573" spans="3:14">
      <c r="C573" s="4">
        <f>Pressure!AB573*1000000</f>
        <v>6882619.4454535097</v>
      </c>
      <c r="D573" s="78">
        <f>Pressure!I573</f>
        <v>1.5531826837612554E-4</v>
      </c>
      <c r="E573" s="40">
        <f>Pressure!H573</f>
        <v>155.31826837612553</v>
      </c>
      <c r="F573" s="10">
        <f t="shared" si="70"/>
        <v>4.5</v>
      </c>
      <c r="G573" s="4">
        <f t="shared" si="69"/>
        <v>291673.64946680272</v>
      </c>
      <c r="H573" s="42">
        <f t="shared" si="71"/>
        <v>10.219875673045388</v>
      </c>
      <c r="I573" s="10">
        <f t="shared" si="72"/>
        <v>1.2925062796723332</v>
      </c>
      <c r="J573" s="4">
        <f t="shared" si="73"/>
        <v>1381.6847333493574</v>
      </c>
      <c r="K573" s="4">
        <f t="shared" si="67"/>
        <v>310.61659398169093</v>
      </c>
      <c r="L573" s="42">
        <f>Pressure!Q573</f>
        <v>0.62350922687760069</v>
      </c>
      <c r="M573" s="10">
        <f t="shared" si="68"/>
        <v>1.5392733151425628</v>
      </c>
      <c r="N573" s="10">
        <f t="shared" si="74"/>
        <v>2.5992852259916033</v>
      </c>
    </row>
    <row r="574" spans="3:14">
      <c r="C574" s="4">
        <f>Pressure!AB574*1000000</f>
        <v>6881995.3929092726</v>
      </c>
      <c r="D574" s="78">
        <f>Pressure!I574</f>
        <v>1.5531826837612554E-4</v>
      </c>
      <c r="E574" s="40">
        <f>Pressure!H574</f>
        <v>155.31826837612553</v>
      </c>
      <c r="F574" s="10">
        <f t="shared" si="70"/>
        <v>4.5</v>
      </c>
      <c r="G574" s="4">
        <f t="shared" si="69"/>
        <v>291647.20318650507</v>
      </c>
      <c r="H574" s="42">
        <f t="shared" si="71"/>
        <v>10.219142591778647</v>
      </c>
      <c r="I574" s="10">
        <f t="shared" si="72"/>
        <v>1.2925002916017485</v>
      </c>
      <c r="J574" s="4">
        <f t="shared" si="73"/>
        <v>1381.5530542563854</v>
      </c>
      <c r="K574" s="4">
        <f t="shared" si="67"/>
        <v>310.58699120012261</v>
      </c>
      <c r="L574" s="42">
        <f>Pressure!Q574</f>
        <v>0.62462326178132499</v>
      </c>
      <c r="M574" s="10">
        <f t="shared" si="68"/>
        <v>1.5391716713413606</v>
      </c>
      <c r="N574" s="10">
        <f t="shared" si="74"/>
        <v>2.5992852259916033</v>
      </c>
    </row>
    <row r="575" spans="3:14">
      <c r="C575" s="4">
        <f>Pressure!AB575*1000000</f>
        <v>6881359.8514140807</v>
      </c>
      <c r="D575" s="78">
        <f>Pressure!I575</f>
        <v>1.5531826837612554E-4</v>
      </c>
      <c r="E575" s="40">
        <f>Pressure!H575</f>
        <v>155.31826837612553</v>
      </c>
      <c r="F575" s="10">
        <f t="shared" si="70"/>
        <v>4.5</v>
      </c>
      <c r="G575" s="4">
        <f t="shared" si="69"/>
        <v>291620.2700241009</v>
      </c>
      <c r="H575" s="42">
        <f t="shared" si="71"/>
        <v>10.218396002418874</v>
      </c>
      <c r="I575" s="10">
        <f t="shared" si="72"/>
        <v>1.2924941921731445</v>
      </c>
      <c r="J575" s="4">
        <f t="shared" si="73"/>
        <v>1381.418950921008</v>
      </c>
      <c r="K575" s="4">
        <f t="shared" si="67"/>
        <v>310.5568434245331</v>
      </c>
      <c r="L575" s="42">
        <f>Pressure!Q575</f>
        <v>0.62573732890930189</v>
      </c>
      <c r="M575" s="10">
        <f t="shared" si="68"/>
        <v>1.5390681432442821</v>
      </c>
      <c r="N575" s="10">
        <f t="shared" si="74"/>
        <v>2.5992852259916033</v>
      </c>
    </row>
    <row r="576" spans="3:14">
      <c r="C576" s="4">
        <f>Pressure!AB576*1000000</f>
        <v>6880712.8215973368</v>
      </c>
      <c r="D576" s="78">
        <f>Pressure!I576</f>
        <v>1.5531826837612554E-4</v>
      </c>
      <c r="E576" s="40">
        <f>Pressure!H576</f>
        <v>155.31826837612553</v>
      </c>
      <c r="F576" s="10">
        <f t="shared" si="70"/>
        <v>4.5</v>
      </c>
      <c r="G576" s="4">
        <f t="shared" si="69"/>
        <v>291592.85000626335</v>
      </c>
      <c r="H576" s="42">
        <f t="shared" si="71"/>
        <v>10.217635905052921</v>
      </c>
      <c r="I576" s="10">
        <f t="shared" si="72"/>
        <v>1.2924879813311534</v>
      </c>
      <c r="J576" s="4">
        <f t="shared" si="73"/>
        <v>1381.2824234760333</v>
      </c>
      <c r="K576" s="4">
        <f t="shared" si="67"/>
        <v>310.52615068477883</v>
      </c>
      <c r="L576" s="42">
        <f>Pressure!Q576</f>
        <v>0.62685142885874878</v>
      </c>
      <c r="M576" s="10">
        <f t="shared" si="68"/>
        <v>1.5389627307762979</v>
      </c>
      <c r="N576" s="10">
        <f t="shared" si="74"/>
        <v>2.5992852259916033</v>
      </c>
    </row>
    <row r="577" spans="3:14">
      <c r="C577" s="4">
        <f>Pressure!AB577*1000000</f>
        <v>6880054.3041030765</v>
      </c>
      <c r="D577" s="78">
        <f>Pressure!I577</f>
        <v>1.5531826837612554E-4</v>
      </c>
      <c r="E577" s="40">
        <f>Pressure!H577</f>
        <v>155.31826837612553</v>
      </c>
      <c r="F577" s="10">
        <f t="shared" si="70"/>
        <v>4.5</v>
      </c>
      <c r="G577" s="4">
        <f t="shared" si="69"/>
        <v>291564.94316028547</v>
      </c>
      <c r="H577" s="42">
        <f t="shared" si="71"/>
        <v>10.216862299772952</v>
      </c>
      <c r="I577" s="10">
        <f t="shared" si="72"/>
        <v>1.292481659019413</v>
      </c>
      <c r="J577" s="4">
        <f t="shared" si="73"/>
        <v>1381.143472057357</v>
      </c>
      <c r="K577" s="4">
        <f t="shared" si="67"/>
        <v>310.49491301141069</v>
      </c>
      <c r="L577" s="42">
        <f>Pressure!Q577</f>
        <v>0.62796556222706823</v>
      </c>
      <c r="M577" s="10">
        <f t="shared" si="68"/>
        <v>1.5388554338617413</v>
      </c>
      <c r="N577" s="10">
        <f t="shared" si="74"/>
        <v>2.5992852259916033</v>
      </c>
    </row>
    <row r="578" spans="3:14">
      <c r="C578" s="4">
        <f>Pressure!AB578*1000000</f>
        <v>6879384.29959061</v>
      </c>
      <c r="D578" s="78">
        <f>Pressure!I578</f>
        <v>1.5531826837612554E-4</v>
      </c>
      <c r="E578" s="40">
        <f>Pressure!H578</f>
        <v>155.31826837612553</v>
      </c>
      <c r="F578" s="10">
        <f t="shared" si="70"/>
        <v>4.5</v>
      </c>
      <c r="G578" s="4">
        <f t="shared" si="69"/>
        <v>291536.5495141077</v>
      </c>
      <c r="H578" s="42">
        <f t="shared" si="71"/>
        <v>10.216075186677188</v>
      </c>
      <c r="I578" s="10">
        <f t="shared" si="72"/>
        <v>1.2924752251805722</v>
      </c>
      <c r="J578" s="4">
        <f t="shared" si="73"/>
        <v>1381.0020968040976</v>
      </c>
      <c r="K578" s="4">
        <f t="shared" si="67"/>
        <v>310.46313043570382</v>
      </c>
      <c r="L578" s="42">
        <f>Pressure!Q578</f>
        <v>0.62907972961185132</v>
      </c>
      <c r="M578" s="10">
        <f t="shared" si="68"/>
        <v>1.5387462524242885</v>
      </c>
      <c r="N578" s="10">
        <f t="shared" si="74"/>
        <v>2.5992852259916033</v>
      </c>
    </row>
    <row r="579" spans="3:14">
      <c r="C579" s="4">
        <f>Pressure!AB579*1000000</f>
        <v>6878702.8087340742</v>
      </c>
      <c r="D579" s="78">
        <f>Pressure!I579</f>
        <v>1.5531826837612554E-4</v>
      </c>
      <c r="E579" s="40">
        <f>Pressure!H579</f>
        <v>155.31826837612553</v>
      </c>
      <c r="F579" s="10">
        <f t="shared" si="70"/>
        <v>4.5</v>
      </c>
      <c r="G579" s="4">
        <f t="shared" si="69"/>
        <v>291507.66909629887</v>
      </c>
      <c r="H579" s="42">
        <f t="shared" si="71"/>
        <v>10.215274565869393</v>
      </c>
      <c r="I579" s="10">
        <f t="shared" si="72"/>
        <v>1.2924686797562845</v>
      </c>
      <c r="J579" s="4">
        <f t="shared" si="73"/>
        <v>1380.8582978585021</v>
      </c>
      <c r="K579" s="4">
        <f t="shared" si="67"/>
        <v>310.43080298963673</v>
      </c>
      <c r="L579" s="42">
        <f>Pressure!Q579</f>
        <v>0.63019393161088066</v>
      </c>
      <c r="M579" s="10">
        <f t="shared" si="68"/>
        <v>1.5386351863865162</v>
      </c>
      <c r="N579" s="10">
        <f t="shared" si="74"/>
        <v>2.5992852259916033</v>
      </c>
    </row>
    <row r="580" spans="3:14">
      <c r="C580" s="4">
        <f>Pressure!AB580*1000000</f>
        <v>6878009.8322226442</v>
      </c>
      <c r="D580" s="78">
        <f>Pressure!I580</f>
        <v>1.5531826837612554E-4</v>
      </c>
      <c r="E580" s="40">
        <f>Pressure!H580</f>
        <v>155.31826837612553</v>
      </c>
      <c r="F580" s="10">
        <f t="shared" si="70"/>
        <v>4.5</v>
      </c>
      <c r="G580" s="4">
        <f t="shared" si="69"/>
        <v>291478.30193606496</v>
      </c>
      <c r="H580" s="42">
        <f t="shared" si="71"/>
        <v>10.21446043745912</v>
      </c>
      <c r="I580" s="10">
        <f t="shared" si="72"/>
        <v>1.2924620226872103</v>
      </c>
      <c r="J580" s="4">
        <f t="shared" si="73"/>
        <v>1380.7120753659917</v>
      </c>
      <c r="K580" s="4">
        <f t="shared" si="67"/>
        <v>310.39793070590167</v>
      </c>
      <c r="L580" s="42">
        <f>Pressure!Q580</f>
        <v>0.63130816882213381</v>
      </c>
      <c r="M580" s="10">
        <f t="shared" si="68"/>
        <v>1.538522235670482</v>
      </c>
      <c r="N580" s="10">
        <f t="shared" si="74"/>
        <v>2.5992852259916033</v>
      </c>
    </row>
    <row r="581" spans="3:14">
      <c r="C581" s="4">
        <f>Pressure!AB581*1000000</f>
        <v>6877305.3707605377</v>
      </c>
      <c r="D581" s="78">
        <f>Pressure!I581</f>
        <v>1.5531826837612554E-4</v>
      </c>
      <c r="E581" s="40">
        <f>Pressure!H581</f>
        <v>155.31826837612553</v>
      </c>
      <c r="F581" s="10">
        <f t="shared" si="70"/>
        <v>4.5</v>
      </c>
      <c r="G581" s="4">
        <f t="shared" si="69"/>
        <v>291448.44806324958</v>
      </c>
      <c r="H581" s="42">
        <f t="shared" si="71"/>
        <v>10.213632801561706</v>
      </c>
      <c r="I581" s="10">
        <f t="shared" si="72"/>
        <v>1.2924552539130139</v>
      </c>
      <c r="J581" s="4">
        <f t="shared" si="73"/>
        <v>1380.5634294751599</v>
      </c>
      <c r="K581" s="4">
        <f t="shared" si="67"/>
        <v>310.36451361790387</v>
      </c>
      <c r="L581" s="42">
        <f>Pressure!Q581</f>
        <v>0.63242244184378638</v>
      </c>
      <c r="M581" s="10">
        <f t="shared" si="68"/>
        <v>1.5384074001972847</v>
      </c>
      <c r="N581" s="10">
        <f t="shared" si="74"/>
        <v>2.5992852259916033</v>
      </c>
    </row>
    <row r="582" spans="3:14">
      <c r="C582" s="4">
        <f>Pressure!AB582*1000000</f>
        <v>6876589.4250670159</v>
      </c>
      <c r="D582" s="78">
        <f>Pressure!I582</f>
        <v>1.5531826837612554E-4</v>
      </c>
      <c r="E582" s="40">
        <f>Pressure!H582</f>
        <v>155.31826837612553</v>
      </c>
      <c r="F582" s="10">
        <f t="shared" si="70"/>
        <v>4.5</v>
      </c>
      <c r="G582" s="4">
        <f t="shared" si="69"/>
        <v>291418.10750833375</v>
      </c>
      <c r="H582" s="42">
        <f t="shared" si="71"/>
        <v>10.21279165829826</v>
      </c>
      <c r="I582" s="10">
        <f t="shared" si="72"/>
        <v>1.2924483733723635</v>
      </c>
      <c r="J582" s="4">
        <f t="shared" si="73"/>
        <v>1380.4123603377759</v>
      </c>
      <c r="K582" s="4">
        <f t="shared" si="67"/>
        <v>310.33055175976256</v>
      </c>
      <c r="L582" s="42">
        <f>Pressure!Q582</f>
        <v>0.63353675127421527</v>
      </c>
      <c r="M582" s="10">
        <f t="shared" si="68"/>
        <v>1.53829067988721</v>
      </c>
      <c r="N582" s="10">
        <f t="shared" si="74"/>
        <v>2.5992852259916033</v>
      </c>
    </row>
    <row r="583" spans="3:14">
      <c r="C583" s="4">
        <f>Pressure!AB583*1000000</f>
        <v>6875861.9958763607</v>
      </c>
      <c r="D583" s="78">
        <f>Pressure!I583</f>
        <v>1.5531826837612554E-4</v>
      </c>
      <c r="E583" s="40">
        <f>Pressure!H583</f>
        <v>155.31826837612553</v>
      </c>
      <c r="F583" s="10">
        <f t="shared" si="70"/>
        <v>4.5</v>
      </c>
      <c r="G583" s="4">
        <f t="shared" si="69"/>
        <v>291387.2803024351</v>
      </c>
      <c r="H583" s="42">
        <f t="shared" si="71"/>
        <v>10.211937007795653</v>
      </c>
      <c r="I583" s="10">
        <f t="shared" si="72"/>
        <v>1.2924413810029294</v>
      </c>
      <c r="J583" s="4">
        <f t="shared" si="73"/>
        <v>1380.258868108778</v>
      </c>
      <c r="K583" s="4">
        <f t="shared" si="67"/>
        <v>310.29604516630951</v>
      </c>
      <c r="L583" s="42">
        <f>Pressure!Q583</f>
        <v>0.63465109771200201</v>
      </c>
      <c r="M583" s="10">
        <f t="shared" si="68"/>
        <v>1.5381720746598799</v>
      </c>
      <c r="N583" s="10">
        <f t="shared" si="74"/>
        <v>2.5992852259916033</v>
      </c>
    </row>
    <row r="584" spans="3:14">
      <c r="C584" s="4">
        <f>Pressure!AB584*1000000</f>
        <v>6875123.083937658</v>
      </c>
      <c r="D584" s="78">
        <f>Pressure!I584</f>
        <v>1.5531826837612554E-4</v>
      </c>
      <c r="E584" s="40">
        <f>Pressure!H584</f>
        <v>155.31826837612553</v>
      </c>
      <c r="F584" s="10">
        <f t="shared" si="70"/>
        <v>4.5</v>
      </c>
      <c r="G584" s="4">
        <f t="shared" si="69"/>
        <v>291355.96647729859</v>
      </c>
      <c r="H584" s="42">
        <f t="shared" si="71"/>
        <v>10.211068850186242</v>
      </c>
      <c r="I584" s="10">
        <f t="shared" si="72"/>
        <v>1.2924342767413795</v>
      </c>
      <c r="J584" s="4">
        <f t="shared" si="73"/>
        <v>1380.1029529462278</v>
      </c>
      <c r="K584" s="4">
        <f t="shared" si="67"/>
        <v>310.26099387307852</v>
      </c>
      <c r="L584" s="42">
        <f>Pressure!Q584</f>
        <v>0.63576548175593595</v>
      </c>
      <c r="M584" s="10">
        <f t="shared" si="68"/>
        <v>1.5380515844340603</v>
      </c>
      <c r="N584" s="10">
        <f t="shared" si="74"/>
        <v>2.5992852259916033</v>
      </c>
    </row>
    <row r="585" spans="3:14">
      <c r="C585" s="4">
        <f>Pressure!AB585*1000000</f>
        <v>6874372.6900154632</v>
      </c>
      <c r="D585" s="78">
        <f>Pressure!I585</f>
        <v>1.5531826837612554E-4</v>
      </c>
      <c r="E585" s="40">
        <f>Pressure!H585</f>
        <v>155.31826837612553</v>
      </c>
      <c r="F585" s="10">
        <f t="shared" si="70"/>
        <v>4.5</v>
      </c>
      <c r="G585" s="4">
        <f t="shared" si="69"/>
        <v>291324.1660653248</v>
      </c>
      <c r="H585" s="42">
        <f t="shared" si="71"/>
        <v>10.210187185608671</v>
      </c>
      <c r="I585" s="10">
        <f t="shared" si="72"/>
        <v>1.2924270605233859</v>
      </c>
      <c r="J585" s="4">
        <f t="shared" si="73"/>
        <v>1379.9446150114516</v>
      </c>
      <c r="K585" s="4">
        <f t="shared" si="67"/>
        <v>310.22539791633733</v>
      </c>
      <c r="L585" s="42">
        <f>Pressure!Q585</f>
        <v>0.63687990400501748</v>
      </c>
      <c r="M585" s="10">
        <f t="shared" si="68"/>
        <v>1.5379292091277117</v>
      </c>
      <c r="N585" s="10">
        <f t="shared" si="74"/>
        <v>2.5992852259916033</v>
      </c>
    </row>
    <row r="586" spans="3:14">
      <c r="C586" s="4">
        <f>Pressure!AB586*1000000</f>
        <v>6873610.8148890585</v>
      </c>
      <c r="D586" s="78">
        <f>Pressure!I586</f>
        <v>1.5531826837612554E-4</v>
      </c>
      <c r="E586" s="40">
        <f>Pressure!H586</f>
        <v>155.31826837612553</v>
      </c>
      <c r="F586" s="10">
        <f t="shared" si="70"/>
        <v>4.5</v>
      </c>
      <c r="G586" s="4">
        <f t="shared" si="69"/>
        <v>291291.87909953838</v>
      </c>
      <c r="H586" s="42">
        <f t="shared" si="71"/>
        <v>10.209292014206961</v>
      </c>
      <c r="I586" s="10">
        <f t="shared" si="72"/>
        <v>1.2924197322836153</v>
      </c>
      <c r="J586" s="4">
        <f t="shared" si="73"/>
        <v>1379.7838544688832</v>
      </c>
      <c r="K586" s="4">
        <f t="shared" si="67"/>
        <v>310.1892573330523</v>
      </c>
      <c r="L586" s="42">
        <f>Pressure!Q586</f>
        <v>0.63799436505846119</v>
      </c>
      <c r="M586" s="10">
        <f t="shared" si="68"/>
        <v>1.5378049486578187</v>
      </c>
      <c r="N586" s="10">
        <f t="shared" si="74"/>
        <v>2.5992852259916033</v>
      </c>
    </row>
    <row r="587" spans="3:14">
      <c r="C587" s="4">
        <f>Pressure!AB587*1000000</f>
        <v>6872837.4593527755</v>
      </c>
      <c r="D587" s="78">
        <f>Pressure!I587</f>
        <v>1.5531826837612554E-4</v>
      </c>
      <c r="E587" s="40">
        <f>Pressure!H587</f>
        <v>155.31826837612553</v>
      </c>
      <c r="F587" s="10">
        <f t="shared" si="70"/>
        <v>4.5</v>
      </c>
      <c r="G587" s="4">
        <f t="shared" si="69"/>
        <v>291259.10561360169</v>
      </c>
      <c r="H587" s="42">
        <f t="shared" si="71"/>
        <v>10.208383336130927</v>
      </c>
      <c r="I587" s="10">
        <f t="shared" si="72"/>
        <v>1.2924122919557306</v>
      </c>
      <c r="J587" s="4">
        <f t="shared" si="73"/>
        <v>1379.620671486131</v>
      </c>
      <c r="K587" s="4">
        <f t="shared" si="67"/>
        <v>310.1525721609035</v>
      </c>
      <c r="L587" s="42">
        <f>Pressure!Q587</f>
        <v>0.63910886551569945</v>
      </c>
      <c r="M587" s="10">
        <f t="shared" si="68"/>
        <v>1.5376788029411013</v>
      </c>
      <c r="N587" s="10">
        <f t="shared" si="74"/>
        <v>2.5992852259916033</v>
      </c>
    </row>
    <row r="588" spans="3:14">
      <c r="C588" s="4">
        <f>Pressure!AB588*1000000</f>
        <v>6872052.6242160602</v>
      </c>
      <c r="D588" s="78">
        <f>Pressure!I588</f>
        <v>1.5531826837612554E-4</v>
      </c>
      <c r="E588" s="40">
        <f>Pressure!H588</f>
        <v>155.31826837612553</v>
      </c>
      <c r="F588" s="10">
        <f t="shared" si="70"/>
        <v>4.5</v>
      </c>
      <c r="G588" s="4">
        <f t="shared" si="69"/>
        <v>291225.84564181772</v>
      </c>
      <c r="H588" s="42">
        <f t="shared" si="71"/>
        <v>10.20746115153619</v>
      </c>
      <c r="I588" s="10">
        <f t="shared" si="72"/>
        <v>1.2924047394723912</v>
      </c>
      <c r="J588" s="4">
        <f t="shared" si="73"/>
        <v>1379.4550662339939</v>
      </c>
      <c r="K588" s="4">
        <f t="shared" si="67"/>
        <v>310.11534243828828</v>
      </c>
      <c r="L588" s="42">
        <f>Pressure!Q588</f>
        <v>0.64022340597638527</v>
      </c>
      <c r="M588" s="10">
        <f t="shared" si="68"/>
        <v>1.5375507718928283</v>
      </c>
      <c r="N588" s="10">
        <f t="shared" si="74"/>
        <v>2.5992852259916033</v>
      </c>
    </row>
    <row r="589" spans="3:14">
      <c r="C589" s="4">
        <f>Pressure!AB589*1000000</f>
        <v>6871256.3103035418</v>
      </c>
      <c r="D589" s="78">
        <f>Pressure!I589</f>
        <v>1.5531826837612554E-4</v>
      </c>
      <c r="E589" s="40">
        <f>Pressure!H589</f>
        <v>155.31826837612553</v>
      </c>
      <c r="F589" s="10">
        <f t="shared" si="70"/>
        <v>4.5</v>
      </c>
      <c r="G589" s="4">
        <f t="shared" si="69"/>
        <v>291192.09921913286</v>
      </c>
      <c r="H589" s="42">
        <f t="shared" si="71"/>
        <v>10.206525460584349</v>
      </c>
      <c r="I589" s="10">
        <f t="shared" si="72"/>
        <v>1.2923970747652507</v>
      </c>
      <c r="J589" s="4">
        <f t="shared" si="73"/>
        <v>1379.2870388864737</v>
      </c>
      <c r="K589" s="4">
        <f t="shared" si="67"/>
        <v>310.07756820432394</v>
      </c>
      <c r="L589" s="42">
        <f>Pressure!Q589</f>
        <v>0.64133798704039569</v>
      </c>
      <c r="M589" s="10">
        <f t="shared" si="68"/>
        <v>1.5374208554277464</v>
      </c>
      <c r="N589" s="10">
        <f t="shared" si="74"/>
        <v>2.5992852259916033</v>
      </c>
    </row>
    <row r="590" spans="3:14">
      <c r="C590" s="4">
        <f>Pressure!AB590*1000000</f>
        <v>6870448.5184547184</v>
      </c>
      <c r="D590" s="78">
        <f>Pressure!I590</f>
        <v>1.5531826837612554E-4</v>
      </c>
      <c r="E590" s="40">
        <f>Pressure!H590</f>
        <v>155.31826837612553</v>
      </c>
      <c r="F590" s="10">
        <f t="shared" si="70"/>
        <v>4.5</v>
      </c>
      <c r="G590" s="4">
        <f t="shared" si="69"/>
        <v>291157.86638112355</v>
      </c>
      <c r="H590" s="42">
        <f t="shared" si="71"/>
        <v>10.205576263442504</v>
      </c>
      <c r="I590" s="10">
        <f t="shared" si="72"/>
        <v>1.2923892977649534</v>
      </c>
      <c r="J590" s="4">
        <f t="shared" si="73"/>
        <v>1379.1165896207096</v>
      </c>
      <c r="K590" s="4">
        <f t="shared" si="67"/>
        <v>310.03924949883316</v>
      </c>
      <c r="L590" s="42">
        <f>Pressure!Q590</f>
        <v>0.64245260930783521</v>
      </c>
      <c r="M590" s="10">
        <f t="shared" si="68"/>
        <v>1.5372890534600443</v>
      </c>
      <c r="N590" s="10">
        <f t="shared" si="74"/>
        <v>2.5992852259916033</v>
      </c>
    </row>
    <row r="591" spans="3:14">
      <c r="C591" s="4">
        <f>Pressure!AB591*1000000</f>
        <v>6869629.2495241929</v>
      </c>
      <c r="D591" s="78">
        <f>Pressure!I591</f>
        <v>1.5531826837612554E-4</v>
      </c>
      <c r="E591" s="40">
        <f>Pressure!H591</f>
        <v>155.31826837612553</v>
      </c>
      <c r="F591" s="10">
        <f t="shared" si="70"/>
        <v>4.5</v>
      </c>
      <c r="G591" s="4">
        <f t="shared" si="69"/>
        <v>291123.14716400643</v>
      </c>
      <c r="H591" s="42">
        <f t="shared" si="71"/>
        <v>10.204613560283589</v>
      </c>
      <c r="I591" s="10">
        <f t="shared" si="72"/>
        <v>1.2923814084011347</v>
      </c>
      <c r="J591" s="4">
        <f t="shared" si="73"/>
        <v>1378.9437186170292</v>
      </c>
      <c r="K591" s="4">
        <f t="shared" ref="K591:K654" si="75">J591/4.4482</f>
        <v>310.00038636235536</v>
      </c>
      <c r="L591" s="42">
        <f>Pressure!Q591</f>
        <v>0.64356727337903896</v>
      </c>
      <c r="M591" s="10">
        <f t="shared" ref="M591:M654" si="76">(J591+J590)/2*(L591-L590)</f>
        <v>1.5371553659028774</v>
      </c>
      <c r="N591" s="10">
        <f t="shared" si="74"/>
        <v>2.5992852259916033</v>
      </c>
    </row>
    <row r="592" spans="3:14">
      <c r="C592" s="4">
        <f>Pressure!AB592*1000000</f>
        <v>6868798.5043817572</v>
      </c>
      <c r="D592" s="78">
        <f>Pressure!I592</f>
        <v>1.5531826837612554E-4</v>
      </c>
      <c r="E592" s="40">
        <f>Pressure!H592</f>
        <v>155.31826837612553</v>
      </c>
      <c r="F592" s="10">
        <f t="shared" si="70"/>
        <v>4.5</v>
      </c>
      <c r="G592" s="4">
        <f t="shared" si="69"/>
        <v>291087.94160464179</v>
      </c>
      <c r="H592" s="42">
        <f t="shared" si="71"/>
        <v>10.203637351286478</v>
      </c>
      <c r="I592" s="10">
        <f t="shared" si="72"/>
        <v>1.2923734066024202</v>
      </c>
      <c r="J592" s="4">
        <f t="shared" si="73"/>
        <v>1378.7684260589633</v>
      </c>
      <c r="K592" s="4">
        <f t="shared" si="75"/>
        <v>309.96097883615022</v>
      </c>
      <c r="L592" s="42">
        <f>Pressure!Q592</f>
        <v>0.64468197985457576</v>
      </c>
      <c r="M592" s="10">
        <f t="shared" si="76"/>
        <v>1.5370197926683993</v>
      </c>
      <c r="N592" s="10">
        <f t="shared" si="74"/>
        <v>2.5992852259916033</v>
      </c>
    </row>
    <row r="593" spans="3:14">
      <c r="C593" s="4">
        <f>Pressure!AB593*1000000</f>
        <v>6867956.2839121381</v>
      </c>
      <c r="D593" s="78">
        <f>Pressure!I593</f>
        <v>1.5531826837612554E-4</v>
      </c>
      <c r="E593" s="40">
        <f>Pressure!H593</f>
        <v>155.31826837612553</v>
      </c>
      <c r="F593" s="10">
        <f t="shared" si="70"/>
        <v>4.5</v>
      </c>
      <c r="G593" s="4">
        <f t="shared" si="69"/>
        <v>291052.24974052288</v>
      </c>
      <c r="H593" s="42">
        <f t="shared" si="71"/>
        <v>10.20264763663562</v>
      </c>
      <c r="I593" s="10">
        <f t="shared" si="72"/>
        <v>1.2923652922964222</v>
      </c>
      <c r="J593" s="4">
        <f t="shared" si="73"/>
        <v>1378.5907121331952</v>
      </c>
      <c r="K593" s="4">
        <f t="shared" si="75"/>
        <v>309.92102696218586</v>
      </c>
      <c r="L593" s="42">
        <f>Pressure!Q593</f>
        <v>0.64579672933525167</v>
      </c>
      <c r="M593" s="10">
        <f t="shared" si="76"/>
        <v>1.5368823336683473</v>
      </c>
      <c r="N593" s="10">
        <f t="shared" si="74"/>
        <v>2.5992852259916033</v>
      </c>
    </row>
    <row r="594" spans="3:14">
      <c r="C594" s="4">
        <f>Pressure!AB594*1000000</f>
        <v>6867102.589015279</v>
      </c>
      <c r="D594" s="78">
        <f>Pressure!I594</f>
        <v>1.5531826837612554E-4</v>
      </c>
      <c r="E594" s="40">
        <f>Pressure!H594</f>
        <v>155.31826837612553</v>
      </c>
      <c r="F594" s="10">
        <f t="shared" si="70"/>
        <v>4.5</v>
      </c>
      <c r="G594" s="4">
        <f t="shared" si="69"/>
        <v>291016.0716097877</v>
      </c>
      <c r="H594" s="42">
        <f t="shared" si="71"/>
        <v>10.201644416521454</v>
      </c>
      <c r="I594" s="10">
        <f t="shared" si="72"/>
        <v>1.2923570654097403</v>
      </c>
      <c r="J594" s="4">
        <f t="shared" si="73"/>
        <v>1378.4105770296192</v>
      </c>
      <c r="K594" s="4">
        <f t="shared" si="75"/>
        <v>309.88053078315255</v>
      </c>
      <c r="L594" s="42">
        <f>Pressure!Q594</f>
        <v>0.64691152242211314</v>
      </c>
      <c r="M594" s="10">
        <f t="shared" si="76"/>
        <v>1.5367429888134265</v>
      </c>
      <c r="N594" s="10">
        <f t="shared" si="74"/>
        <v>2.5992852259916033</v>
      </c>
    </row>
    <row r="595" spans="3:14">
      <c r="C595" s="4">
        <f>Pressure!AB595*1000000</f>
        <v>6866237.4206061345</v>
      </c>
      <c r="D595" s="78">
        <f>Pressure!I595</f>
        <v>1.5531826837612554E-4</v>
      </c>
      <c r="E595" s="40">
        <f>Pressure!H595</f>
        <v>155.31826837612553</v>
      </c>
      <c r="F595" s="10">
        <f t="shared" si="70"/>
        <v>4.5</v>
      </c>
      <c r="G595" s="4">
        <f t="shared" si="69"/>
        <v>290979.40725121048</v>
      </c>
      <c r="H595" s="42">
        <f t="shared" si="71"/>
        <v>10.200627691140053</v>
      </c>
      <c r="I595" s="10">
        <f t="shared" si="72"/>
        <v>1.2923487258679578</v>
      </c>
      <c r="J595" s="4">
        <f t="shared" si="73"/>
        <v>1378.2280209412957</v>
      </c>
      <c r="K595" s="4">
        <f t="shared" si="75"/>
        <v>309.83949034245217</v>
      </c>
      <c r="L595" s="42">
        <f>Pressure!Q595</f>
        <v>0.6480263597164504</v>
      </c>
      <c r="M595" s="10">
        <f t="shared" si="76"/>
        <v>1.5366017580137714</v>
      </c>
      <c r="N595" s="10">
        <f t="shared" si="74"/>
        <v>2.5992852259916033</v>
      </c>
    </row>
    <row r="596" spans="3:14">
      <c r="C596" s="4">
        <f>Pressure!AB596*1000000</f>
        <v>6865360.7796147354</v>
      </c>
      <c r="D596" s="78">
        <f>Pressure!I596</f>
        <v>1.5531826837612554E-4</v>
      </c>
      <c r="E596" s="40">
        <f>Pressure!H596</f>
        <v>155.31826837612553</v>
      </c>
      <c r="F596" s="10">
        <f t="shared" si="70"/>
        <v>4.5</v>
      </c>
      <c r="G596" s="4">
        <f t="shared" si="69"/>
        <v>290942.25670420437</v>
      </c>
      <c r="H596" s="42">
        <f t="shared" si="71"/>
        <v>10.199597460693312</v>
      </c>
      <c r="I596" s="10">
        <f t="shared" si="72"/>
        <v>1.2923402735956413</v>
      </c>
      <c r="J596" s="4">
        <f t="shared" si="73"/>
        <v>1378.0430440644677</v>
      </c>
      <c r="K596" s="4">
        <f t="shared" si="75"/>
        <v>309.79790568420208</v>
      </c>
      <c r="L596" s="42">
        <f>Pressure!Q596</f>
        <v>0.64914124181980049</v>
      </c>
      <c r="M596" s="10">
        <f t="shared" si="76"/>
        <v>1.536458641178309</v>
      </c>
      <c r="N596" s="10">
        <f t="shared" si="74"/>
        <v>2.5992852259916033</v>
      </c>
    </row>
    <row r="597" spans="3:14">
      <c r="C597" s="4">
        <f>Pressure!AB597*1000000</f>
        <v>6864472.6669864198</v>
      </c>
      <c r="D597" s="78">
        <f>Pressure!I597</f>
        <v>1.5531826837612554E-4</v>
      </c>
      <c r="E597" s="40">
        <f>Pressure!H597</f>
        <v>155.31826837612553</v>
      </c>
      <c r="F597" s="10">
        <f t="shared" si="70"/>
        <v>4.5</v>
      </c>
      <c r="G597" s="4">
        <f t="shared" si="69"/>
        <v>290904.62000883115</v>
      </c>
      <c r="H597" s="42">
        <f t="shared" si="71"/>
        <v>10.198553725389152</v>
      </c>
      <c r="I597" s="10">
        <f t="shared" si="72"/>
        <v>1.2923317085163408</v>
      </c>
      <c r="J597" s="4">
        <f t="shared" si="73"/>
        <v>1377.8556465986078</v>
      </c>
      <c r="K597" s="4">
        <f t="shared" si="75"/>
        <v>309.75577685324578</v>
      </c>
      <c r="L597" s="42">
        <f>Pressure!Q597</f>
        <v>0.65025616933395081</v>
      </c>
      <c r="M597" s="10">
        <f t="shared" si="76"/>
        <v>1.5363136382155538</v>
      </c>
      <c r="N597" s="10">
        <f t="shared" si="74"/>
        <v>2.5992852259916033</v>
      </c>
    </row>
    <row r="598" spans="3:14">
      <c r="C598" s="4">
        <f>Pressure!AB598*1000000</f>
        <v>6863573.0836813645</v>
      </c>
      <c r="D598" s="78">
        <f>Pressure!I598</f>
        <v>1.5531826837612554E-4</v>
      </c>
      <c r="E598" s="40">
        <f>Pressure!H598</f>
        <v>155.31826837612553</v>
      </c>
      <c r="F598" s="10">
        <f t="shared" si="70"/>
        <v>4.5</v>
      </c>
      <c r="G598" s="4">
        <f t="shared" si="69"/>
        <v>290866.49720578146</v>
      </c>
      <c r="H598" s="42">
        <f t="shared" si="71"/>
        <v>10.197496485440952</v>
      </c>
      <c r="I598" s="10">
        <f t="shared" si="72"/>
        <v>1.2923230305525835</v>
      </c>
      <c r="J598" s="4">
        <f t="shared" si="73"/>
        <v>1377.665828746319</v>
      </c>
      <c r="K598" s="4">
        <f t="shared" si="75"/>
        <v>309.71310389513042</v>
      </c>
      <c r="L598" s="42">
        <f>Pressure!Q598</f>
        <v>0.65137114286094222</v>
      </c>
      <c r="M598" s="10">
        <f t="shared" si="76"/>
        <v>1.5361667490329589</v>
      </c>
      <c r="N598" s="10">
        <f t="shared" si="74"/>
        <v>2.5992852259916033</v>
      </c>
    </row>
    <row r="599" spans="3:14">
      <c r="C599" s="4">
        <f>Pressure!AB599*1000000</f>
        <v>6862662.0306751467</v>
      </c>
      <c r="D599" s="78">
        <f>Pressure!I599</f>
        <v>1.5531826837612554E-4</v>
      </c>
      <c r="E599" s="40">
        <f>Pressure!H599</f>
        <v>155.31826837612553</v>
      </c>
      <c r="F599" s="10">
        <f t="shared" si="70"/>
        <v>4.5</v>
      </c>
      <c r="G599" s="4">
        <f t="shared" si="69"/>
        <v>290827.88833639864</v>
      </c>
      <c r="H599" s="42">
        <f t="shared" si="71"/>
        <v>10.196425741068252</v>
      </c>
      <c r="I599" s="10">
        <f t="shared" si="72"/>
        <v>1.2923142396258773</v>
      </c>
      <c r="J599" s="4">
        <f t="shared" si="73"/>
        <v>1377.4735907134545</v>
      </c>
      <c r="K599" s="4">
        <f t="shared" si="75"/>
        <v>309.66988685613387</v>
      </c>
      <c r="L599" s="42">
        <f>Pressure!Q599</f>
        <v>0.65248616300307261</v>
      </c>
      <c r="M599" s="10">
        <f t="shared" si="76"/>
        <v>1.5360179735375317</v>
      </c>
      <c r="N599" s="10">
        <f t="shared" si="74"/>
        <v>2.5992852259916033</v>
      </c>
    </row>
    <row r="600" spans="3:14">
      <c r="C600" s="4">
        <f>Pressure!AB600*1000000</f>
        <v>6861739.5089581795</v>
      </c>
      <c r="D600" s="78">
        <f>Pressure!I600</f>
        <v>1.5531826837612554E-4</v>
      </c>
      <c r="E600" s="40">
        <f>Pressure!H600</f>
        <v>155.31826837612553</v>
      </c>
      <c r="F600" s="10">
        <f t="shared" si="70"/>
        <v>4.5</v>
      </c>
      <c r="G600" s="4">
        <f t="shared" si="69"/>
        <v>290788.79344265466</v>
      </c>
      <c r="H600" s="42">
        <f t="shared" si="71"/>
        <v>10.195341492496048</v>
      </c>
      <c r="I600" s="10">
        <f t="shared" si="72"/>
        <v>1.2923053356567045</v>
      </c>
      <c r="J600" s="4">
        <f t="shared" si="73"/>
        <v>1377.2789327089979</v>
      </c>
      <c r="K600" s="4">
        <f t="shared" si="75"/>
        <v>309.62612578323768</v>
      </c>
      <c r="L600" s="42">
        <f>Pressure!Q600</f>
        <v>0.65360123036289974</v>
      </c>
      <c r="M600" s="10">
        <f t="shared" si="76"/>
        <v>1.5358673116349095</v>
      </c>
      <c r="N600" s="10">
        <f t="shared" si="74"/>
        <v>2.5992852259916033</v>
      </c>
    </row>
    <row r="601" spans="3:14">
      <c r="C601" s="4">
        <f>Pressure!AB601*1000000</f>
        <v>6860805.5195362801</v>
      </c>
      <c r="D601" s="78">
        <f>Pressure!I601</f>
        <v>1.5531826837612554E-4</v>
      </c>
      <c r="E601" s="40">
        <f>Pressure!H601</f>
        <v>155.31826837612553</v>
      </c>
      <c r="F601" s="10">
        <f t="shared" si="70"/>
        <v>4.5</v>
      </c>
      <c r="G601" s="4">
        <f t="shared" si="69"/>
        <v>290749.21256717434</v>
      </c>
      <c r="H601" s="42">
        <f t="shared" si="71"/>
        <v>10.194243739955477</v>
      </c>
      <c r="I601" s="10">
        <f t="shared" si="72"/>
        <v>1.2922963185645246</v>
      </c>
      <c r="J601" s="4">
        <f t="shared" si="73"/>
        <v>1377.0818549451833</v>
      </c>
      <c r="K601" s="4">
        <f t="shared" si="75"/>
        <v>309.58182072415434</v>
      </c>
      <c r="L601" s="42">
        <f>Pressure!Q601</f>
        <v>0.65471634554324509</v>
      </c>
      <c r="M601" s="10">
        <f t="shared" si="76"/>
        <v>1.5357147632305757</v>
      </c>
      <c r="N601" s="10">
        <f t="shared" si="74"/>
        <v>2.5992852259916033</v>
      </c>
    </row>
    <row r="602" spans="3:14">
      <c r="C602" s="4">
        <f>Pressure!AB602*1000000</f>
        <v>6859860.0634301286</v>
      </c>
      <c r="D602" s="78">
        <f>Pressure!I602</f>
        <v>1.5531826837612554E-4</v>
      </c>
      <c r="E602" s="40">
        <f>Pressure!H602</f>
        <v>155.31826837612553</v>
      </c>
      <c r="F602" s="10">
        <f t="shared" si="70"/>
        <v>4.5</v>
      </c>
      <c r="G602" s="4">
        <f t="shared" si="69"/>
        <v>290709.14575321245</v>
      </c>
      <c r="H602" s="42">
        <f t="shared" si="71"/>
        <v>10.19313248368317</v>
      </c>
      <c r="I602" s="10">
        <f t="shared" si="72"/>
        <v>1.2922871882677678</v>
      </c>
      <c r="J602" s="4">
        <f t="shared" si="73"/>
        <v>1376.8823576373804</v>
      </c>
      <c r="K602" s="4">
        <f t="shared" si="75"/>
        <v>309.53697172730102</v>
      </c>
      <c r="L602" s="42">
        <f>Pressure!Q602</f>
        <v>0.65583150914719679</v>
      </c>
      <c r="M602" s="10">
        <f t="shared" si="76"/>
        <v>1.5355603282287842</v>
      </c>
      <c r="N602" s="10">
        <f t="shared" si="74"/>
        <v>2.5992852259916033</v>
      </c>
    </row>
    <row r="603" spans="3:14">
      <c r="C603" s="4">
        <f>Pressure!AB603*1000000</f>
        <v>6858903.1416759277</v>
      </c>
      <c r="D603" s="78">
        <f>Pressure!I603</f>
        <v>1.5531826837612554E-4</v>
      </c>
      <c r="E603" s="40">
        <f>Pressure!H603</f>
        <v>155.31826837612553</v>
      </c>
      <c r="F603" s="10">
        <f t="shared" si="70"/>
        <v>4.5</v>
      </c>
      <c r="G603" s="4">
        <f t="shared" si="69"/>
        <v>290668.5930446813</v>
      </c>
      <c r="H603" s="42">
        <f t="shared" si="71"/>
        <v>10.192007723922002</v>
      </c>
      <c r="I603" s="10">
        <f t="shared" si="72"/>
        <v>1.2922779446838391</v>
      </c>
      <c r="J603" s="4">
        <f t="shared" si="73"/>
        <v>1376.6804410042348</v>
      </c>
      <c r="K603" s="4">
        <f t="shared" si="75"/>
        <v>309.49157884183148</v>
      </c>
      <c r="L603" s="42">
        <f>Pressure!Q603</f>
        <v>0.65694672177811286</v>
      </c>
      <c r="M603" s="10">
        <f t="shared" si="76"/>
        <v>1.5354040065328713</v>
      </c>
      <c r="N603" s="10">
        <f t="shared" si="74"/>
        <v>2.5992852259916033</v>
      </c>
    </row>
    <row r="604" spans="3:14">
      <c r="C604" s="4">
        <f>Pressure!AB604*1000000</f>
        <v>6857934.7553246748</v>
      </c>
      <c r="D604" s="78">
        <f>Pressure!I604</f>
        <v>1.5531826837612554E-4</v>
      </c>
      <c r="E604" s="40">
        <f>Pressure!H604</f>
        <v>155.31826837612553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290627.55448612053</v>
      </c>
      <c r="H604" s="42">
        <f t="shared" si="71"/>
        <v>10.190869460920286</v>
      </c>
      <c r="I604" s="10">
        <f t="shared" si="72"/>
        <v>1.2922685877291102</v>
      </c>
      <c r="J604" s="4">
        <f t="shared" si="73"/>
        <v>1376.4761052675135</v>
      </c>
      <c r="K604" s="4">
        <f t="shared" si="75"/>
        <v>309.44564211760115</v>
      </c>
      <c r="L604" s="42">
        <f>Pressure!Q604</f>
        <v>0.6580619840396249</v>
      </c>
      <c r="M604" s="10">
        <f t="shared" si="76"/>
        <v>1.5352457980458536</v>
      </c>
      <c r="N604" s="10">
        <f t="shared" si="74"/>
        <v>2.5992852259916033</v>
      </c>
    </row>
    <row r="605" spans="3:14">
      <c r="C605" s="4">
        <f>Pressure!AB605*1000000</f>
        <v>6856954.9054427445</v>
      </c>
      <c r="D605" s="78">
        <f>Pressure!I605</f>
        <v>1.5531826837612554E-4</v>
      </c>
      <c r="E605" s="40">
        <f>Pressure!H605</f>
        <v>155.31826837612553</v>
      </c>
      <c r="F605" s="10">
        <f t="shared" ref="F605:F668" si="78">aexit/E605</f>
        <v>4.5</v>
      </c>
      <c r="G605" s="4">
        <f t="shared" si="77"/>
        <v>290586.03012272122</v>
      </c>
      <c r="H605" s="42">
        <f t="shared" ref="H605:H668" si="79">1/(((k+1)/2)^(1/(k-1))*(patm*1000000/C605)^(1/k)*SQRT((k+1)/(k-1)*(1-(patm*1000000/C605)^((k-1)/k))))</f>
        <v>10.189717694932392</v>
      </c>
      <c r="I605" s="10">
        <f t="shared" ref="I605:I668" si="80">etanoz*SQRT(2*k^2/(k-1)*(2/(k+1))^((k+1)/(k-1))*(1-(G605/C605)^((k-1)/k)))+(G605-patm*1000000)/C605*(aexit/E605)</f>
        <v>1.2922591173189228</v>
      </c>
      <c r="J605" s="4">
        <f t="shared" ref="J605:J668" si="81">I605*D605*C605</f>
        <v>1376.2693506522287</v>
      </c>
      <c r="K605" s="4">
        <f t="shared" si="75"/>
        <v>309.39916160519505</v>
      </c>
      <c r="L605" s="42">
        <f>Pressure!Q605</f>
        <v>0.65917729653564117</v>
      </c>
      <c r="M605" s="10">
        <f t="shared" si="76"/>
        <v>1.5350857026696367</v>
      </c>
      <c r="N605" s="10">
        <f t="shared" si="74"/>
        <v>2.5992852259916033</v>
      </c>
    </row>
    <row r="606" spans="3:14">
      <c r="C606" s="4">
        <f>Pressure!AB606*1000000</f>
        <v>6855963.593111584</v>
      </c>
      <c r="D606" s="78">
        <f>Pressure!I606</f>
        <v>1.5531826837612554E-4</v>
      </c>
      <c r="E606" s="40">
        <f>Pressure!H606</f>
        <v>155.31826837612553</v>
      </c>
      <c r="F606" s="10">
        <f t="shared" si="78"/>
        <v>4.5</v>
      </c>
      <c r="G606" s="4">
        <f t="shared" si="77"/>
        <v>290544.02000031323</v>
      </c>
      <c r="H606" s="42">
        <f t="shared" si="79"/>
        <v>10.188552426218418</v>
      </c>
      <c r="I606" s="10">
        <f t="shared" si="80"/>
        <v>1.2922495333675834</v>
      </c>
      <c r="J606" s="4">
        <f t="shared" si="81"/>
        <v>1376.0601773865724</v>
      </c>
      <c r="K606" s="4">
        <f t="shared" si="75"/>
        <v>309.35213735591304</v>
      </c>
      <c r="L606" s="42">
        <f>Pressure!Q606</f>
        <v>0.66029265987034991</v>
      </c>
      <c r="M606" s="10">
        <f t="shared" si="76"/>
        <v>1.5349237203053463</v>
      </c>
      <c r="N606" s="10">
        <f t="shared" ref="N606:N669" si="82">N605-1/834*(me-mef)</f>
        <v>2.5992852259916033</v>
      </c>
    </row>
    <row r="607" spans="3:14">
      <c r="C607" s="4">
        <f>Pressure!AB607*1000000</f>
        <v>6854960.819427846</v>
      </c>
      <c r="D607" s="78">
        <f>Pressure!I607</f>
        <v>1.5531826837612554E-4</v>
      </c>
      <c r="E607" s="40">
        <f>Pressure!H607</f>
        <v>155.31826837612553</v>
      </c>
      <c r="F607" s="10">
        <f t="shared" si="78"/>
        <v>4.5</v>
      </c>
      <c r="G607" s="4">
        <f t="shared" si="77"/>
        <v>290501.52416537091</v>
      </c>
      <c r="H607" s="42">
        <f t="shared" si="79"/>
        <v>10.187373655044343</v>
      </c>
      <c r="I607" s="10">
        <f t="shared" si="80"/>
        <v>1.2922398357883642</v>
      </c>
      <c r="J607" s="4">
        <f t="shared" si="81"/>
        <v>1375.8485857019457</v>
      </c>
      <c r="K607" s="4">
        <f t="shared" si="75"/>
        <v>309.30456942177636</v>
      </c>
      <c r="L607" s="42">
        <f>Pressure!Q607</f>
        <v>0.66140807464822271</v>
      </c>
      <c r="M607" s="10">
        <f t="shared" si="76"/>
        <v>1.5347598508532996</v>
      </c>
      <c r="N607" s="10">
        <f t="shared" si="82"/>
        <v>2.5992852259916033</v>
      </c>
    </row>
    <row r="608" spans="3:14">
      <c r="C608" s="4">
        <f>Pressure!AB608*1000000</f>
        <v>6853946.5855035326</v>
      </c>
      <c r="D608" s="78">
        <f>Pressure!I608</f>
        <v>1.5531826837612554E-4</v>
      </c>
      <c r="E608" s="40">
        <f>Pressure!H608</f>
        <v>155.31826837612553</v>
      </c>
      <c r="F608" s="10">
        <f t="shared" si="78"/>
        <v>4.5</v>
      </c>
      <c r="G608" s="4">
        <f t="shared" si="77"/>
        <v>290458.54266501887</v>
      </c>
      <c r="H608" s="42">
        <f t="shared" si="79"/>
        <v>10.186181381682166</v>
      </c>
      <c r="I608" s="10">
        <f t="shared" si="80"/>
        <v>1.2922300244935001</v>
      </c>
      <c r="J608" s="4">
        <f t="shared" si="81"/>
        <v>1375.6345758329876</v>
      </c>
      <c r="K608" s="4">
        <f t="shared" si="75"/>
        <v>309.25645785553428</v>
      </c>
      <c r="L608" s="42">
        <f>Pressure!Q608</f>
        <v>0.66252354147401771</v>
      </c>
      <c r="M608" s="10">
        <f t="shared" si="76"/>
        <v>1.534594094212878</v>
      </c>
      <c r="N608" s="10">
        <f t="shared" si="82"/>
        <v>2.5992852259916033</v>
      </c>
    </row>
    <row r="609" spans="3:14">
      <c r="C609" s="4">
        <f>Pressure!AB609*1000000</f>
        <v>6852920.8924655775</v>
      </c>
      <c r="D609" s="78">
        <f>Pressure!I609</f>
        <v>1.5531826837612554E-4</v>
      </c>
      <c r="E609" s="40">
        <f>Pressure!H609</f>
        <v>155.31826837612553</v>
      </c>
      <c r="F609" s="10">
        <f t="shared" si="78"/>
        <v>4.5</v>
      </c>
      <c r="G609" s="4">
        <f t="shared" si="77"/>
        <v>290415.07554701471</v>
      </c>
      <c r="H609" s="42">
        <f t="shared" si="79"/>
        <v>10.184975606409457</v>
      </c>
      <c r="I609" s="10">
        <f t="shared" si="80"/>
        <v>1.2922200993941855</v>
      </c>
      <c r="J609" s="4">
        <f t="shared" si="81"/>
        <v>1375.4181480174891</v>
      </c>
      <c r="K609" s="4">
        <f t="shared" si="75"/>
        <v>309.20780271064456</v>
      </c>
      <c r="L609" s="42">
        <f>Pressure!Q609</f>
        <v>0.66363906095278324</v>
      </c>
      <c r="M609" s="10">
        <f t="shared" si="76"/>
        <v>1.5344264502830964</v>
      </c>
      <c r="N609" s="10">
        <f t="shared" si="82"/>
        <v>2.5992852259916033</v>
      </c>
    </row>
    <row r="610" spans="3:14">
      <c r="C610" s="4">
        <f>Pressure!AB610*1000000</f>
        <v>6851883.7414562143</v>
      </c>
      <c r="D610" s="78">
        <f>Pressure!I610</f>
        <v>1.5531826837612554E-4</v>
      </c>
      <c r="E610" s="40">
        <f>Pressure!H610</f>
        <v>155.31826837612553</v>
      </c>
      <c r="F610" s="10">
        <f t="shared" si="78"/>
        <v>4.5</v>
      </c>
      <c r="G610" s="4">
        <f t="shared" si="77"/>
        <v>290371.12285976438</v>
      </c>
      <c r="H610" s="42">
        <f t="shared" si="79"/>
        <v>10.183756329509729</v>
      </c>
      <c r="I610" s="10">
        <f t="shared" si="80"/>
        <v>1.2922100604005737</v>
      </c>
      <c r="J610" s="4">
        <f t="shared" si="81"/>
        <v>1375.1993024964684</v>
      </c>
      <c r="K610" s="4">
        <f t="shared" si="75"/>
        <v>309.15860404129052</v>
      </c>
      <c r="L610" s="42">
        <f>Pressure!Q610</f>
        <v>0.66475463368986099</v>
      </c>
      <c r="M610" s="10">
        <f t="shared" si="76"/>
        <v>1.5342569189618271</v>
      </c>
      <c r="N610" s="10">
        <f t="shared" si="82"/>
        <v>2.5992852259916033</v>
      </c>
    </row>
    <row r="611" spans="3:14">
      <c r="C611" s="4">
        <f>Pressure!AB611*1000000</f>
        <v>6850835.1336329505</v>
      </c>
      <c r="D611" s="78">
        <f>Pressure!I611</f>
        <v>1.5531826837612554E-4</v>
      </c>
      <c r="E611" s="40">
        <f>Pressure!H611</f>
        <v>155.31826837612553</v>
      </c>
      <c r="F611" s="10">
        <f t="shared" si="78"/>
        <v>4.5</v>
      </c>
      <c r="G611" s="4">
        <f t="shared" si="77"/>
        <v>290326.68465232104</v>
      </c>
      <c r="H611" s="42">
        <f t="shared" si="79"/>
        <v>10.182523551272437</v>
      </c>
      <c r="I611" s="10">
        <f t="shared" si="80"/>
        <v>1.292199907421776</v>
      </c>
      <c r="J611" s="4">
        <f t="shared" si="81"/>
        <v>1374.9780395141668</v>
      </c>
      <c r="K611" s="4">
        <f t="shared" si="75"/>
        <v>309.10886190238</v>
      </c>
      <c r="L611" s="42">
        <f>Pressure!Q611</f>
        <v>0.66587026029088914</v>
      </c>
      <c r="M611" s="10">
        <f t="shared" si="76"/>
        <v>1.5340855001459817</v>
      </c>
      <c r="N611" s="10">
        <f t="shared" si="82"/>
        <v>2.5992852259916033</v>
      </c>
    </row>
    <row r="612" spans="3:14">
      <c r="C612" s="4">
        <f>Pressure!AB612*1000000</f>
        <v>6849775.0701685315</v>
      </c>
      <c r="D612" s="78">
        <f>Pressure!I612</f>
        <v>1.5531826837612554E-4</v>
      </c>
      <c r="E612" s="40">
        <f>Pressure!H612</f>
        <v>155.31826837612553</v>
      </c>
      <c r="F612" s="10">
        <f t="shared" si="78"/>
        <v>4.5</v>
      </c>
      <c r="G612" s="4">
        <f t="shared" si="77"/>
        <v>290281.76097438356</v>
      </c>
      <c r="H612" s="42">
        <f t="shared" si="79"/>
        <v>10.181277271992929</v>
      </c>
      <c r="I612" s="10">
        <f t="shared" si="80"/>
        <v>1.2921896403658586</v>
      </c>
      <c r="J612" s="4">
        <f t="shared" si="81"/>
        <v>1374.7543593180415</v>
      </c>
      <c r="K612" s="4">
        <f t="shared" si="75"/>
        <v>309.05857634954396</v>
      </c>
      <c r="L612" s="42">
        <f>Pressure!Q612</f>
        <v>0.666985941361806</v>
      </c>
      <c r="M612" s="10">
        <f t="shared" si="76"/>
        <v>1.5339121937319564</v>
      </c>
      <c r="N612" s="10">
        <f t="shared" si="82"/>
        <v>2.5992852259916033</v>
      </c>
    </row>
    <row r="613" spans="3:14">
      <c r="C613" s="4">
        <f>Pressure!AB613*1000000</f>
        <v>6848703.5522508491</v>
      </c>
      <c r="D613" s="78">
        <f>Pressure!I613</f>
        <v>1.5531826837612554E-4</v>
      </c>
      <c r="E613" s="40">
        <f>Pressure!H613</f>
        <v>155.31826837612553</v>
      </c>
      <c r="F613" s="10">
        <f t="shared" si="78"/>
        <v>4.5</v>
      </c>
      <c r="G613" s="4">
        <f t="shared" si="77"/>
        <v>290236.3518762929</v>
      </c>
      <c r="H613" s="42">
        <f t="shared" si="79"/>
        <v>10.180017491972331</v>
      </c>
      <c r="I613" s="10">
        <f t="shared" si="80"/>
        <v>1.2921792591398402</v>
      </c>
      <c r="J613" s="4">
        <f t="shared" si="81"/>
        <v>1374.5282621587453</v>
      </c>
      <c r="K613" s="4">
        <f t="shared" si="75"/>
        <v>309.00774743913161</v>
      </c>
      <c r="L613" s="42">
        <f>Pressure!Q613</f>
        <v>0.6681016775088533</v>
      </c>
      <c r="M613" s="10">
        <f t="shared" si="76"/>
        <v>1.5337369996153012</v>
      </c>
      <c r="N613" s="10">
        <f t="shared" si="82"/>
        <v>2.5992852259916033</v>
      </c>
    </row>
    <row r="614" spans="3:14">
      <c r="C614" s="4">
        <f>Pressure!AB614*1000000</f>
        <v>6847620.5810831478</v>
      </c>
      <c r="D614" s="78">
        <f>Pressure!I614</f>
        <v>1.5531826837612554E-4</v>
      </c>
      <c r="E614" s="40">
        <f>Pressure!H614</f>
        <v>155.31826837612553</v>
      </c>
      <c r="F614" s="10">
        <f t="shared" si="78"/>
        <v>4.5</v>
      </c>
      <c r="G614" s="4">
        <f t="shared" si="77"/>
        <v>290190.45740904042</v>
      </c>
      <c r="H614" s="42">
        <f t="shared" si="79"/>
        <v>10.178744211517781</v>
      </c>
      <c r="I614" s="10">
        <f t="shared" si="80"/>
        <v>1.2921687636496917</v>
      </c>
      <c r="J614" s="4">
        <f t="shared" si="81"/>
        <v>1374.2997482901701</v>
      </c>
      <c r="K614" s="4">
        <f t="shared" si="75"/>
        <v>308.95637522822045</v>
      </c>
      <c r="L614" s="42">
        <f>Pressure!Q614</f>
        <v>0.66921746933857951</v>
      </c>
      <c r="M614" s="10">
        <f t="shared" si="76"/>
        <v>1.5335599176907253</v>
      </c>
      <c r="N614" s="10">
        <f t="shared" si="82"/>
        <v>2.5992852259916033</v>
      </c>
    </row>
    <row r="615" spans="3:14">
      <c r="C615" s="4">
        <f>Pressure!AB615*1000000</f>
        <v>6846526.1578837242</v>
      </c>
      <c r="D615" s="78">
        <f>Pressure!I615</f>
        <v>1.5531826837612554E-4</v>
      </c>
      <c r="E615" s="40">
        <f>Pressure!H615</f>
        <v>155.31826837612553</v>
      </c>
      <c r="F615" s="10">
        <f t="shared" si="78"/>
        <v>4.5</v>
      </c>
      <c r="G615" s="4">
        <f t="shared" si="77"/>
        <v>290144.07762425544</v>
      </c>
      <c r="H615" s="42">
        <f t="shared" si="79"/>
        <v>10.177457430942059</v>
      </c>
      <c r="I615" s="10">
        <f t="shared" si="80"/>
        <v>1.2921581538003308</v>
      </c>
      <c r="J615" s="4">
        <f t="shared" si="81"/>
        <v>1374.0688179693846</v>
      </c>
      <c r="K615" s="4">
        <f t="shared" si="75"/>
        <v>308.904459774602</v>
      </c>
      <c r="L615" s="42">
        <f>Pressure!Q615</f>
        <v>0.67033331745784319</v>
      </c>
      <c r="M615" s="10">
        <f t="shared" si="76"/>
        <v>1.533380947852077</v>
      </c>
      <c r="N615" s="10">
        <f t="shared" si="82"/>
        <v>2.5992852259916033</v>
      </c>
    </row>
    <row r="616" spans="3:14">
      <c r="C616" s="4">
        <f>Pressure!AB616*1000000</f>
        <v>6845420.2838862175</v>
      </c>
      <c r="D616" s="78">
        <f>Pressure!I616</f>
        <v>1.5531826837612554E-4</v>
      </c>
      <c r="E616" s="40">
        <f>Pressure!H616</f>
        <v>155.31826837612553</v>
      </c>
      <c r="F616" s="10">
        <f t="shared" si="78"/>
        <v>4.5</v>
      </c>
      <c r="G616" s="4">
        <f t="shared" si="77"/>
        <v>290097.21257421753</v>
      </c>
      <c r="H616" s="42">
        <f t="shared" si="79"/>
        <v>10.176157150563945</v>
      </c>
      <c r="I616" s="10">
        <f t="shared" si="80"/>
        <v>1.2921474294956239</v>
      </c>
      <c r="J616" s="4">
        <f t="shared" si="81"/>
        <v>1373.8354714566949</v>
      </c>
      <c r="K616" s="4">
        <f t="shared" si="75"/>
        <v>308.85200113679576</v>
      </c>
      <c r="L616" s="42">
        <f>Pressure!Q616</f>
        <v>0.67144922247381644</v>
      </c>
      <c r="M616" s="10">
        <f t="shared" si="76"/>
        <v>1.5332000899924867</v>
      </c>
      <c r="N616" s="10">
        <f t="shared" si="82"/>
        <v>2.5992852259916033</v>
      </c>
    </row>
    <row r="617" spans="3:14">
      <c r="C617" s="4">
        <f>Pressure!AB617*1000000</f>
        <v>6844302.9603396598</v>
      </c>
      <c r="D617" s="78">
        <f>Pressure!I617</f>
        <v>1.5531826837612554E-4</v>
      </c>
      <c r="E617" s="40">
        <f>Pressure!H617</f>
        <v>155.31826837612553</v>
      </c>
      <c r="F617" s="10">
        <f t="shared" si="78"/>
        <v>4.5</v>
      </c>
      <c r="G617" s="4">
        <f t="shared" si="77"/>
        <v>290049.86231185845</v>
      </c>
      <c r="H617" s="42">
        <f t="shared" si="79"/>
        <v>10.17484337070827</v>
      </c>
      <c r="I617" s="10">
        <f t="shared" si="80"/>
        <v>1.2921365906383828</v>
      </c>
      <c r="J617" s="4">
        <f t="shared" si="81"/>
        <v>1373.5997090156543</v>
      </c>
      <c r="K617" s="4">
        <f t="shared" si="75"/>
        <v>308.79899937405116</v>
      </c>
      <c r="L617" s="42">
        <f>Pressure!Q617</f>
        <v>0.6725651849939881</v>
      </c>
      <c r="M617" s="10">
        <f t="shared" si="76"/>
        <v>1.5330173440040928</v>
      </c>
      <c r="N617" s="10">
        <f t="shared" si="82"/>
        <v>2.5992852259916033</v>
      </c>
    </row>
    <row r="618" spans="3:14">
      <c r="C618" s="4">
        <f>Pressure!AB618*1000000</f>
        <v>6843174.1885081502</v>
      </c>
      <c r="D618" s="78">
        <f>Pressure!I618</f>
        <v>1.5531826837612554E-4</v>
      </c>
      <c r="E618" s="40">
        <f>Pressure!H618</f>
        <v>155.31826837612553</v>
      </c>
      <c r="F618" s="10">
        <f t="shared" si="78"/>
        <v>4.5</v>
      </c>
      <c r="G618" s="4">
        <f t="shared" si="77"/>
        <v>290002.02689074865</v>
      </c>
      <c r="H618" s="42">
        <f t="shared" si="79"/>
        <v>10.173516091705523</v>
      </c>
      <c r="I618" s="10">
        <f t="shared" si="80"/>
        <v>1.2921256371303609</v>
      </c>
      <c r="J618" s="4">
        <f t="shared" si="81"/>
        <v>1373.3615309129959</v>
      </c>
      <c r="K618" s="4">
        <f t="shared" si="75"/>
        <v>308.74545454633244</v>
      </c>
      <c r="L618" s="42">
        <f>Pressure!Q618</f>
        <v>0.67368120562616729</v>
      </c>
      <c r="M618" s="10">
        <f t="shared" si="76"/>
        <v>1.5328327097784564</v>
      </c>
      <c r="N618" s="10">
        <f t="shared" si="82"/>
        <v>2.5992852259916033</v>
      </c>
    </row>
    <row r="619" spans="3:14">
      <c r="C619" s="4">
        <f>Pressure!AB619*1000000</f>
        <v>6842033.9696712149</v>
      </c>
      <c r="D619" s="78">
        <f>Pressure!I619</f>
        <v>1.5531826837612554E-4</v>
      </c>
      <c r="E619" s="40">
        <f>Pressure!H619</f>
        <v>155.31826837612553</v>
      </c>
      <c r="F619" s="10">
        <f t="shared" si="78"/>
        <v>4.5</v>
      </c>
      <c r="G619" s="4">
        <f t="shared" si="77"/>
        <v>289953.70636511227</v>
      </c>
      <c r="H619" s="42">
        <f t="shared" si="79"/>
        <v>10.172175313892254</v>
      </c>
      <c r="I619" s="10">
        <f t="shared" si="80"/>
        <v>1.292114568872254</v>
      </c>
      <c r="J619" s="4">
        <f t="shared" si="81"/>
        <v>1373.1209374187081</v>
      </c>
      <c r="K619" s="4">
        <f t="shared" si="75"/>
        <v>308.69136671433569</v>
      </c>
      <c r="L619" s="42">
        <f>Pressure!Q619</f>
        <v>0.67479728497848668</v>
      </c>
      <c r="M619" s="10">
        <f t="shared" si="76"/>
        <v>1.532646187206101</v>
      </c>
      <c r="N619" s="10">
        <f t="shared" si="82"/>
        <v>2.5992852259916033</v>
      </c>
    </row>
    <row r="620" spans="3:14">
      <c r="C620" s="4">
        <f>Pressure!AB620*1000000</f>
        <v>6840882.3051236114</v>
      </c>
      <c r="D620" s="78">
        <f>Pressure!I620</f>
        <v>1.5531826837612554E-4</v>
      </c>
      <c r="E620" s="40">
        <f>Pressure!H620</f>
        <v>155.31826837612553</v>
      </c>
      <c r="F620" s="10">
        <f t="shared" si="78"/>
        <v>4.5</v>
      </c>
      <c r="G620" s="4">
        <f t="shared" si="77"/>
        <v>289904.90078981884</v>
      </c>
      <c r="H620" s="42">
        <f t="shared" si="79"/>
        <v>10.170821037610862</v>
      </c>
      <c r="I620" s="10">
        <f t="shared" si="80"/>
        <v>1.2921033857636954</v>
      </c>
      <c r="J620" s="4">
        <f t="shared" si="81"/>
        <v>1372.877928805993</v>
      </c>
      <c r="K620" s="4">
        <f t="shared" si="75"/>
        <v>308.63673593947954</v>
      </c>
      <c r="L620" s="42">
        <f>Pressure!Q620</f>
        <v>0.6759134236594061</v>
      </c>
      <c r="M620" s="10">
        <f t="shared" si="76"/>
        <v>1.5324577761771312</v>
      </c>
      <c r="N620" s="10">
        <f t="shared" si="82"/>
        <v>2.5992852259916033</v>
      </c>
    </row>
    <row r="621" spans="3:14">
      <c r="C621" s="4">
        <f>Pressure!AB621*1000000</f>
        <v>6839719.196175429</v>
      </c>
      <c r="D621" s="78">
        <f>Pressure!I621</f>
        <v>1.5531826837612554E-4</v>
      </c>
      <c r="E621" s="40">
        <f>Pressure!H621</f>
        <v>155.31826837612553</v>
      </c>
      <c r="F621" s="10">
        <f t="shared" si="78"/>
        <v>4.5</v>
      </c>
      <c r="G621" s="4">
        <f t="shared" si="77"/>
        <v>289855.61022038775</v>
      </c>
      <c r="H621" s="42">
        <f t="shared" si="79"/>
        <v>10.169453263209704</v>
      </c>
      <c r="I621" s="10">
        <f t="shared" si="80"/>
        <v>1.292092087703256</v>
      </c>
      <c r="J621" s="4">
        <f t="shared" si="81"/>
        <v>1372.6325053512876</v>
      </c>
      <c r="K621" s="4">
        <f t="shared" si="75"/>
        <v>308.58156228390982</v>
      </c>
      <c r="L621" s="42">
        <f>Pressure!Q621</f>
        <v>0.67702962227771557</v>
      </c>
      <c r="M621" s="10">
        <f t="shared" si="76"/>
        <v>1.5322674765802975</v>
      </c>
      <c r="N621" s="10">
        <f t="shared" si="82"/>
        <v>2.5992852259916033</v>
      </c>
    </row>
    <row r="622" spans="3:14">
      <c r="C622" s="4">
        <f>Pressure!AB622*1000000</f>
        <v>6838544.644151927</v>
      </c>
      <c r="D622" s="78">
        <f>Pressure!I622</f>
        <v>1.5531826837612554E-4</v>
      </c>
      <c r="E622" s="40">
        <f>Pressure!H622</f>
        <v>155.31826837612553</v>
      </c>
      <c r="F622" s="10">
        <f t="shared" si="78"/>
        <v>4.5</v>
      </c>
      <c r="G622" s="4">
        <f t="shared" si="77"/>
        <v>289805.83471298125</v>
      </c>
      <c r="H622" s="42">
        <f t="shared" si="79"/>
        <v>10.168071991042885</v>
      </c>
      <c r="I622" s="10">
        <f t="shared" si="80"/>
        <v>1.2920806745884399</v>
      </c>
      <c r="J622" s="4">
        <f t="shared" si="81"/>
        <v>1372.3846673342307</v>
      </c>
      <c r="K622" s="4">
        <f t="shared" si="75"/>
        <v>308.52584581049206</v>
      </c>
      <c r="L622" s="42">
        <f>Pressure!Q622</f>
        <v>0.67814588144253907</v>
      </c>
      <c r="M622" s="10">
        <f t="shared" si="76"/>
        <v>1.5320752883040463</v>
      </c>
      <c r="N622" s="10">
        <f t="shared" si="82"/>
        <v>2.5992852259916033</v>
      </c>
    </row>
    <row r="623" spans="3:14">
      <c r="C623" s="4">
        <f>Pressure!AB623*1000000</f>
        <v>6837358.6503939172</v>
      </c>
      <c r="D623" s="78">
        <f>Pressure!I623</f>
        <v>1.5531826837612554E-4</v>
      </c>
      <c r="E623" s="40">
        <f>Pressure!H623</f>
        <v>155.31826837612553</v>
      </c>
      <c r="F623" s="10">
        <f t="shared" si="78"/>
        <v>4.5</v>
      </c>
      <c r="G623" s="4">
        <f t="shared" si="77"/>
        <v>289755.5743244206</v>
      </c>
      <c r="H623" s="42">
        <f t="shared" si="79"/>
        <v>10.166677221470723</v>
      </c>
      <c r="I623" s="10">
        <f t="shared" si="80"/>
        <v>1.292069146315685</v>
      </c>
      <c r="J623" s="4">
        <f t="shared" si="81"/>
        <v>1372.1344150377415</v>
      </c>
      <c r="K623" s="4">
        <f t="shared" si="75"/>
        <v>308.46958658282938</v>
      </c>
      <c r="L623" s="42">
        <f>Pressure!Q623</f>
        <v>0.67926220176333751</v>
      </c>
      <c r="M623" s="10">
        <f t="shared" si="76"/>
        <v>1.5318812112354703</v>
      </c>
      <c r="N623" s="10">
        <f t="shared" si="82"/>
        <v>2.5992852259916033</v>
      </c>
    </row>
    <row r="624" spans="3:14">
      <c r="C624" s="4">
        <f>Pressure!AB624*1000000</f>
        <v>6836161.2162573412</v>
      </c>
      <c r="D624" s="78">
        <f>Pressure!I624</f>
        <v>1.5531826837612554E-4</v>
      </c>
      <c r="E624" s="40">
        <f>Pressure!H624</f>
        <v>155.31826837612553</v>
      </c>
      <c r="F624" s="10">
        <f t="shared" si="78"/>
        <v>4.5</v>
      </c>
      <c r="G624" s="4">
        <f t="shared" si="77"/>
        <v>289704.82911216829</v>
      </c>
      <c r="H624" s="42">
        <f t="shared" si="79"/>
        <v>10.165268954859227</v>
      </c>
      <c r="I624" s="10">
        <f t="shared" si="80"/>
        <v>1.2920575027803585</v>
      </c>
      <c r="J624" s="4">
        <f t="shared" si="81"/>
        <v>1371.881748747933</v>
      </c>
      <c r="K624" s="4">
        <f t="shared" si="75"/>
        <v>308.41278466524278</v>
      </c>
      <c r="L624" s="42">
        <f>Pressure!Q624</f>
        <v>0.68037858384991268</v>
      </c>
      <c r="M624" s="10">
        <f t="shared" si="76"/>
        <v>1.5316852452615124</v>
      </c>
      <c r="N624" s="10">
        <f t="shared" si="82"/>
        <v>2.5992852259916033</v>
      </c>
    </row>
    <row r="625" spans="3:14">
      <c r="C625" s="4">
        <f>Pressure!AB625*1000000</f>
        <v>6834952.3431136115</v>
      </c>
      <c r="D625" s="78">
        <f>Pressure!I625</f>
        <v>1.5531826837612554E-4</v>
      </c>
      <c r="E625" s="40">
        <f>Pressure!H625</f>
        <v>155.31826837612553</v>
      </c>
      <c r="F625" s="10">
        <f t="shared" si="78"/>
        <v>4.5</v>
      </c>
      <c r="G625" s="4">
        <f t="shared" si="77"/>
        <v>289653.59913434245</v>
      </c>
      <c r="H625" s="42">
        <f t="shared" si="79"/>
        <v>10.163847191580505</v>
      </c>
      <c r="I625" s="10">
        <f t="shared" si="80"/>
        <v>1.2920457438767556</v>
      </c>
      <c r="J625" s="4">
        <f t="shared" si="81"/>
        <v>1371.6266687541815</v>
      </c>
      <c r="K625" s="4">
        <f t="shared" si="75"/>
        <v>308.35544012278712</v>
      </c>
      <c r="L625" s="42">
        <f>Pressure!Q625</f>
        <v>0.68149502831241016</v>
      </c>
      <c r="M625" s="10">
        <f t="shared" si="76"/>
        <v>1.5314873902677288</v>
      </c>
      <c r="N625" s="10">
        <f t="shared" si="82"/>
        <v>2.5992852259916033</v>
      </c>
    </row>
    <row r="626" spans="3:14">
      <c r="C626" s="4">
        <f>Pressure!AB626*1000000</f>
        <v>6833732.0323493443</v>
      </c>
      <c r="D626" s="78">
        <f>Pressure!I626</f>
        <v>1.5531826837612554E-4</v>
      </c>
      <c r="E626" s="40">
        <f>Pressure!H626</f>
        <v>155.31826837612553</v>
      </c>
      <c r="F626" s="10">
        <f t="shared" si="78"/>
        <v>4.5</v>
      </c>
      <c r="G626" s="4">
        <f t="shared" si="77"/>
        <v>289601.8844497056</v>
      </c>
      <c r="H626" s="42">
        <f t="shared" si="79"/>
        <v>10.16241193201243</v>
      </c>
      <c r="I626" s="10">
        <f t="shared" si="80"/>
        <v>1.2920338694980968</v>
      </c>
      <c r="J626" s="4">
        <f t="shared" si="81"/>
        <v>1371.3691753490725</v>
      </c>
      <c r="K626" s="4">
        <f t="shared" si="75"/>
        <v>308.2975530212384</v>
      </c>
      <c r="L626" s="42">
        <f>Pressure!Q626</f>
        <v>0.68261153576132305</v>
      </c>
      <c r="M626" s="10">
        <f t="shared" si="76"/>
        <v>1.5312876461391995</v>
      </c>
      <c r="N626" s="10">
        <f t="shared" si="82"/>
        <v>2.5992852259916033</v>
      </c>
    </row>
    <row r="627" spans="3:14">
      <c r="C627" s="4">
        <f>Pressure!AB627*1000000</f>
        <v>6832500.2853667233</v>
      </c>
      <c r="D627" s="78">
        <f>Pressure!I627</f>
        <v>1.5531826837612554E-4</v>
      </c>
      <c r="E627" s="40">
        <f>Pressure!H627</f>
        <v>155.31826837612553</v>
      </c>
      <c r="F627" s="10">
        <f t="shared" si="78"/>
        <v>4.5</v>
      </c>
      <c r="G627" s="4">
        <f t="shared" si="77"/>
        <v>289549.68511767971</v>
      </c>
      <c r="H627" s="42">
        <f t="shared" si="79"/>
        <v>10.160963176539104</v>
      </c>
      <c r="I627" s="10">
        <f t="shared" si="80"/>
        <v>1.2920218795365273</v>
      </c>
      <c r="J627" s="4">
        <f t="shared" si="81"/>
        <v>1371.1092688284753</v>
      </c>
      <c r="K627" s="4">
        <f t="shared" si="75"/>
        <v>308.23912342711105</v>
      </c>
      <c r="L627" s="42">
        <f>Pressure!Q627</f>
        <v>0.68372810680749518</v>
      </c>
      <c r="M627" s="10">
        <f t="shared" si="76"/>
        <v>1.5310860127599231</v>
      </c>
      <c r="N627" s="10">
        <f t="shared" si="82"/>
        <v>2.5992852259916033</v>
      </c>
    </row>
    <row r="628" spans="3:14">
      <c r="C628" s="4">
        <f>Pressure!AB628*1000000</f>
        <v>6831257.1035828795</v>
      </c>
      <c r="D628" s="78">
        <f>Pressure!I628</f>
        <v>1.5531826837612554E-4</v>
      </c>
      <c r="E628" s="40">
        <f>Pressure!H628</f>
        <v>155.31826837612553</v>
      </c>
      <c r="F628" s="10">
        <f t="shared" si="78"/>
        <v>4.5</v>
      </c>
      <c r="G628" s="4">
        <f t="shared" si="77"/>
        <v>289497.00119832053</v>
      </c>
      <c r="H628" s="42">
        <f t="shared" si="79"/>
        <v>10.159500925550045</v>
      </c>
      <c r="I628" s="10">
        <f t="shared" si="80"/>
        <v>1.2920097738831093</v>
      </c>
      <c r="J628" s="4">
        <f t="shared" si="81"/>
        <v>1370.8469494914139</v>
      </c>
      <c r="K628" s="4">
        <f t="shared" si="75"/>
        <v>308.18015140762867</v>
      </c>
      <c r="L628" s="42">
        <f>Pressure!Q628</f>
        <v>0.68484474206212476</v>
      </c>
      <c r="M628" s="10">
        <f t="shared" si="76"/>
        <v>1.5308824900133839</v>
      </c>
      <c r="N628" s="10">
        <f t="shared" si="82"/>
        <v>2.5992852259916033</v>
      </c>
    </row>
    <row r="629" spans="3:14">
      <c r="C629" s="4">
        <f>Pressure!AB629*1000000</f>
        <v>6830002.4884308381</v>
      </c>
      <c r="D629" s="78">
        <f>Pressure!I629</f>
        <v>1.5531826837612554E-4</v>
      </c>
      <c r="E629" s="40">
        <f>Pressure!H629</f>
        <v>155.31826837612553</v>
      </c>
      <c r="F629" s="10">
        <f t="shared" si="78"/>
        <v>4.5</v>
      </c>
      <c r="G629" s="4">
        <f t="shared" si="77"/>
        <v>289443.83275235712</v>
      </c>
      <c r="H629" s="42">
        <f t="shared" si="79"/>
        <v>10.158025179441386</v>
      </c>
      <c r="I629" s="10">
        <f t="shared" si="80"/>
        <v>1.2919975524278291</v>
      </c>
      <c r="J629" s="4">
        <f t="shared" si="81"/>
        <v>1370.5822176402653</v>
      </c>
      <c r="K629" s="4">
        <f t="shared" si="75"/>
        <v>308.12063703076871</v>
      </c>
      <c r="L629" s="42">
        <f>Pressure!Q629</f>
        <v>0.68596144213676769</v>
      </c>
      <c r="M629" s="10">
        <f t="shared" si="76"/>
        <v>1.5306770777821244</v>
      </c>
      <c r="N629" s="10">
        <f t="shared" si="82"/>
        <v>2.5992852259916033</v>
      </c>
    </row>
    <row r="630" spans="3:14">
      <c r="C630" s="4">
        <f>Pressure!AB630*1000000</f>
        <v>6828736.4413586715</v>
      </c>
      <c r="D630" s="78">
        <f>Pressure!I630</f>
        <v>1.5531826837612554E-4</v>
      </c>
      <c r="E630" s="40">
        <f>Pressure!H630</f>
        <v>155.31826837612553</v>
      </c>
      <c r="F630" s="10">
        <f t="shared" si="78"/>
        <v>4.5</v>
      </c>
      <c r="G630" s="4">
        <f t="shared" si="77"/>
        <v>289390.17984115635</v>
      </c>
      <c r="H630" s="42">
        <f t="shared" si="79"/>
        <v>10.156535938614809</v>
      </c>
      <c r="I630" s="10">
        <f t="shared" si="80"/>
        <v>1.2919852150595859</v>
      </c>
      <c r="J630" s="4">
        <f t="shared" si="81"/>
        <v>1370.3150735805827</v>
      </c>
      <c r="K630" s="4">
        <f t="shared" si="75"/>
        <v>308.06058036522251</v>
      </c>
      <c r="L630" s="42">
        <f>Pressure!Q630</f>
        <v>0.68707820764334093</v>
      </c>
      <c r="M630" s="10">
        <f t="shared" si="76"/>
        <v>1.5304697759477461</v>
      </c>
      <c r="N630" s="10">
        <f t="shared" si="82"/>
        <v>2.5992852259916033</v>
      </c>
    </row>
    <row r="631" spans="3:14">
      <c r="C631" s="4">
        <f>Pressure!AB631*1000000</f>
        <v>6827458.9638299895</v>
      </c>
      <c r="D631" s="78">
        <f>Pressure!I631</f>
        <v>1.5531826837612554E-4</v>
      </c>
      <c r="E631" s="40">
        <f>Pressure!H631</f>
        <v>155.31826837612553</v>
      </c>
      <c r="F631" s="10">
        <f t="shared" si="78"/>
        <v>4.5</v>
      </c>
      <c r="G631" s="4">
        <f t="shared" si="77"/>
        <v>289336.04252674349</v>
      </c>
      <c r="H631" s="42">
        <f t="shared" si="79"/>
        <v>10.155033203478141</v>
      </c>
      <c r="I631" s="10">
        <f t="shared" si="80"/>
        <v>1.291972761666194</v>
      </c>
      <c r="J631" s="4">
        <f t="shared" si="81"/>
        <v>1370.045517621197</v>
      </c>
      <c r="K631" s="4">
        <f t="shared" si="75"/>
        <v>307.99998148041834</v>
      </c>
      <c r="L631" s="42">
        <f>Pressure!Q631</f>
        <v>0.68819503919412606</v>
      </c>
      <c r="M631" s="10">
        <f t="shared" si="76"/>
        <v>1.5302605843911621</v>
      </c>
      <c r="N631" s="10">
        <f t="shared" si="82"/>
        <v>2.5992852259916033</v>
      </c>
    </row>
    <row r="632" spans="3:14">
      <c r="C632" s="4">
        <f>Pressure!AB632*1000000</f>
        <v>6826170.0573236765</v>
      </c>
      <c r="D632" s="78">
        <f>Pressure!I632</f>
        <v>1.5531826837612554E-4</v>
      </c>
      <c r="E632" s="40">
        <f>Pressure!H632</f>
        <v>155.31826837612553</v>
      </c>
      <c r="F632" s="10">
        <f t="shared" si="78"/>
        <v>4.5</v>
      </c>
      <c r="G632" s="4">
        <f t="shared" si="77"/>
        <v>289281.42087179114</v>
      </c>
      <c r="H632" s="42">
        <f t="shared" si="79"/>
        <v>10.153516974445017</v>
      </c>
      <c r="I632" s="10">
        <f t="shared" si="80"/>
        <v>1.2919601921343786</v>
      </c>
      <c r="J632" s="4">
        <f t="shared" si="81"/>
        <v>1369.7735500741624</v>
      </c>
      <c r="K632" s="4">
        <f t="shared" si="75"/>
        <v>307.93884044650923</v>
      </c>
      <c r="L632" s="42">
        <f>Pressure!Q632</f>
        <v>0.68931193740177266</v>
      </c>
      <c r="M632" s="10">
        <f t="shared" si="76"/>
        <v>1.5300495029924619</v>
      </c>
      <c r="N632" s="10">
        <f t="shared" si="82"/>
        <v>2.5992852259916033</v>
      </c>
    </row>
    <row r="633" spans="3:14">
      <c r="C633" s="4">
        <f>Pressure!AB633*1000000</f>
        <v>6824869.7233341448</v>
      </c>
      <c r="D633" s="78">
        <f>Pressure!I633</f>
        <v>1.5531826837612554E-4</v>
      </c>
      <c r="E633" s="40">
        <f>Pressure!H633</f>
        <v>155.31826837612553</v>
      </c>
      <c r="F633" s="10">
        <f t="shared" si="78"/>
        <v>4.5</v>
      </c>
      <c r="G633" s="4">
        <f t="shared" si="77"/>
        <v>289226.31493962999</v>
      </c>
      <c r="H633" s="42">
        <f t="shared" si="79"/>
        <v>10.151987251935219</v>
      </c>
      <c r="I633" s="10">
        <f t="shared" si="80"/>
        <v>1.2919475063497747</v>
      </c>
      <c r="J633" s="4">
        <f t="shared" si="81"/>
        <v>1369.499171254809</v>
      </c>
      <c r="K633" s="4">
        <f t="shared" si="75"/>
        <v>307.87715733438449</v>
      </c>
      <c r="L633" s="42">
        <f>Pressure!Q633</f>
        <v>0.69042890287930192</v>
      </c>
      <c r="M633" s="10">
        <f t="shared" si="76"/>
        <v>1.52983653163105</v>
      </c>
      <c r="N633" s="10">
        <f t="shared" si="82"/>
        <v>2.5992852259916033</v>
      </c>
    </row>
    <row r="634" spans="3:14">
      <c r="C634" s="4">
        <f>Pressure!AB634*1000000</f>
        <v>6823557.9633712266</v>
      </c>
      <c r="D634" s="78">
        <f>Pressure!I634</f>
        <v>1.5531826837612554E-4</v>
      </c>
      <c r="E634" s="40">
        <f>Pressure!H634</f>
        <v>155.31826837612553</v>
      </c>
      <c r="F634" s="10">
        <f t="shared" si="78"/>
        <v>4.5</v>
      </c>
      <c r="G634" s="4">
        <f t="shared" si="77"/>
        <v>289170.72479424404</v>
      </c>
      <c r="H634" s="42">
        <f t="shared" si="79"/>
        <v>10.1504440363745</v>
      </c>
      <c r="I634" s="10">
        <f t="shared" si="80"/>
        <v>1.2919347041969238</v>
      </c>
      <c r="J634" s="4">
        <f t="shared" si="81"/>
        <v>1369.2223814817214</v>
      </c>
      <c r="K634" s="4">
        <f t="shared" si="75"/>
        <v>307.81493221566507</v>
      </c>
      <c r="L634" s="42">
        <f>Pressure!Q634</f>
        <v>0.69154593624010974</v>
      </c>
      <c r="M634" s="10">
        <f t="shared" si="76"/>
        <v>1.5296216701850456</v>
      </c>
      <c r="N634" s="10">
        <f t="shared" si="82"/>
        <v>2.5992852259916033</v>
      </c>
    </row>
    <row r="635" spans="3:14">
      <c r="C635" s="4">
        <f>Pressure!AB635*1000000</f>
        <v>6822234.7789601069</v>
      </c>
      <c r="D635" s="78">
        <f>Pressure!I635</f>
        <v>1.5531826837612554E-4</v>
      </c>
      <c r="E635" s="40">
        <f>Pressure!H635</f>
        <v>155.31826837612553</v>
      </c>
      <c r="F635" s="10">
        <f t="shared" si="78"/>
        <v>4.5</v>
      </c>
      <c r="G635" s="4">
        <f t="shared" si="77"/>
        <v>289114.65050026809</v>
      </c>
      <c r="H635" s="42">
        <f t="shared" si="79"/>
        <v>10.148887328194501</v>
      </c>
      <c r="I635" s="10">
        <f t="shared" si="80"/>
        <v>1.2919217855592715</v>
      </c>
      <c r="J635" s="4">
        <f t="shared" si="81"/>
        <v>1368.9431810767237</v>
      </c>
      <c r="K635" s="4">
        <f t="shared" si="75"/>
        <v>307.75216516270035</v>
      </c>
      <c r="L635" s="42">
        <f>Pressure!Q635</f>
        <v>0.6926630380979707</v>
      </c>
      <c r="M635" s="10">
        <f t="shared" si="76"/>
        <v>1.5294049185324674</v>
      </c>
      <c r="N635" s="10">
        <f t="shared" si="82"/>
        <v>2.5992852259916033</v>
      </c>
    </row>
    <row r="636" spans="3:14">
      <c r="C636" s="4">
        <f>Pressure!AB636*1000000</f>
        <v>6820900.1716415593</v>
      </c>
      <c r="D636" s="78">
        <f>Pressure!I636</f>
        <v>1.5531826837612554E-4</v>
      </c>
      <c r="E636" s="40">
        <f>Pressure!H636</f>
        <v>155.31826837612553</v>
      </c>
      <c r="F636" s="10">
        <f t="shared" si="78"/>
        <v>4.5</v>
      </c>
      <c r="G636" s="4">
        <f t="shared" si="77"/>
        <v>289058.09212299751</v>
      </c>
      <c r="H636" s="42">
        <f t="shared" si="79"/>
        <v>10.147317127833061</v>
      </c>
      <c r="I636" s="10">
        <f t="shared" si="80"/>
        <v>1.291908750319166</v>
      </c>
      <c r="J636" s="4">
        <f t="shared" si="81"/>
        <v>1368.6615703649288</v>
      </c>
      <c r="K636" s="4">
        <f t="shared" si="75"/>
        <v>307.68885624857893</v>
      </c>
      <c r="L636" s="42">
        <f>Pressure!Q636</f>
        <v>0.69378020906704096</v>
      </c>
      <c r="M636" s="10">
        <f t="shared" si="76"/>
        <v>1.5291862765497219</v>
      </c>
      <c r="N636" s="10">
        <f t="shared" si="82"/>
        <v>2.5992852259916033</v>
      </c>
    </row>
    <row r="637" spans="3:14">
      <c r="C637" s="4">
        <f>Pressure!AB637*1000000</f>
        <v>6819554.1429715315</v>
      </c>
      <c r="D637" s="78">
        <f>Pressure!I637</f>
        <v>1.5531826837612554E-4</v>
      </c>
      <c r="E637" s="40">
        <f>Pressure!H637</f>
        <v>155.31826837612553</v>
      </c>
      <c r="F637" s="10">
        <f t="shared" si="78"/>
        <v>4.5</v>
      </c>
      <c r="G637" s="4">
        <f t="shared" si="77"/>
        <v>289001.04972837068</v>
      </c>
      <c r="H637" s="42">
        <f t="shared" si="79"/>
        <v>10.145733435733669</v>
      </c>
      <c r="I637" s="10">
        <f t="shared" si="80"/>
        <v>1.2918955983578517</v>
      </c>
      <c r="J637" s="4">
        <f t="shared" si="81"/>
        <v>1368.3775496746514</v>
      </c>
      <c r="K637" s="4">
        <f t="shared" si="75"/>
        <v>307.62500554710925</v>
      </c>
      <c r="L637" s="42">
        <f>Pressure!Q637</f>
        <v>0.69489744976186241</v>
      </c>
      <c r="M637" s="10">
        <f t="shared" si="76"/>
        <v>1.5289657441132443</v>
      </c>
      <c r="N637" s="10">
        <f t="shared" si="82"/>
        <v>2.5992852259916033</v>
      </c>
    </row>
    <row r="638" spans="3:14">
      <c r="C638" s="4">
        <f>Pressure!AB638*1000000</f>
        <v>6818196.6945217485</v>
      </c>
      <c r="D638" s="78">
        <f>Pressure!I638</f>
        <v>1.5531826837612554E-4</v>
      </c>
      <c r="E638" s="40">
        <f>Pressure!H638</f>
        <v>155.31826837612553</v>
      </c>
      <c r="F638" s="10">
        <f t="shared" si="78"/>
        <v>4.5</v>
      </c>
      <c r="G638" s="4">
        <f t="shared" si="77"/>
        <v>288943.52338299458</v>
      </c>
      <c r="H638" s="42">
        <f t="shared" si="79"/>
        <v>10.144136252346209</v>
      </c>
      <c r="I638" s="10">
        <f t="shared" si="80"/>
        <v>1.2918823295554733</v>
      </c>
      <c r="J638" s="4">
        <f t="shared" si="81"/>
        <v>1368.0911193375357</v>
      </c>
      <c r="K638" s="4">
        <f t="shared" si="75"/>
        <v>307.56061313284829</v>
      </c>
      <c r="L638" s="42">
        <f>Pressure!Q638</f>
        <v>0.69601476079736546</v>
      </c>
      <c r="M638" s="10">
        <f t="shared" si="76"/>
        <v>1.5287433210978363</v>
      </c>
      <c r="N638" s="10">
        <f t="shared" si="82"/>
        <v>2.5992852259916033</v>
      </c>
    </row>
    <row r="639" spans="3:14">
      <c r="C639" s="4">
        <f>Pressure!AB639*1000000</f>
        <v>6816827.8278793264</v>
      </c>
      <c r="D639" s="78">
        <f>Pressure!I639</f>
        <v>1.5531826837612554E-4</v>
      </c>
      <c r="E639" s="40">
        <f>Pressure!H639</f>
        <v>155.31826837612553</v>
      </c>
      <c r="F639" s="10">
        <f t="shared" si="78"/>
        <v>4.5</v>
      </c>
      <c r="G639" s="4">
        <f t="shared" si="77"/>
        <v>288885.51315412857</v>
      </c>
      <c r="H639" s="42">
        <f t="shared" si="79"/>
        <v>10.142525578126492</v>
      </c>
      <c r="I639" s="10">
        <f t="shared" si="80"/>
        <v>1.2918689437910684</v>
      </c>
      <c r="J639" s="4">
        <f t="shared" si="81"/>
        <v>1367.8022796884736</v>
      </c>
      <c r="K639" s="4">
        <f t="shared" si="75"/>
        <v>307.49567908108304</v>
      </c>
      <c r="L639" s="42">
        <f>Pressure!Q639</f>
        <v>0.69713214278887292</v>
      </c>
      <c r="M639" s="10">
        <f t="shared" si="76"/>
        <v>1.5285190073778983</v>
      </c>
      <c r="N639" s="10">
        <f t="shared" si="82"/>
        <v>2.5992852259916033</v>
      </c>
    </row>
    <row r="640" spans="3:14">
      <c r="C640" s="4">
        <f>Pressure!AB640*1000000</f>
        <v>6815447.5446466813</v>
      </c>
      <c r="D640" s="78">
        <f>Pressure!I640</f>
        <v>1.5531826837612554E-4</v>
      </c>
      <c r="E640" s="40">
        <f>Pressure!H640</f>
        <v>155.31826837612553</v>
      </c>
      <c r="F640" s="10">
        <f t="shared" si="78"/>
        <v>4.5</v>
      </c>
      <c r="G640" s="4">
        <f t="shared" si="77"/>
        <v>288827.0191096802</v>
      </c>
      <c r="H640" s="42">
        <f t="shared" si="79"/>
        <v>10.140901413536126</v>
      </c>
      <c r="I640" s="10">
        <f t="shared" si="80"/>
        <v>1.2918554409425644</v>
      </c>
      <c r="J640" s="4">
        <f t="shared" si="81"/>
        <v>1367.511031065585</v>
      </c>
      <c r="K640" s="4">
        <f t="shared" si="75"/>
        <v>307.43020346782635</v>
      </c>
      <c r="L640" s="42">
        <f>Pressure!Q640</f>
        <v>0.6982495963521036</v>
      </c>
      <c r="M640" s="10">
        <f t="shared" si="76"/>
        <v>1.5282928028272085</v>
      </c>
      <c r="N640" s="10">
        <f t="shared" si="82"/>
        <v>2.5992852259916033</v>
      </c>
    </row>
    <row r="641" spans="3:14">
      <c r="C641" s="4">
        <f>Pressure!AB641*1000000</f>
        <v>6814055.8464419767</v>
      </c>
      <c r="D641" s="78">
        <f>Pressure!I641</f>
        <v>1.5531826837612554E-4</v>
      </c>
      <c r="E641" s="40">
        <f>Pressure!H641</f>
        <v>155.31826837612553</v>
      </c>
      <c r="F641" s="10">
        <f t="shared" si="78"/>
        <v>4.5</v>
      </c>
      <c r="G641" s="4">
        <f t="shared" si="77"/>
        <v>288768.04131822457</v>
      </c>
      <c r="H641" s="42">
        <f t="shared" si="79"/>
        <v>10.139263759043047</v>
      </c>
      <c r="I641" s="10">
        <f t="shared" si="80"/>
        <v>1.2918418208867799</v>
      </c>
      <c r="J641" s="4">
        <f t="shared" si="81"/>
        <v>1367.2173738103129</v>
      </c>
      <c r="K641" s="4">
        <f t="shared" si="75"/>
        <v>307.36418636983791</v>
      </c>
      <c r="L641" s="42">
        <f>Pressure!Q641</f>
        <v>0.69936712210317553</v>
      </c>
      <c r="M641" s="10">
        <f t="shared" si="76"/>
        <v>1.5280647073183462</v>
      </c>
      <c r="N641" s="10">
        <f t="shared" si="82"/>
        <v>2.5992852259916033</v>
      </c>
    </row>
    <row r="642" spans="3:14">
      <c r="C642" s="4">
        <f>Pressure!AB642*1000000</f>
        <v>6812652.7348987898</v>
      </c>
      <c r="D642" s="78">
        <f>Pressure!I642</f>
        <v>1.5531826837612554E-4</v>
      </c>
      <c r="E642" s="40">
        <f>Pressure!H642</f>
        <v>155.31826837612553</v>
      </c>
      <c r="F642" s="10">
        <f t="shared" si="78"/>
        <v>4.5</v>
      </c>
      <c r="G642" s="4">
        <f t="shared" si="77"/>
        <v>288708.57984898979</v>
      </c>
      <c r="H642" s="42">
        <f t="shared" si="79"/>
        <v>10.137612615121112</v>
      </c>
      <c r="I642" s="10">
        <f t="shared" si="80"/>
        <v>1.2918280834994187</v>
      </c>
      <c r="J642" s="4">
        <f t="shared" si="81"/>
        <v>1366.9213082673525</v>
      </c>
      <c r="K642" s="4">
        <f t="shared" si="75"/>
        <v>307.29762786460873</v>
      </c>
      <c r="L642" s="42">
        <f>Pressure!Q642</f>
        <v>0.70048472065860945</v>
      </c>
      <c r="M642" s="10">
        <f t="shared" si="76"/>
        <v>1.5278347207229981</v>
      </c>
      <c r="N642" s="10">
        <f t="shared" si="82"/>
        <v>2.5992852259916033</v>
      </c>
    </row>
    <row r="643" spans="3:14">
      <c r="C643" s="4">
        <f>Pressure!AB643*1000000</f>
        <v>6811238.2116661677</v>
      </c>
      <c r="D643" s="78">
        <f>Pressure!I643</f>
        <v>1.5531826837612554E-4</v>
      </c>
      <c r="E643" s="40">
        <f>Pressure!H643</f>
        <v>155.31826837612553</v>
      </c>
      <c r="F643" s="10">
        <f t="shared" si="78"/>
        <v>4.5</v>
      </c>
      <c r="G643" s="4">
        <f t="shared" si="77"/>
        <v>288648.63477185974</v>
      </c>
      <c r="H643" s="42">
        <f t="shared" si="79"/>
        <v>10.135947982250203</v>
      </c>
      <c r="I643" s="10">
        <f t="shared" si="80"/>
        <v>1.2918142286550676</v>
      </c>
      <c r="J643" s="4">
        <f t="shared" si="81"/>
        <v>1366.6228347846634</v>
      </c>
      <c r="K643" s="4">
        <f t="shared" si="75"/>
        <v>307.23052803036359</v>
      </c>
      <c r="L643" s="42">
        <f>Pressure!Q643</f>
        <v>0.70160239263533264</v>
      </c>
      <c r="M643" s="10">
        <f t="shared" si="76"/>
        <v>1.5276028429125212</v>
      </c>
      <c r="N643" s="10">
        <f t="shared" si="82"/>
        <v>2.5992852259916033</v>
      </c>
    </row>
    <row r="644" spans="3:14">
      <c r="C644" s="4">
        <f>Pressure!AB644*1000000</f>
        <v>6809812.2784086829</v>
      </c>
      <c r="D644" s="78">
        <f>Pressure!I644</f>
        <v>1.5531826837612554E-4</v>
      </c>
      <c r="E644" s="40">
        <f>Pressure!H644</f>
        <v>155.31826837612553</v>
      </c>
      <c r="F644" s="10">
        <f t="shared" si="78"/>
        <v>4.5</v>
      </c>
      <c r="G644" s="4">
        <f t="shared" si="77"/>
        <v>288588.20615737617</v>
      </c>
      <c r="H644" s="42">
        <f t="shared" si="79"/>
        <v>10.134269860916209</v>
      </c>
      <c r="I644" s="10">
        <f t="shared" si="80"/>
        <v>1.2918002562271942</v>
      </c>
      <c r="J644" s="4">
        <f t="shared" si="81"/>
        <v>1366.321953713481</v>
      </c>
      <c r="K644" s="4">
        <f t="shared" si="75"/>
        <v>307.16288694606379</v>
      </c>
      <c r="L644" s="42">
        <f>Pressure!Q644</f>
        <v>0.70272013865068228</v>
      </c>
      <c r="M644" s="10">
        <f t="shared" si="76"/>
        <v>1.5273690737571843</v>
      </c>
      <c r="N644" s="10">
        <f t="shared" si="82"/>
        <v>2.5992852259916033</v>
      </c>
    </row>
    <row r="645" spans="3:14">
      <c r="C645" s="4">
        <f>Pressure!AB645*1000000</f>
        <v>6808374.9368065577</v>
      </c>
      <c r="D645" s="78">
        <f>Pressure!I645</f>
        <v>1.5531826837612554E-4</v>
      </c>
      <c r="E645" s="40">
        <f>Pressure!H645</f>
        <v>155.31826837612553</v>
      </c>
      <c r="F645" s="10">
        <f t="shared" si="78"/>
        <v>4.5</v>
      </c>
      <c r="G645" s="4">
        <f t="shared" si="77"/>
        <v>288527.29407674394</v>
      </c>
      <c r="H645" s="42">
        <f t="shared" si="79"/>
        <v>10.132578251611223</v>
      </c>
      <c r="I645" s="10">
        <f t="shared" si="80"/>
        <v>1.2917861660881453</v>
      </c>
      <c r="J645" s="4">
        <f t="shared" si="81"/>
        <v>1366.0186654083429</v>
      </c>
      <c r="K645" s="4">
        <f t="shared" si="75"/>
        <v>307.09470469141291</v>
      </c>
      <c r="L645" s="42">
        <f>Pressure!Q645</f>
        <v>0.70383795932240878</v>
      </c>
      <c r="M645" s="10">
        <f t="shared" si="76"/>
        <v>1.527133413126178</v>
      </c>
      <c r="N645" s="10">
        <f t="shared" si="82"/>
        <v>2.5992852259916033</v>
      </c>
    </row>
    <row r="646" spans="3:14">
      <c r="C646" s="4">
        <f>Pressure!AB646*1000000</f>
        <v>6806926.1885555759</v>
      </c>
      <c r="D646" s="78">
        <f>Pressure!I646</f>
        <v>1.5531826837612554E-4</v>
      </c>
      <c r="E646" s="40">
        <f>Pressure!H646</f>
        <v>155.31826837612553</v>
      </c>
      <c r="F646" s="10">
        <f t="shared" si="78"/>
        <v>4.5</v>
      </c>
      <c r="G646" s="4">
        <f t="shared" si="77"/>
        <v>288465.8986018275</v>
      </c>
      <c r="H646" s="42">
        <f t="shared" si="79"/>
        <v>10.130873154833418</v>
      </c>
      <c r="I646" s="10">
        <f t="shared" si="80"/>
        <v>1.2917719581091434</v>
      </c>
      <c r="J646" s="4">
        <f t="shared" si="81"/>
        <v>1365.7129702270706</v>
      </c>
      <c r="K646" s="4">
        <f t="shared" si="75"/>
        <v>307.0259813468528</v>
      </c>
      <c r="L646" s="42">
        <f>Pressure!Q646</f>
        <v>0.70495585526867954</v>
      </c>
      <c r="M646" s="10">
        <f t="shared" si="76"/>
        <v>1.5268958608882159</v>
      </c>
      <c r="N646" s="10">
        <f t="shared" si="82"/>
        <v>2.5992852259916033</v>
      </c>
    </row>
    <row r="647" spans="3:14">
      <c r="C647" s="4">
        <f>Pressure!AB647*1000000</f>
        <v>6805466.0353667829</v>
      </c>
      <c r="D647" s="78">
        <f>Pressure!I647</f>
        <v>1.5531826837612554E-4</v>
      </c>
      <c r="E647" s="40">
        <f>Pressure!H647</f>
        <v>155.31826837612553</v>
      </c>
      <c r="F647" s="10">
        <f t="shared" si="78"/>
        <v>4.5</v>
      </c>
      <c r="G647" s="4">
        <f t="shared" si="77"/>
        <v>288404.01980513812</v>
      </c>
      <c r="H647" s="42">
        <f t="shared" si="79"/>
        <v>10.129154571086685</v>
      </c>
      <c r="I647" s="10">
        <f t="shared" si="80"/>
        <v>1.2917576321602797</v>
      </c>
      <c r="J647" s="4">
        <f t="shared" si="81"/>
        <v>1365.4048685307055</v>
      </c>
      <c r="K647" s="4">
        <f t="shared" si="75"/>
        <v>306.95671699354921</v>
      </c>
      <c r="L647" s="42">
        <f>Pressure!Q647</f>
        <v>0.70607382710808253</v>
      </c>
      <c r="M647" s="10">
        <f t="shared" si="76"/>
        <v>1.5266564169111707</v>
      </c>
      <c r="N647" s="10">
        <f t="shared" si="82"/>
        <v>2.5992852259916033</v>
      </c>
    </row>
    <row r="648" spans="3:14">
      <c r="C648" s="4">
        <f>Pressure!AB648*1000000</f>
        <v>6803994.4789672969</v>
      </c>
      <c r="D648" s="78">
        <f>Pressure!I648</f>
        <v>1.5531826837612554E-4</v>
      </c>
      <c r="E648" s="40">
        <f>Pressure!H648</f>
        <v>155.31826837612553</v>
      </c>
      <c r="F648" s="10">
        <f t="shared" si="78"/>
        <v>4.5</v>
      </c>
      <c r="G648" s="4">
        <f t="shared" si="77"/>
        <v>288341.65775986802</v>
      </c>
      <c r="H648" s="42">
        <f t="shared" si="79"/>
        <v>10.127422500881568</v>
      </c>
      <c r="I648" s="10">
        <f t="shared" si="80"/>
        <v>1.291743188110521</v>
      </c>
      <c r="J648" s="4">
        <f t="shared" si="81"/>
        <v>1365.0943606836809</v>
      </c>
      <c r="K648" s="4">
        <f t="shared" si="75"/>
        <v>306.88691171343032</v>
      </c>
      <c r="L648" s="42">
        <f>Pressure!Q648</f>
        <v>0.70719187545962958</v>
      </c>
      <c r="M648" s="10">
        <f t="shared" si="76"/>
        <v>1.52641508106182</v>
      </c>
      <c r="N648" s="10">
        <f t="shared" si="82"/>
        <v>2.5992852259916033</v>
      </c>
    </row>
    <row r="649" spans="3:14">
      <c r="C649" s="4">
        <f>Pressure!AB649*1000000</f>
        <v>6802511.5210994333</v>
      </c>
      <c r="D649" s="78">
        <f>Pressure!I649</f>
        <v>1.5531826837612554E-4</v>
      </c>
      <c r="E649" s="40">
        <f>Pressure!H649</f>
        <v>155.31826837612553</v>
      </c>
      <c r="F649" s="10">
        <f t="shared" si="78"/>
        <v>4.5</v>
      </c>
      <c r="G649" s="4">
        <f t="shared" si="77"/>
        <v>288278.81253985356</v>
      </c>
      <c r="H649" s="42">
        <f t="shared" si="79"/>
        <v>10.125676944734254</v>
      </c>
      <c r="I649" s="10">
        <f t="shared" si="80"/>
        <v>1.2917286258276965</v>
      </c>
      <c r="J649" s="4">
        <f t="shared" si="81"/>
        <v>1364.7814470536359</v>
      </c>
      <c r="K649" s="4">
        <f t="shared" si="75"/>
        <v>306.81656558914528</v>
      </c>
      <c r="L649" s="42">
        <f>Pressure!Q649</f>
        <v>0.7083100009427602</v>
      </c>
      <c r="M649" s="10">
        <f t="shared" si="76"/>
        <v>1.5261718532064346</v>
      </c>
      <c r="N649" s="10">
        <f t="shared" si="82"/>
        <v>2.5992852259916033</v>
      </c>
    </row>
    <row r="650" spans="3:14">
      <c r="C650" s="4">
        <f>Pressure!AB650*1000000</f>
        <v>6801017.1635212824</v>
      </c>
      <c r="D650" s="78">
        <f>Pressure!I650</f>
        <v>1.5531826837612554E-4</v>
      </c>
      <c r="E650" s="40">
        <f>Pressure!H650</f>
        <v>155.31826837612553</v>
      </c>
      <c r="F650" s="10">
        <f t="shared" si="78"/>
        <v>4.5</v>
      </c>
      <c r="G650" s="4">
        <f t="shared" si="77"/>
        <v>288215.48421959963</v>
      </c>
      <c r="H650" s="42">
        <f t="shared" si="79"/>
        <v>10.123917903167229</v>
      </c>
      <c r="I650" s="10">
        <f t="shared" si="80"/>
        <v>1.2917139451785016</v>
      </c>
      <c r="J650" s="4">
        <f t="shared" si="81"/>
        <v>1364.4661280115395</v>
      </c>
      <c r="K650" s="4">
        <f t="shared" si="75"/>
        <v>306.7456787040914</v>
      </c>
      <c r="L650" s="42">
        <f>Pressure!Q650</f>
        <v>0.70942820417734498</v>
      </c>
      <c r="M650" s="10">
        <f t="shared" si="76"/>
        <v>1.5259267332102737</v>
      </c>
      <c r="N650" s="10">
        <f t="shared" si="82"/>
        <v>2.5992852259916033</v>
      </c>
    </row>
    <row r="651" spans="3:14">
      <c r="C651" s="4">
        <f>Pressure!AB651*1000000</f>
        <v>6799511.4080065005</v>
      </c>
      <c r="D651" s="78">
        <f>Pressure!I651</f>
        <v>1.5531826837612554E-4</v>
      </c>
      <c r="E651" s="40">
        <f>Pressure!H651</f>
        <v>155.31826837612553</v>
      </c>
      <c r="F651" s="10">
        <f t="shared" si="78"/>
        <v>4.5</v>
      </c>
      <c r="G651" s="4">
        <f t="shared" si="77"/>
        <v>288151.67287427071</v>
      </c>
      <c r="H651" s="42">
        <f t="shared" si="79"/>
        <v>10.122145376709042</v>
      </c>
      <c r="I651" s="10">
        <f t="shared" si="80"/>
        <v>1.2916991460284921</v>
      </c>
      <c r="J651" s="4">
        <f t="shared" si="81"/>
        <v>1364.1484039316442</v>
      </c>
      <c r="K651" s="4">
        <f t="shared" si="75"/>
        <v>306.67425114240461</v>
      </c>
      <c r="L651" s="42">
        <f>Pressure!Q651</f>
        <v>0.71054648578368929</v>
      </c>
      <c r="M651" s="10">
        <f t="shared" si="76"/>
        <v>1.5256797209379211</v>
      </c>
      <c r="N651" s="10">
        <f t="shared" si="82"/>
        <v>2.5992852259916033</v>
      </c>
    </row>
    <row r="652" spans="3:14">
      <c r="C652" s="4">
        <f>Pressure!AB652*1000000</f>
        <v>6797994.2563442923</v>
      </c>
      <c r="D652" s="78">
        <f>Pressure!I652</f>
        <v>1.5531826837612554E-4</v>
      </c>
      <c r="E652" s="40">
        <f>Pressure!H652</f>
        <v>155.31826837612553</v>
      </c>
      <c r="F652" s="10">
        <f t="shared" si="78"/>
        <v>4.5</v>
      </c>
      <c r="G652" s="4">
        <f t="shared" si="77"/>
        <v>288087.3785796903</v>
      </c>
      <c r="H652" s="42">
        <f t="shared" si="79"/>
        <v>10.120359365894227</v>
      </c>
      <c r="I652" s="10">
        <f t="shared" si="80"/>
        <v>1.2916842282420815</v>
      </c>
      <c r="J652" s="4">
        <f t="shared" si="81"/>
        <v>1363.8282751914837</v>
      </c>
      <c r="K652" s="4">
        <f t="shared" si="75"/>
        <v>306.60228298895817</v>
      </c>
      <c r="L652" s="42">
        <f>Pressure!Q652</f>
        <v>0.71166484638253669</v>
      </c>
      <c r="M652" s="10">
        <f t="shared" si="76"/>
        <v>1.5254308162529426</v>
      </c>
      <c r="N652" s="10">
        <f t="shared" si="82"/>
        <v>2.5992852259916033</v>
      </c>
    </row>
    <row r="653" spans="3:14">
      <c r="C653" s="4">
        <f>Pressure!AB653*1000000</f>
        <v>6796465.7103396412</v>
      </c>
      <c r="D653" s="78">
        <f>Pressure!I653</f>
        <v>1.5531826837612554E-4</v>
      </c>
      <c r="E653" s="40">
        <f>Pressure!H653</f>
        <v>155.31826837612553</v>
      </c>
      <c r="F653" s="10">
        <f t="shared" si="78"/>
        <v>4.5</v>
      </c>
      <c r="G653" s="4">
        <f t="shared" si="77"/>
        <v>288022.60141235049</v>
      </c>
      <c r="H653" s="42">
        <f t="shared" si="79"/>
        <v>10.118559871263647</v>
      </c>
      <c r="I653" s="10">
        <f t="shared" si="80"/>
        <v>1.29166919168254</v>
      </c>
      <c r="J653" s="4">
        <f t="shared" si="81"/>
        <v>1363.5057421719214</v>
      </c>
      <c r="K653" s="4">
        <f t="shared" si="75"/>
        <v>306.52977432937399</v>
      </c>
      <c r="L653" s="42">
        <f>Pressure!Q653</f>
        <v>0.71278328659507251</v>
      </c>
      <c r="M653" s="10">
        <f t="shared" si="76"/>
        <v>1.5251800190180502</v>
      </c>
      <c r="N653" s="10">
        <f t="shared" si="82"/>
        <v>2.5992852259916033</v>
      </c>
    </row>
    <row r="654" spans="3:14">
      <c r="C654" s="4">
        <f>Pressure!AB654*1000000</f>
        <v>6794925.771813103</v>
      </c>
      <c r="D654" s="78">
        <f>Pressure!I654</f>
        <v>1.5531826837612554E-4</v>
      </c>
      <c r="E654" s="40">
        <f>Pressure!H654</f>
        <v>155.31826837612553</v>
      </c>
      <c r="F654" s="10">
        <f t="shared" si="78"/>
        <v>4.5</v>
      </c>
      <c r="G654" s="4">
        <f t="shared" si="77"/>
        <v>287957.34144940326</v>
      </c>
      <c r="H654" s="42">
        <f t="shared" si="79"/>
        <v>10.116746893364176</v>
      </c>
      <c r="I654" s="10">
        <f t="shared" si="80"/>
        <v>1.2916540362119893</v>
      </c>
      <c r="J654" s="4">
        <f t="shared" si="81"/>
        <v>1363.1808052571057</v>
      </c>
      <c r="K654" s="4">
        <f t="shared" si="75"/>
        <v>306.45672525001254</v>
      </c>
      <c r="L654" s="42">
        <f>Pressure!Q654</f>
        <v>0.71390180704292772</v>
      </c>
      <c r="M654" s="10">
        <f t="shared" si="76"/>
        <v>1.5249273290955445</v>
      </c>
      <c r="N654" s="10">
        <f t="shared" si="82"/>
        <v>2.5992852259916033</v>
      </c>
    </row>
    <row r="655" spans="3:14">
      <c r="C655" s="4">
        <f>Pressure!AB655*1000000</f>
        <v>6793374.4426008807</v>
      </c>
      <c r="D655" s="78">
        <f>Pressure!I655</f>
        <v>1.5531826837612554E-4</v>
      </c>
      <c r="E655" s="40">
        <f>Pressure!H655</f>
        <v>155.31826837612553</v>
      </c>
      <c r="F655" s="10">
        <f t="shared" si="78"/>
        <v>4.5</v>
      </c>
      <c r="G655" s="4">
        <f t="shared" si="77"/>
        <v>287891.59876866388</v>
      </c>
      <c r="H655" s="42">
        <f t="shared" si="79"/>
        <v>10.114920432748814</v>
      </c>
      <c r="I655" s="10">
        <f t="shared" si="80"/>
        <v>1.2916387616914007</v>
      </c>
      <c r="J655" s="4">
        <f t="shared" si="81"/>
        <v>1362.8534648344878</v>
      </c>
      <c r="K655" s="4">
        <f t="shared" ref="K655:K718" si="83">J655/4.4482</f>
        <v>306.38313583797668</v>
      </c>
      <c r="L655" s="42">
        <f>Pressure!Q655</f>
        <v>0.71502040834818215</v>
      </c>
      <c r="M655" s="10">
        <f t="shared" ref="M655:M718" si="84">(J655+J654)/2*(L655-L654)</f>
        <v>1.5246727463463816</v>
      </c>
      <c r="N655" s="10">
        <f t="shared" si="82"/>
        <v>2.5992852259916033</v>
      </c>
    </row>
    <row r="656" spans="3:14">
      <c r="C656" s="4">
        <f>Pressure!AB656*1000000</f>
        <v>6791811.7245549588</v>
      </c>
      <c r="D656" s="78">
        <f>Pressure!I656</f>
        <v>1.5531826837612554E-4</v>
      </c>
      <c r="E656" s="40">
        <f>Pressure!H656</f>
        <v>155.31826837612553</v>
      </c>
      <c r="F656" s="10">
        <f t="shared" si="78"/>
        <v>4.5</v>
      </c>
      <c r="G656" s="4">
        <f t="shared" si="77"/>
        <v>287825.37344861618</v>
      </c>
      <c r="H656" s="42">
        <f t="shared" si="79"/>
        <v>10.113080489976838</v>
      </c>
      <c r="I656" s="10">
        <f t="shared" si="80"/>
        <v>1.2916233679805924</v>
      </c>
      <c r="J656" s="4">
        <f t="shared" si="81"/>
        <v>1362.523721294848</v>
      </c>
      <c r="K656" s="4">
        <f t="shared" si="83"/>
        <v>306.30900618111775</v>
      </c>
      <c r="L656" s="42">
        <f>Pressure!Q656</f>
        <v>0.71613909113336816</v>
      </c>
      <c r="M656" s="10">
        <f t="shared" si="84"/>
        <v>1.5244162706307871</v>
      </c>
      <c r="N656" s="10">
        <f t="shared" si="82"/>
        <v>2.5992852259916033</v>
      </c>
    </row>
    <row r="657" spans="3:14">
      <c r="C657" s="4">
        <f>Pressure!AB657*1000000</f>
        <v>6790237.6195428567</v>
      </c>
      <c r="D657" s="78">
        <f>Pressure!I657</f>
        <v>1.5531826837612554E-4</v>
      </c>
      <c r="E657" s="40">
        <f>Pressure!H657</f>
        <v>155.31826837612553</v>
      </c>
      <c r="F657" s="10">
        <f t="shared" si="78"/>
        <v>4.5</v>
      </c>
      <c r="G657" s="4">
        <f t="shared" si="77"/>
        <v>287758.66556840244</v>
      </c>
      <c r="H657" s="42">
        <f t="shared" si="79"/>
        <v>10.11122706561348</v>
      </c>
      <c r="I657" s="10">
        <f t="shared" si="80"/>
        <v>1.2916078549382248</v>
      </c>
      <c r="J657" s="4">
        <f t="shared" si="81"/>
        <v>1362.1915750322451</v>
      </c>
      <c r="K657" s="4">
        <f t="shared" si="83"/>
        <v>306.23433636802417</v>
      </c>
      <c r="L657" s="42">
        <f>Pressure!Q657</f>
        <v>0.71725785602147463</v>
      </c>
      <c r="M657" s="10">
        <f t="shared" si="84"/>
        <v>1.5241579018086857</v>
      </c>
      <c r="N657" s="10">
        <f t="shared" si="82"/>
        <v>2.5992852259916033</v>
      </c>
    </row>
    <row r="658" spans="3:14">
      <c r="C658" s="4">
        <f>Pressure!AB658*1000000</f>
        <v>6788652.1294478131</v>
      </c>
      <c r="D658" s="78">
        <f>Pressure!I658</f>
        <v>1.5531826837612554E-4</v>
      </c>
      <c r="E658" s="40">
        <f>Pressure!H658</f>
        <v>155.31826837612553</v>
      </c>
      <c r="F658" s="10">
        <f t="shared" si="78"/>
        <v>4.5</v>
      </c>
      <c r="G658" s="4">
        <f t="shared" si="77"/>
        <v>287691.47520783119</v>
      </c>
      <c r="H658" s="42">
        <f t="shared" si="79"/>
        <v>10.109360160230176</v>
      </c>
      <c r="I658" s="10">
        <f t="shared" si="80"/>
        <v>1.2915922224217988</v>
      </c>
      <c r="J658" s="4">
        <f t="shared" si="81"/>
        <v>1361.8570264440541</v>
      </c>
      <c r="K658" s="4">
        <f t="shared" si="83"/>
        <v>306.15912648802981</v>
      </c>
      <c r="L658" s="42">
        <f>Pressure!Q658</f>
        <v>0.71837670363595008</v>
      </c>
      <c r="M658" s="10">
        <f t="shared" si="84"/>
        <v>1.52389763973847</v>
      </c>
      <c r="N658" s="10">
        <f t="shared" si="82"/>
        <v>2.5992852259916033</v>
      </c>
    </row>
    <row r="659" spans="3:14">
      <c r="C659" s="4">
        <f>Pressure!AB659*1000000</f>
        <v>6787055.2561690081</v>
      </c>
      <c r="D659" s="78">
        <f>Pressure!I659</f>
        <v>1.5531826837612554E-4</v>
      </c>
      <c r="E659" s="40">
        <f>Pressure!H659</f>
        <v>155.31826837612553</v>
      </c>
      <c r="F659" s="10">
        <f t="shared" si="78"/>
        <v>4.5</v>
      </c>
      <c r="G659" s="4">
        <f t="shared" si="77"/>
        <v>287623.80244738638</v>
      </c>
      <c r="H659" s="42">
        <f t="shared" si="79"/>
        <v>10.107479774404776</v>
      </c>
      <c r="I659" s="10">
        <f t="shared" si="80"/>
        <v>1.2915764702876542</v>
      </c>
      <c r="J659" s="4">
        <f t="shared" si="81"/>
        <v>1361.5200759310146</v>
      </c>
      <c r="K659" s="4">
        <f t="shared" si="83"/>
        <v>306.08337663122489</v>
      </c>
      <c r="L659" s="42">
        <f>Pressure!Q659</f>
        <v>0.71949563460070642</v>
      </c>
      <c r="M659" s="10">
        <f t="shared" si="84"/>
        <v>1.523635484277942</v>
      </c>
      <c r="N659" s="10">
        <f t="shared" si="82"/>
        <v>2.5992852259916033</v>
      </c>
    </row>
    <row r="660" spans="3:14">
      <c r="C660" s="4">
        <f>Pressure!AB660*1000000</f>
        <v>6785447.0016209818</v>
      </c>
      <c r="D660" s="78">
        <f>Pressure!I660</f>
        <v>1.5531826837612554E-4</v>
      </c>
      <c r="E660" s="40">
        <f>Pressure!H660</f>
        <v>155.31826837612553</v>
      </c>
      <c r="F660" s="10">
        <f t="shared" si="78"/>
        <v>4.5</v>
      </c>
      <c r="G660" s="4">
        <f t="shared" si="77"/>
        <v>287555.64736820292</v>
      </c>
      <c r="H660" s="42">
        <f t="shared" si="79"/>
        <v>10.105585908720894</v>
      </c>
      <c r="I660" s="10">
        <f t="shared" si="80"/>
        <v>1.2915605983909619</v>
      </c>
      <c r="J660" s="4">
        <f t="shared" si="81"/>
        <v>1361.1807238971069</v>
      </c>
      <c r="K660" s="4">
        <f t="shared" si="83"/>
        <v>306.00708688842832</v>
      </c>
      <c r="L660" s="42">
        <f>Pressure!Q660</f>
        <v>0.72061464954012289</v>
      </c>
      <c r="M660" s="10">
        <f t="shared" si="84"/>
        <v>1.5233714352844101</v>
      </c>
      <c r="N660" s="10">
        <f t="shared" si="82"/>
        <v>2.5992852259916033</v>
      </c>
    </row>
    <row r="661" spans="3:14">
      <c r="C661" s="4">
        <f>Pressure!AB661*1000000</f>
        <v>6783827.3677342376</v>
      </c>
      <c r="D661" s="78">
        <f>Pressure!I661</f>
        <v>1.5531826837612554E-4</v>
      </c>
      <c r="E661" s="40">
        <f>Pressure!H661</f>
        <v>155.31826837612553</v>
      </c>
      <c r="F661" s="10">
        <f t="shared" si="78"/>
        <v>4.5</v>
      </c>
      <c r="G661" s="4">
        <f t="shared" si="77"/>
        <v>287487.01005209232</v>
      </c>
      <c r="H661" s="42">
        <f t="shared" si="79"/>
        <v>10.103678563768577</v>
      </c>
      <c r="I661" s="10">
        <f t="shared" si="80"/>
        <v>1.2915446065857255</v>
      </c>
      <c r="J661" s="4">
        <f t="shared" si="81"/>
        <v>1360.8389707496794</v>
      </c>
      <c r="K661" s="4">
        <f t="shared" si="83"/>
        <v>305.93025735121608</v>
      </c>
      <c r="L661" s="42">
        <f>Pressure!Q661</f>
        <v>0.7217337490790493</v>
      </c>
      <c r="M661" s="10">
        <f t="shared" si="84"/>
        <v>1.5231054926139209</v>
      </c>
      <c r="N661" s="10">
        <f t="shared" si="82"/>
        <v>2.5992852259916033</v>
      </c>
    </row>
    <row r="662" spans="3:14">
      <c r="C662" s="4">
        <f>Pressure!AB662*1000000</f>
        <v>6782196.3564550569</v>
      </c>
      <c r="D662" s="78">
        <f>Pressure!I662</f>
        <v>1.5531826837612554E-4</v>
      </c>
      <c r="E662" s="40">
        <f>Pressure!H662</f>
        <v>155.31826837612553</v>
      </c>
      <c r="F662" s="10">
        <f t="shared" si="78"/>
        <v>4.5</v>
      </c>
      <c r="G662" s="4">
        <f t="shared" si="77"/>
        <v>287417.89058153454</v>
      </c>
      <c r="H662" s="42">
        <f t="shared" si="79"/>
        <v>10.101757740144109</v>
      </c>
      <c r="I662" s="10">
        <f t="shared" si="80"/>
        <v>1.2915284947247763</v>
      </c>
      <c r="J662" s="4">
        <f t="shared" si="81"/>
        <v>1360.4948168994101</v>
      </c>
      <c r="K662" s="4">
        <f t="shared" si="83"/>
        <v>305.8528881119127</v>
      </c>
      <c r="L662" s="42">
        <f>Pressure!Q662</f>
        <v>0.7228529338428098</v>
      </c>
      <c r="M662" s="10">
        <f t="shared" si="84"/>
        <v>1.5228376561217492</v>
      </c>
      <c r="N662" s="10">
        <f t="shared" si="82"/>
        <v>2.5992852259916033</v>
      </c>
    </row>
    <row r="663" spans="3:14">
      <c r="C663" s="4">
        <f>Pressure!AB663*1000000</f>
        <v>6780553.9697452355</v>
      </c>
      <c r="D663" s="78">
        <f>Pressure!I663</f>
        <v>1.5531826837612554E-4</v>
      </c>
      <c r="E663" s="40">
        <f>Pressure!H663</f>
        <v>155.31826837612553</v>
      </c>
      <c r="F663" s="10">
        <f t="shared" si="78"/>
        <v>4.5</v>
      </c>
      <c r="G663" s="4">
        <f t="shared" si="77"/>
        <v>287348.28903966723</v>
      </c>
      <c r="H663" s="42">
        <f t="shared" si="79"/>
        <v>10.09982343844967</v>
      </c>
      <c r="I663" s="10">
        <f t="shared" si="80"/>
        <v>1.2915122626597684</v>
      </c>
      <c r="J663" s="4">
        <f t="shared" si="81"/>
        <v>1360.1482627602504</v>
      </c>
      <c r="K663" s="4">
        <f t="shared" si="83"/>
        <v>305.77497926357864</v>
      </c>
      <c r="L663" s="42">
        <f>Pressure!Q663</f>
        <v>0.72397220445720667</v>
      </c>
      <c r="M663" s="10">
        <f t="shared" si="84"/>
        <v>1.5225679256626334</v>
      </c>
      <c r="N663" s="10">
        <f t="shared" si="82"/>
        <v>2.5992852259916033</v>
      </c>
    </row>
    <row r="664" spans="3:14">
      <c r="C664" s="4">
        <f>Pressure!AB664*1000000</f>
        <v>6778900.2095827106</v>
      </c>
      <c r="D664" s="78">
        <f>Pressure!I664</f>
        <v>1.5531826837612554E-4</v>
      </c>
      <c r="E664" s="40">
        <f>Pressure!H664</f>
        <v>155.31826837612553</v>
      </c>
      <c r="F664" s="10">
        <f t="shared" si="78"/>
        <v>4.5</v>
      </c>
      <c r="G664" s="4">
        <f t="shared" si="77"/>
        <v>287278.20551031199</v>
      </c>
      <c r="H664" s="42">
        <f t="shared" si="79"/>
        <v>10.097875659294077</v>
      </c>
      <c r="I664" s="10">
        <f t="shared" si="80"/>
        <v>1.29149591024118</v>
      </c>
      <c r="J664" s="4">
        <f t="shared" si="81"/>
        <v>1359.7993087495579</v>
      </c>
      <c r="K664" s="4">
        <f t="shared" si="83"/>
        <v>305.69653090003999</v>
      </c>
      <c r="L664" s="42">
        <f>Pressure!Q664</f>
        <v>0.72509156154852383</v>
      </c>
      <c r="M664" s="10">
        <f t="shared" si="84"/>
        <v>1.5222963010902009</v>
      </c>
      <c r="N664" s="10">
        <f t="shared" si="82"/>
        <v>2.5992852259916033</v>
      </c>
    </row>
    <row r="665" spans="3:14">
      <c r="C665" s="4">
        <f>Pressure!AB665*1000000</f>
        <v>6777235.0779609419</v>
      </c>
      <c r="D665" s="78">
        <f>Pressure!I665</f>
        <v>1.5531826837612554E-4</v>
      </c>
      <c r="E665" s="40">
        <f>Pressure!H665</f>
        <v>155.31826837612553</v>
      </c>
      <c r="F665" s="10">
        <f t="shared" si="78"/>
        <v>4.5</v>
      </c>
      <c r="G665" s="4">
        <f t="shared" si="77"/>
        <v>287207.64007794822</v>
      </c>
      <c r="H665" s="42">
        <f t="shared" si="79"/>
        <v>10.095914403292044</v>
      </c>
      <c r="I665" s="10">
        <f t="shared" si="80"/>
        <v>1.2914794373183049</v>
      </c>
      <c r="J665" s="4">
        <f t="shared" si="81"/>
        <v>1359.447955287965</v>
      </c>
      <c r="K665" s="4">
        <f t="shared" si="83"/>
        <v>305.61754311585923</v>
      </c>
      <c r="L665" s="42">
        <f>Pressure!Q665</f>
        <v>0.72621100574353037</v>
      </c>
      <c r="M665" s="10">
        <f t="shared" si="84"/>
        <v>1.5220227822571049</v>
      </c>
      <c r="N665" s="10">
        <f t="shared" si="82"/>
        <v>2.5992852259916033</v>
      </c>
    </row>
    <row r="666" spans="3:14">
      <c r="C666" s="4">
        <f>Pressure!AB666*1000000</f>
        <v>6775558.5768893426</v>
      </c>
      <c r="D666" s="78">
        <f>Pressure!I666</f>
        <v>1.5531826837612554E-4</v>
      </c>
      <c r="E666" s="40">
        <f>Pressure!H666</f>
        <v>155.31826837612553</v>
      </c>
      <c r="F666" s="10">
        <f t="shared" si="78"/>
        <v>4.5</v>
      </c>
      <c r="G666" s="4">
        <f t="shared" si="77"/>
        <v>287136.59282773139</v>
      </c>
      <c r="H666" s="42">
        <f t="shared" si="79"/>
        <v>10.093939671064707</v>
      </c>
      <c r="I666" s="10">
        <f t="shared" si="80"/>
        <v>1.2914628437392532</v>
      </c>
      <c r="J666" s="4">
        <f t="shared" si="81"/>
        <v>1359.0942027994713</v>
      </c>
      <c r="K666" s="4">
        <f t="shared" si="83"/>
        <v>305.53801600635569</v>
      </c>
      <c r="L666" s="42">
        <f>Pressure!Q666</f>
        <v>0.72733053766948463</v>
      </c>
      <c r="M666" s="10">
        <f t="shared" si="84"/>
        <v>1.5217473690157453</v>
      </c>
      <c r="N666" s="10">
        <f t="shared" si="82"/>
        <v>2.5992852259916033</v>
      </c>
    </row>
    <row r="667" spans="3:14">
      <c r="C667" s="4">
        <f>Pressure!AB667*1000000</f>
        <v>6773870.7083929153</v>
      </c>
      <c r="D667" s="78">
        <f>Pressure!I667</f>
        <v>1.5531826837612554E-4</v>
      </c>
      <c r="E667" s="40">
        <f>Pressure!H667</f>
        <v>155.31826837612553</v>
      </c>
      <c r="F667" s="10">
        <f t="shared" si="78"/>
        <v>4.5</v>
      </c>
      <c r="G667" s="4">
        <f t="shared" si="77"/>
        <v>287065.06384547765</v>
      </c>
      <c r="H667" s="42">
        <f t="shared" si="79"/>
        <v>10.091951463239134</v>
      </c>
      <c r="I667" s="10">
        <f t="shared" si="80"/>
        <v>1.2914461293509438</v>
      </c>
      <c r="J667" s="4">
        <f t="shared" si="81"/>
        <v>1358.738051711365</v>
      </c>
      <c r="K667" s="4">
        <f t="shared" si="83"/>
        <v>305.45794966758803</v>
      </c>
      <c r="L667" s="42">
        <f>Pressure!Q667</f>
        <v>0.72845015795413759</v>
      </c>
      <c r="M667" s="10">
        <f t="shared" si="84"/>
        <v>1.5214700612172034</v>
      </c>
      <c r="N667" s="10">
        <f t="shared" si="82"/>
        <v>2.5992852259916033</v>
      </c>
    </row>
    <row r="668" spans="3:14">
      <c r="C668" s="4">
        <f>Pressure!AB668*1000000</f>
        <v>6772171.4745126981</v>
      </c>
      <c r="D668" s="78">
        <f>Pressure!I668</f>
        <v>1.5531826837612554E-4</v>
      </c>
      <c r="E668" s="40">
        <f>Pressure!H668</f>
        <v>155.31826837612553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286993.05321768275</v>
      </c>
      <c r="H668" s="42">
        <f t="shared" si="79"/>
        <v>10.089949780448896</v>
      </c>
      <c r="I668" s="10">
        <f t="shared" si="80"/>
        <v>1.2914292939991059</v>
      </c>
      <c r="J668" s="4">
        <f t="shared" si="81"/>
        <v>1358.3795024543183</v>
      </c>
      <c r="K668" s="4">
        <f t="shared" si="83"/>
        <v>305.3773441963757</v>
      </c>
      <c r="L668" s="42">
        <f>Pressure!Q668</f>
        <v>0.72956986722573647</v>
      </c>
      <c r="M668" s="10">
        <f t="shared" si="84"/>
        <v>1.521190858711692</v>
      </c>
      <c r="N668" s="10">
        <f t="shared" si="82"/>
        <v>2.5992852259916033</v>
      </c>
    </row>
    <row r="669" spans="3:14">
      <c r="C669" s="4">
        <f>Pressure!AB669*1000000</f>
        <v>6770460.8773055896</v>
      </c>
      <c r="D669" s="78">
        <f>Pressure!I669</f>
        <v>1.5531826837612554E-4</v>
      </c>
      <c r="E669" s="40">
        <f>Pressure!H669</f>
        <v>155.31826837612553</v>
      </c>
      <c r="F669" s="10">
        <f t="shared" ref="F669:F732" si="86">aexit/E669</f>
        <v>4.5</v>
      </c>
      <c r="G669" s="4">
        <f t="shared" si="85"/>
        <v>286920.56103151449</v>
      </c>
      <c r="H669" s="42">
        <f t="shared" ref="H669:H732" si="87">1/(((k+1)/2)^(1/(k-1))*(patm*1000000/C669)^(1/k)*SQRT((k+1)/(k-1)*(1-(patm*1000000/C669)^((k-1)/k))))</f>
        <v>10.087934623333814</v>
      </c>
      <c r="I669" s="10">
        <f t="shared" ref="I669:I732" si="88">etanoz*SQRT(2*k^2/(k-1)*(2/(k+1))^((k+1)/(k-1))*(1-(G669/C669)^((k-1)/k)))+(G669-patm*1000000)/C669*(aexit/E669)</f>
        <v>1.2914123375282731</v>
      </c>
      <c r="J669" s="4">
        <f t="shared" ref="J669:J732" si="89">I669*D669*C669</f>
        <v>1358.0185554623499</v>
      </c>
      <c r="K669" s="4">
        <f t="shared" si="83"/>
        <v>305.29619969029045</v>
      </c>
      <c r="L669" s="42">
        <f>Pressure!Q669</f>
        <v>0.73068966611302866</v>
      </c>
      <c r="M669" s="10">
        <f t="shared" si="84"/>
        <v>1.5209097613488747</v>
      </c>
      <c r="N669" s="10">
        <f t="shared" si="82"/>
        <v>2.5992852259916033</v>
      </c>
    </row>
    <row r="670" spans="3:14">
      <c r="C670" s="4">
        <f>Pressure!AB670*1000000</f>
        <v>6768738.9188442696</v>
      </c>
      <c r="D670" s="78">
        <f>Pressure!I670</f>
        <v>1.5531826837612554E-4</v>
      </c>
      <c r="E670" s="40">
        <f>Pressure!H670</f>
        <v>155.31826837612553</v>
      </c>
      <c r="F670" s="10">
        <f t="shared" si="86"/>
        <v>4.5</v>
      </c>
      <c r="G670" s="4">
        <f t="shared" si="85"/>
        <v>286847.58737480955</v>
      </c>
      <c r="H670" s="42">
        <f t="shared" si="87"/>
        <v>10.0859059925399</v>
      </c>
      <c r="I670" s="10">
        <f t="shared" si="88"/>
        <v>1.2913952597817802</v>
      </c>
      <c r="J670" s="4">
        <f t="shared" si="89"/>
        <v>1357.6552111728092</v>
      </c>
      <c r="K670" s="4">
        <f t="shared" si="83"/>
        <v>305.2145162476528</v>
      </c>
      <c r="L670" s="42">
        <f>Pressure!Q670</f>
        <v>0.73180955524526525</v>
      </c>
      <c r="M670" s="10">
        <f t="shared" si="84"/>
        <v>1.5206267689773676</v>
      </c>
      <c r="N670" s="10">
        <f t="shared" ref="N670:N733" si="90">N669-1/834*(me-mef)</f>
        <v>2.5992852259916033</v>
      </c>
    </row>
    <row r="671" spans="3:14">
      <c r="C671" s="4">
        <f>Pressure!AB671*1000000</f>
        <v>6767005.6012172475</v>
      </c>
      <c r="D671" s="78">
        <f>Pressure!I671</f>
        <v>1.5531826837612554E-4</v>
      </c>
      <c r="E671" s="40">
        <f>Pressure!H671</f>
        <v>155.31826837612553</v>
      </c>
      <c r="F671" s="10">
        <f t="shared" si="86"/>
        <v>4.5</v>
      </c>
      <c r="G671" s="4">
        <f t="shared" si="85"/>
        <v>286774.1323360753</v>
      </c>
      <c r="H671" s="42">
        <f t="shared" si="87"/>
        <v>10.083863888719362</v>
      </c>
      <c r="I671" s="10">
        <f t="shared" si="88"/>
        <v>1.2913780606017584</v>
      </c>
      <c r="J671" s="4">
        <f t="shared" si="89"/>
        <v>1357.2894700263842</v>
      </c>
      <c r="K671" s="4">
        <f t="shared" si="83"/>
        <v>305.13229396753388</v>
      </c>
      <c r="L671" s="42">
        <f>Pressure!Q671</f>
        <v>0.73292953525220494</v>
      </c>
      <c r="M671" s="10">
        <f t="shared" si="84"/>
        <v>1.5203418814451755</v>
      </c>
      <c r="N671" s="10">
        <f t="shared" si="90"/>
        <v>2.5992852259916033</v>
      </c>
    </row>
    <row r="672" spans="3:14">
      <c r="C672" s="4">
        <f>Pressure!AB672*1000000</f>
        <v>6765260.9265289884</v>
      </c>
      <c r="D672" s="78">
        <f>Pressure!I672</f>
        <v>1.5531826837612554E-4</v>
      </c>
      <c r="E672" s="40">
        <f>Pressure!H672</f>
        <v>155.31826837612553</v>
      </c>
      <c r="F672" s="10">
        <f t="shared" si="86"/>
        <v>4.5</v>
      </c>
      <c r="G672" s="4">
        <f t="shared" si="85"/>
        <v>286700.19600449549</v>
      </c>
      <c r="H672" s="42">
        <f t="shared" si="87"/>
        <v>10.081808312530768</v>
      </c>
      <c r="I672" s="10">
        <f t="shared" si="88"/>
        <v>1.2913607398291347</v>
      </c>
      <c r="J672" s="4">
        <f t="shared" si="89"/>
        <v>1356.9213324671312</v>
      </c>
      <c r="K672" s="4">
        <f t="shared" si="83"/>
        <v>305.04953294976195</v>
      </c>
      <c r="L672" s="42">
        <f>Pressure!Q672</f>
        <v>0.73404960676411757</v>
      </c>
      <c r="M672" s="10">
        <f t="shared" si="84"/>
        <v>1.5200550985992436</v>
      </c>
      <c r="N672" s="10">
        <f t="shared" si="90"/>
        <v>2.5992852259916033</v>
      </c>
    </row>
    <row r="673" spans="3:14">
      <c r="C673" s="4">
        <f>Pressure!AB673*1000000</f>
        <v>6763504.8968997756</v>
      </c>
      <c r="D673" s="78">
        <f>Pressure!I673</f>
        <v>1.5531826837612554E-4</v>
      </c>
      <c r="E673" s="40">
        <f>Pressure!H673</f>
        <v>155.31826837612553</v>
      </c>
      <c r="F673" s="10">
        <f t="shared" si="86"/>
        <v>4.5</v>
      </c>
      <c r="G673" s="4">
        <f t="shared" si="85"/>
        <v>286625.778469924</v>
      </c>
      <c r="H673" s="42">
        <f t="shared" si="87"/>
        <v>10.079739264638892</v>
      </c>
      <c r="I673" s="10">
        <f t="shared" si="88"/>
        <v>1.2913432973036256</v>
      </c>
      <c r="J673" s="4">
        <f t="shared" si="89"/>
        <v>1356.5507989424434</v>
      </c>
      <c r="K673" s="4">
        <f t="shared" si="83"/>
        <v>304.96623329491558</v>
      </c>
      <c r="L673" s="42">
        <f>Pressure!Q673</f>
        <v>0.73516977041178788</v>
      </c>
      <c r="M673" s="10">
        <f t="shared" si="84"/>
        <v>1.5197664202857448</v>
      </c>
      <c r="N673" s="10">
        <f t="shared" si="90"/>
        <v>2.5992852259916033</v>
      </c>
    </row>
    <row r="674" spans="3:14">
      <c r="C674" s="4">
        <f>Pressure!AB674*1000000</f>
        <v>6761737.5144659393</v>
      </c>
      <c r="D674" s="78">
        <f>Pressure!I674</f>
        <v>1.5531826837612554E-4</v>
      </c>
      <c r="E674" s="40">
        <f>Pressure!H674</f>
        <v>155.31826837612553</v>
      </c>
      <c r="F674" s="10">
        <f t="shared" si="86"/>
        <v>4.5</v>
      </c>
      <c r="G674" s="4">
        <f t="shared" si="85"/>
        <v>286550.87982289493</v>
      </c>
      <c r="H674" s="42">
        <f t="shared" si="87"/>
        <v>10.077656745714942</v>
      </c>
      <c r="I674" s="10">
        <f t="shared" si="88"/>
        <v>1.2913257328637364</v>
      </c>
      <c r="J674" s="4">
        <f t="shared" si="89"/>
        <v>1356.1778699030999</v>
      </c>
      <c r="K674" s="4">
        <f t="shared" si="83"/>
        <v>304.88239510433431</v>
      </c>
      <c r="L674" s="42">
        <f>Pressure!Q674</f>
        <v>0.73629002682651934</v>
      </c>
      <c r="M674" s="10">
        <f t="shared" si="84"/>
        <v>1.5194758463500739</v>
      </c>
      <c r="N674" s="10">
        <f t="shared" si="90"/>
        <v>2.5992852259916033</v>
      </c>
    </row>
    <row r="675" spans="3:14">
      <c r="C675" s="4">
        <f>Pressure!AB675*1000000</f>
        <v>6759958.7813796606</v>
      </c>
      <c r="D675" s="78">
        <f>Pressure!I675</f>
        <v>1.5531826837612554E-4</v>
      </c>
      <c r="E675" s="40">
        <f>Pressure!H675</f>
        <v>155.31826837612553</v>
      </c>
      <c r="F675" s="10">
        <f t="shared" si="86"/>
        <v>4.5</v>
      </c>
      <c r="G675" s="4">
        <f t="shared" si="85"/>
        <v>286475.50015461398</v>
      </c>
      <c r="H675" s="42">
        <f t="shared" si="87"/>
        <v>10.075560756436326</v>
      </c>
      <c r="I675" s="10">
        <f t="shared" si="88"/>
        <v>1.2913080463467552</v>
      </c>
      <c r="J675" s="4">
        <f t="shared" si="89"/>
        <v>1355.802545803225</v>
      </c>
      <c r="K675" s="4">
        <f t="shared" si="83"/>
        <v>304.79801848010993</v>
      </c>
      <c r="L675" s="42">
        <f>Pressure!Q675</f>
        <v>0.73741037664013775</v>
      </c>
      <c r="M675" s="10">
        <f t="shared" si="84"/>
        <v>1.5191833766366869</v>
      </c>
      <c r="N675" s="10">
        <f t="shared" si="90"/>
        <v>2.5992852259916033</v>
      </c>
    </row>
    <row r="676" spans="3:14">
      <c r="C676" s="4">
        <f>Pressure!AB676*1000000</f>
        <v>6758168.699808972</v>
      </c>
      <c r="D676" s="78">
        <f>Pressure!I676</f>
        <v>1.5531826837612554E-4</v>
      </c>
      <c r="E676" s="40">
        <f>Pressure!H676</f>
        <v>155.31826837612553</v>
      </c>
      <c r="F676" s="10">
        <f t="shared" si="86"/>
        <v>4.5</v>
      </c>
      <c r="G676" s="4">
        <f t="shared" si="85"/>
        <v>286399.63955695869</v>
      </c>
      <c r="H676" s="42">
        <f t="shared" si="87"/>
        <v>10.073451297486669</v>
      </c>
      <c r="I676" s="10">
        <f t="shared" si="88"/>
        <v>1.2912902375887496</v>
      </c>
      <c r="J676" s="4">
        <f t="shared" si="89"/>
        <v>1355.4248271002873</v>
      </c>
      <c r="K676" s="4">
        <f t="shared" si="83"/>
        <v>304.71310352508596</v>
      </c>
      <c r="L676" s="42">
        <f>Pressure!Q676</f>
        <v>0.73853082048499508</v>
      </c>
      <c r="M676" s="10">
        <f t="shared" si="84"/>
        <v>1.5188890109892135</v>
      </c>
      <c r="N676" s="10">
        <f t="shared" si="90"/>
        <v>2.5992852259916033</v>
      </c>
    </row>
    <row r="677" spans="3:14">
      <c r="C677" s="4">
        <f>Pressure!AB677*1000000</f>
        <v>6756367.2719380753</v>
      </c>
      <c r="D677" s="78">
        <f>Pressure!I677</f>
        <v>1.5531826837612554E-4</v>
      </c>
      <c r="E677" s="40">
        <f>Pressure!H677</f>
        <v>155.31826837612553</v>
      </c>
      <c r="F677" s="10">
        <f t="shared" si="86"/>
        <v>4.5</v>
      </c>
      <c r="G677" s="4">
        <f t="shared" si="85"/>
        <v>286323.2981224918</v>
      </c>
      <c r="H677" s="42">
        <f t="shared" si="87"/>
        <v>10.071328369556168</v>
      </c>
      <c r="I677" s="10">
        <f t="shared" si="88"/>
        <v>1.2912723064245655</v>
      </c>
      <c r="J677" s="4">
        <f t="shared" si="89"/>
        <v>1355.0447142551675</v>
      </c>
      <c r="K677" s="4">
        <f t="shared" si="83"/>
        <v>304.62765034287298</v>
      </c>
      <c r="L677" s="42">
        <f>Pressure!Q677</f>
        <v>0.73965135899397327</v>
      </c>
      <c r="M677" s="10">
        <f t="shared" si="84"/>
        <v>1.5185927492506295</v>
      </c>
      <c r="N677" s="10">
        <f t="shared" si="90"/>
        <v>2.5992852259916033</v>
      </c>
    </row>
    <row r="678" spans="3:14">
      <c r="C678" s="4">
        <f>Pressure!AB678*1000000</f>
        <v>6754554.4999669259</v>
      </c>
      <c r="D678" s="78">
        <f>Pressure!I678</f>
        <v>1.5531826837612554E-4</v>
      </c>
      <c r="E678" s="40">
        <f>Pressure!H678</f>
        <v>155.31826837612553</v>
      </c>
      <c r="F678" s="10">
        <f t="shared" si="86"/>
        <v>4.5</v>
      </c>
      <c r="G678" s="4">
        <f t="shared" si="85"/>
        <v>286246.47594444366</v>
      </c>
      <c r="H678" s="42">
        <f t="shared" si="87"/>
        <v>10.069191973341084</v>
      </c>
      <c r="I678" s="10">
        <f t="shared" si="88"/>
        <v>1.2912542526878199</v>
      </c>
      <c r="J678" s="4">
        <f t="shared" si="89"/>
        <v>1354.6622077320703</v>
      </c>
      <c r="K678" s="4">
        <f t="shared" si="83"/>
        <v>304.54165903782888</v>
      </c>
      <c r="L678" s="42">
        <f>Pressure!Q678</f>
        <v>0.74077199280048789</v>
      </c>
      <c r="M678" s="10">
        <f t="shared" si="84"/>
        <v>1.5182945912627794</v>
      </c>
      <c r="N678" s="10">
        <f t="shared" si="90"/>
        <v>2.5992852259916033</v>
      </c>
    </row>
    <row r="679" spans="3:14">
      <c r="C679" s="4">
        <f>Pressure!AB679*1000000</f>
        <v>6752730.3861116404</v>
      </c>
      <c r="D679" s="78">
        <f>Pressure!I679</f>
        <v>1.5531826837612554E-4</v>
      </c>
      <c r="E679" s="40">
        <f>Pressure!H679</f>
        <v>155.31826837612553</v>
      </c>
      <c r="F679" s="10">
        <f t="shared" si="86"/>
        <v>4.5</v>
      </c>
      <c r="G679" s="4">
        <f t="shared" si="85"/>
        <v>286169.17311672948</v>
      </c>
      <c r="H679" s="42">
        <f t="shared" si="87"/>
        <v>10.067042109544218</v>
      </c>
      <c r="I679" s="10">
        <f t="shared" si="88"/>
        <v>1.2912360762109008</v>
      </c>
      <c r="J679" s="4">
        <f t="shared" si="89"/>
        <v>1354.2773079986111</v>
      </c>
      <c r="K679" s="4">
        <f t="shared" si="83"/>
        <v>304.45512971507827</v>
      </c>
      <c r="L679" s="42">
        <f>Pressure!Q679</f>
        <v>0.74189272253849192</v>
      </c>
      <c r="M679" s="10">
        <f t="shared" si="84"/>
        <v>1.5179945368668104</v>
      </c>
      <c r="N679" s="10">
        <f t="shared" si="90"/>
        <v>2.5992852259916033</v>
      </c>
    </row>
    <row r="680" spans="3:14">
      <c r="C680" s="4">
        <f>Pressure!AB680*1000000</f>
        <v>6750894.9326042328</v>
      </c>
      <c r="D680" s="78">
        <f>Pressure!I680</f>
        <v>1.5531826837612554E-4</v>
      </c>
      <c r="E680" s="40">
        <f>Pressure!H680</f>
        <v>155.31826837612553</v>
      </c>
      <c r="F680" s="10">
        <f t="shared" si="86"/>
        <v>4.5</v>
      </c>
      <c r="G680" s="4">
        <f t="shared" si="85"/>
        <v>286091.38973393821</v>
      </c>
      <c r="H680" s="42">
        <f t="shared" si="87"/>
        <v>10.064878778874609</v>
      </c>
      <c r="I680" s="10">
        <f t="shared" si="88"/>
        <v>1.2912177768249598</v>
      </c>
      <c r="J680" s="4">
        <f t="shared" si="89"/>
        <v>1353.8900155257584</v>
      </c>
      <c r="K680" s="4">
        <f t="shared" si="83"/>
        <v>304.36806248049959</v>
      </c>
      <c r="L680" s="42">
        <f>Pressure!Q680</f>
        <v>0.74301354884247972</v>
      </c>
      <c r="M680" s="10">
        <f t="shared" si="84"/>
        <v>1.517692585903174</v>
      </c>
      <c r="N680" s="10">
        <f t="shared" si="90"/>
        <v>2.5992852259916033</v>
      </c>
    </row>
    <row r="681" spans="3:14">
      <c r="C681" s="4">
        <f>Pressure!AB681*1000000</f>
        <v>6749048.1416927278</v>
      </c>
      <c r="D681" s="78">
        <f>Pressure!I681</f>
        <v>1.5531826837612554E-4</v>
      </c>
      <c r="E681" s="40">
        <f>Pressure!H681</f>
        <v>155.31826837612553</v>
      </c>
      <c r="F681" s="10">
        <f t="shared" si="86"/>
        <v>4.5</v>
      </c>
      <c r="G681" s="4">
        <f t="shared" si="85"/>
        <v>286013.12589133735</v>
      </c>
      <c r="H681" s="42">
        <f t="shared" si="87"/>
        <v>10.062701982047628</v>
      </c>
      <c r="I681" s="10">
        <f t="shared" si="88"/>
        <v>1.2911993543599112</v>
      </c>
      <c r="J681" s="4">
        <f t="shared" si="89"/>
        <v>1353.5003307878599</v>
      </c>
      <c r="K681" s="4">
        <f t="shared" si="83"/>
        <v>304.28045744073108</v>
      </c>
      <c r="L681" s="42">
        <f>Pressure!Q681</f>
        <v>0.74413447234749053</v>
      </c>
      <c r="M681" s="10">
        <f t="shared" si="84"/>
        <v>1.5173887382111417</v>
      </c>
      <c r="N681" s="10">
        <f t="shared" si="90"/>
        <v>2.5992852259916033</v>
      </c>
    </row>
    <row r="682" spans="3:14">
      <c r="C682" s="4">
        <f>Pressure!AB682*1000000</f>
        <v>6747190.015641355</v>
      </c>
      <c r="D682" s="78">
        <f>Pressure!I682</f>
        <v>1.5531826837612554E-4</v>
      </c>
      <c r="E682" s="40">
        <f>Pressure!H682</f>
        <v>155.31826837612553</v>
      </c>
      <c r="F682" s="10">
        <f t="shared" si="86"/>
        <v>4.5</v>
      </c>
      <c r="G682" s="4">
        <f t="shared" si="85"/>
        <v>285934.38168488099</v>
      </c>
      <c r="H682" s="42">
        <f t="shared" si="87"/>
        <v>10.060511719785241</v>
      </c>
      <c r="I682" s="10">
        <f t="shared" si="88"/>
        <v>1.2911808086444285</v>
      </c>
      <c r="J682" s="4">
        <f t="shared" si="89"/>
        <v>1353.1082542626827</v>
      </c>
      <c r="K682" s="4">
        <f t="shared" si="83"/>
        <v>304.19231470317942</v>
      </c>
      <c r="L682" s="42">
        <f>Pressure!Q682</f>
        <v>0.74525549368911248</v>
      </c>
      <c r="M682" s="10">
        <f t="shared" si="84"/>
        <v>1.5170829936294272</v>
      </c>
      <c r="N682" s="10">
        <f t="shared" si="90"/>
        <v>2.5992852259916033</v>
      </c>
    </row>
    <row r="683" spans="3:14">
      <c r="C683" s="4">
        <f>Pressure!AB683*1000000</f>
        <v>6745320.5567300497</v>
      </c>
      <c r="D683" s="78">
        <f>Pressure!I683</f>
        <v>1.5531826837612554E-4</v>
      </c>
      <c r="E683" s="40">
        <f>Pressure!H683</f>
        <v>155.31826837612553</v>
      </c>
      <c r="F683" s="10">
        <f t="shared" si="86"/>
        <v>4.5</v>
      </c>
      <c r="G683" s="4">
        <f t="shared" si="85"/>
        <v>285855.15721118893</v>
      </c>
      <c r="H683" s="42">
        <f t="shared" si="87"/>
        <v>10.058307992815365</v>
      </c>
      <c r="I683" s="10">
        <f t="shared" si="88"/>
        <v>1.2911621395059365</v>
      </c>
      <c r="J683" s="4">
        <f t="shared" si="89"/>
        <v>1352.7137864313081</v>
      </c>
      <c r="K683" s="4">
        <f t="shared" si="83"/>
        <v>304.10363437599659</v>
      </c>
      <c r="L683" s="42">
        <f>Pressure!Q683</f>
        <v>0.74637661350348639</v>
      </c>
      <c r="M683" s="10">
        <f t="shared" si="84"/>
        <v>1.5167753519958345</v>
      </c>
      <c r="N683" s="10">
        <f t="shared" si="90"/>
        <v>2.5992852259916033</v>
      </c>
    </row>
    <row r="684" spans="3:14">
      <c r="C684" s="4">
        <f>Pressure!AB684*1000000</f>
        <v>6743439.7672551153</v>
      </c>
      <c r="D684" s="78">
        <f>Pressure!I684</f>
        <v>1.5531826837612554E-4</v>
      </c>
      <c r="E684" s="40">
        <f>Pressure!H684</f>
        <v>155.31826837612553</v>
      </c>
      <c r="F684" s="10">
        <f t="shared" si="86"/>
        <v>4.5</v>
      </c>
      <c r="G684" s="4">
        <f t="shared" si="85"/>
        <v>285775.45256757463</v>
      </c>
      <c r="H684" s="42">
        <f t="shared" si="87"/>
        <v>10.056090801872678</v>
      </c>
      <c r="I684" s="10">
        <f t="shared" si="88"/>
        <v>1.2911433467706128</v>
      </c>
      <c r="J684" s="4">
        <f t="shared" si="89"/>
        <v>1352.3169277782706</v>
      </c>
      <c r="K684" s="4">
        <f t="shared" si="83"/>
        <v>304.01441656811085</v>
      </c>
      <c r="L684" s="42">
        <f>Pressure!Q684</f>
        <v>0.74749783242730949</v>
      </c>
      <c r="M684" s="10">
        <f t="shared" si="84"/>
        <v>1.5164658131472593</v>
      </c>
      <c r="N684" s="10">
        <f t="shared" si="90"/>
        <v>2.5992852259916033</v>
      </c>
    </row>
    <row r="685" spans="3:14">
      <c r="C685" s="4">
        <f>Pressure!AB685*1000000</f>
        <v>6741547.6495287996</v>
      </c>
      <c r="D685" s="78">
        <f>Pressure!I685</f>
        <v>1.5531826837612554E-4</v>
      </c>
      <c r="E685" s="40">
        <f>Pressure!H685</f>
        <v>155.31826837612553</v>
      </c>
      <c r="F685" s="10">
        <f t="shared" si="86"/>
        <v>4.5</v>
      </c>
      <c r="G685" s="4">
        <f t="shared" si="85"/>
        <v>285695.26785202714</v>
      </c>
      <c r="H685" s="42">
        <f t="shared" si="87"/>
        <v>10.053860147698087</v>
      </c>
      <c r="I685" s="10">
        <f t="shared" si="88"/>
        <v>1.2911244302633806</v>
      </c>
      <c r="J685" s="4">
        <f t="shared" si="89"/>
        <v>1351.9176787914691</v>
      </c>
      <c r="K685" s="4">
        <f t="shared" si="83"/>
        <v>303.92466138920668</v>
      </c>
      <c r="L685" s="42">
        <f>Pressure!Q685</f>
        <v>0.74861915109783939</v>
      </c>
      <c r="M685" s="10">
        <f t="shared" si="84"/>
        <v>1.5161543769198527</v>
      </c>
      <c r="N685" s="10">
        <f t="shared" si="90"/>
        <v>2.5992852259916033</v>
      </c>
    </row>
    <row r="686" spans="3:14">
      <c r="C686" s="4">
        <f>Pressure!AB686*1000000</f>
        <v>6739644.2058795486</v>
      </c>
      <c r="D686" s="78">
        <f>Pressure!I686</f>
        <v>1.5531826837612554E-4</v>
      </c>
      <c r="E686" s="40">
        <f>Pressure!H686</f>
        <v>155.31826837612553</v>
      </c>
      <c r="F686" s="10">
        <f t="shared" si="86"/>
        <v>4.5</v>
      </c>
      <c r="G686" s="4">
        <f t="shared" si="85"/>
        <v>285614.60316322203</v>
      </c>
      <c r="H686" s="42">
        <f t="shared" si="87"/>
        <v>10.051616031039034</v>
      </c>
      <c r="I686" s="10">
        <f t="shared" si="88"/>
        <v>1.2911053898079068</v>
      </c>
      <c r="J686" s="4">
        <f t="shared" si="89"/>
        <v>1351.5160399622209</v>
      </c>
      <c r="K686" s="4">
        <f t="shared" si="83"/>
        <v>303.83436894973721</v>
      </c>
      <c r="L686" s="42">
        <f>Pressure!Q686</f>
        <v>0.74974057015289763</v>
      </c>
      <c r="M686" s="10">
        <f t="shared" si="84"/>
        <v>1.5158410431486846</v>
      </c>
      <c r="N686" s="10">
        <f t="shared" si="90"/>
        <v>2.5992852259916033</v>
      </c>
    </row>
    <row r="687" spans="3:14">
      <c r="C687" s="4">
        <f>Pressure!AB687*1000000</f>
        <v>6737729.4386516847</v>
      </c>
      <c r="D687" s="78">
        <f>Pressure!I687</f>
        <v>1.5531826837612554E-4</v>
      </c>
      <c r="E687" s="40">
        <f>Pressure!H687</f>
        <v>155.31826837612553</v>
      </c>
      <c r="F687" s="10">
        <f t="shared" si="86"/>
        <v>4.5</v>
      </c>
      <c r="G687" s="4">
        <f t="shared" si="85"/>
        <v>285533.4586005077</v>
      </c>
      <c r="H687" s="42">
        <f t="shared" si="87"/>
        <v>10.049358452649098</v>
      </c>
      <c r="I687" s="10">
        <f t="shared" si="88"/>
        <v>1.2910862252265944</v>
      </c>
      <c r="J687" s="4">
        <f t="shared" si="89"/>
        <v>1351.1120117851933</v>
      </c>
      <c r="K687" s="4">
        <f t="shared" si="83"/>
        <v>303.74353936090853</v>
      </c>
      <c r="L687" s="42">
        <f>Pressure!Q687</f>
        <v>0.75086209023087391</v>
      </c>
      <c r="M687" s="10">
        <f t="shared" si="84"/>
        <v>1.5155258116683197</v>
      </c>
      <c r="N687" s="10">
        <f t="shared" si="90"/>
        <v>2.5992852259916033</v>
      </c>
    </row>
    <row r="688" spans="3:14">
      <c r="C688" s="4">
        <f>Pressure!AB688*1000000</f>
        <v>6735803.3502059663</v>
      </c>
      <c r="D688" s="78">
        <f>Pressure!I688</f>
        <v>1.5531826837612554E-4</v>
      </c>
      <c r="E688" s="40">
        <f>Pressure!H688</f>
        <v>155.31826837612553</v>
      </c>
      <c r="F688" s="10">
        <f t="shared" si="86"/>
        <v>4.5</v>
      </c>
      <c r="G688" s="4">
        <f t="shared" si="85"/>
        <v>285451.83426392905</v>
      </c>
      <c r="H688" s="42">
        <f t="shared" si="87"/>
        <v>10.04708741328866</v>
      </c>
      <c r="I688" s="10">
        <f t="shared" si="88"/>
        <v>1.2910669363405849</v>
      </c>
      <c r="J688" s="4">
        <f t="shared" si="89"/>
        <v>1350.7055947585213</v>
      </c>
      <c r="K688" s="4">
        <f t="shared" si="83"/>
        <v>303.65217273470648</v>
      </c>
      <c r="L688" s="42">
        <f>Pressure!Q688</f>
        <v>0.75198371197072955</v>
      </c>
      <c r="M688" s="10">
        <f t="shared" si="84"/>
        <v>1.5152086823120787</v>
      </c>
      <c r="N688" s="10">
        <f t="shared" si="90"/>
        <v>2.5992852259916033</v>
      </c>
    </row>
    <row r="689" spans="3:14">
      <c r="C689" s="4">
        <f>Pressure!AB689*1000000</f>
        <v>6733865.9429189805</v>
      </c>
      <c r="D689" s="78">
        <f>Pressure!I689</f>
        <v>1.5531826837612554E-4</v>
      </c>
      <c r="E689" s="40">
        <f>Pressure!H689</f>
        <v>155.31826837612553</v>
      </c>
      <c r="F689" s="10">
        <f t="shared" si="86"/>
        <v>4.5</v>
      </c>
      <c r="G689" s="4">
        <f t="shared" si="85"/>
        <v>285369.73025420174</v>
      </c>
      <c r="H689" s="42">
        <f t="shared" si="87"/>
        <v>10.044802913724155</v>
      </c>
      <c r="I689" s="10">
        <f t="shared" si="88"/>
        <v>1.2910475229697467</v>
      </c>
      <c r="J689" s="4">
        <f t="shared" si="89"/>
        <v>1350.2967893836799</v>
      </c>
      <c r="K689" s="4">
        <f t="shared" si="83"/>
        <v>303.5602691838676</v>
      </c>
      <c r="L689" s="42">
        <f>Pressure!Q689</f>
        <v>0.75310543601200186</v>
      </c>
      <c r="M689" s="10">
        <f t="shared" si="84"/>
        <v>1.5148896549130664</v>
      </c>
      <c r="N689" s="10">
        <f t="shared" si="90"/>
        <v>2.5992852259916033</v>
      </c>
    </row>
    <row r="690" spans="3:14">
      <c r="C690" s="4">
        <f>Pressure!AB690*1000000</f>
        <v>6731917.2191837383</v>
      </c>
      <c r="D690" s="78">
        <f>Pressure!I690</f>
        <v>1.5531826837612554E-4</v>
      </c>
      <c r="E690" s="40">
        <f>Pressure!H690</f>
        <v>155.31826837612553</v>
      </c>
      <c r="F690" s="10">
        <f t="shared" si="86"/>
        <v>4.5</v>
      </c>
      <c r="G690" s="4">
        <f t="shared" si="85"/>
        <v>285287.14667273755</v>
      </c>
      <c r="H690" s="42">
        <f t="shared" si="87"/>
        <v>10.042504954728798</v>
      </c>
      <c r="I690" s="10">
        <f t="shared" si="88"/>
        <v>1.291027984932678</v>
      </c>
      <c r="J690" s="4">
        <f t="shared" si="89"/>
        <v>1349.8855961656097</v>
      </c>
      <c r="K690" s="4">
        <f t="shared" si="83"/>
        <v>303.46782882190769</v>
      </c>
      <c r="L690" s="42">
        <f>Pressure!Q690</f>
        <v>0.75422726299480736</v>
      </c>
      <c r="M690" s="10">
        <f t="shared" si="84"/>
        <v>1.5145687293026531</v>
      </c>
      <c r="N690" s="10">
        <f t="shared" si="90"/>
        <v>2.5992852259916033</v>
      </c>
    </row>
    <row r="691" spans="3:14">
      <c r="C691" s="4">
        <f>Pressure!AB691*1000000</f>
        <v>6729957.181409264</v>
      </c>
      <c r="D691" s="78">
        <f>Pressure!I691</f>
        <v>1.5531826837612554E-4</v>
      </c>
      <c r="E691" s="40">
        <f>Pressure!H691</f>
        <v>155.31826837612553</v>
      </c>
      <c r="F691" s="10">
        <f t="shared" si="86"/>
        <v>4.5</v>
      </c>
      <c r="G691" s="4">
        <f t="shared" si="85"/>
        <v>285204.08362162678</v>
      </c>
      <c r="H691" s="42">
        <f t="shared" si="87"/>
        <v>10.040193537082045</v>
      </c>
      <c r="I691" s="10">
        <f t="shared" si="88"/>
        <v>1.2910083220466981</v>
      </c>
      <c r="J691" s="4">
        <f t="shared" si="89"/>
        <v>1349.4720156126305</v>
      </c>
      <c r="K691" s="4">
        <f t="shared" si="83"/>
        <v>303.37485176310201</v>
      </c>
      <c r="L691" s="42">
        <f>Pressure!Q691</f>
        <v>0.7553491935598462</v>
      </c>
      <c r="M691" s="10">
        <f t="shared" si="84"/>
        <v>1.5142459053121304</v>
      </c>
      <c r="N691" s="10">
        <f t="shared" si="90"/>
        <v>2.5992852259916033</v>
      </c>
    </row>
    <row r="692" spans="3:14">
      <c r="C692" s="4">
        <f>Pressure!AB692*1000000</f>
        <v>6727985.832020821</v>
      </c>
      <c r="D692" s="78">
        <f>Pressure!I692</f>
        <v>1.5531826837612554E-4</v>
      </c>
      <c r="E692" s="40">
        <f>Pressure!H692</f>
        <v>155.31826837612553</v>
      </c>
      <c r="F692" s="10">
        <f t="shared" si="86"/>
        <v>4.5</v>
      </c>
      <c r="G692" s="4">
        <f t="shared" si="85"/>
        <v>285120.54120364797</v>
      </c>
      <c r="H692" s="42">
        <f t="shared" si="87"/>
        <v>10.037868661569894</v>
      </c>
      <c r="I692" s="10">
        <f t="shared" si="88"/>
        <v>1.290988534127846</v>
      </c>
      <c r="J692" s="4">
        <f t="shared" si="89"/>
        <v>1349.0560482364886</v>
      </c>
      <c r="K692" s="4">
        <f t="shared" si="83"/>
        <v>303.28133812249644</v>
      </c>
      <c r="L692" s="42">
        <f>Pressure!Q692</f>
        <v>0.75647122834840586</v>
      </c>
      <c r="M692" s="10">
        <f t="shared" si="84"/>
        <v>1.5139211827716221</v>
      </c>
      <c r="N692" s="10">
        <f t="shared" si="90"/>
        <v>2.5992852259916033</v>
      </c>
    </row>
    <row r="693" spans="3:14">
      <c r="C693" s="4">
        <f>Pressure!AB693*1000000</f>
        <v>6726003.1734598046</v>
      </c>
      <c r="D693" s="78">
        <f>Pressure!I693</f>
        <v>1.5531826837612554E-4</v>
      </c>
      <c r="E693" s="40">
        <f>Pressure!H693</f>
        <v>155.31826837612553</v>
      </c>
      <c r="F693" s="10">
        <f t="shared" si="86"/>
        <v>4.5</v>
      </c>
      <c r="G693" s="4">
        <f t="shared" si="85"/>
        <v>285036.5195222632</v>
      </c>
      <c r="H693" s="42">
        <f t="shared" si="87"/>
        <v>10.035530328984745</v>
      </c>
      <c r="I693" s="10">
        <f t="shared" si="88"/>
        <v>1.2909686209908735</v>
      </c>
      <c r="J693" s="4">
        <f t="shared" si="89"/>
        <v>1348.6376945523336</v>
      </c>
      <c r="K693" s="4">
        <f t="shared" si="83"/>
        <v>303.18728801590163</v>
      </c>
      <c r="L693" s="42">
        <f>Pressure!Q693</f>
        <v>0.75759336800236499</v>
      </c>
      <c r="M693" s="10">
        <f t="shared" si="84"/>
        <v>1.5135945615103812</v>
      </c>
      <c r="N693" s="10">
        <f t="shared" si="90"/>
        <v>2.5992852259916033</v>
      </c>
    </row>
    <row r="694" spans="3:14">
      <c r="C694" s="4">
        <f>Pressure!AB694*1000000</f>
        <v>6724009.2081839396</v>
      </c>
      <c r="D694" s="78">
        <f>Pressure!I694</f>
        <v>1.5531826837612554E-4</v>
      </c>
      <c r="E694" s="40">
        <f>Pressure!H694</f>
        <v>155.31826837612553</v>
      </c>
      <c r="F694" s="10">
        <f t="shared" si="86"/>
        <v>4.5</v>
      </c>
      <c r="G694" s="4">
        <f t="shared" si="85"/>
        <v>284952.01868162677</v>
      </c>
      <c r="H694" s="42">
        <f t="shared" si="87"/>
        <v>10.033178540125599</v>
      </c>
      <c r="I694" s="10">
        <f t="shared" si="88"/>
        <v>1.2909485824492446</v>
      </c>
      <c r="J694" s="4">
        <f t="shared" si="89"/>
        <v>1348.2169550787619</v>
      </c>
      <c r="K694" s="4">
        <f t="shared" si="83"/>
        <v>303.09270155990333</v>
      </c>
      <c r="L694" s="42">
        <f>Pressure!Q694</f>
        <v>0.75871561316419733</v>
      </c>
      <c r="M694" s="10">
        <f t="shared" si="84"/>
        <v>1.5132660413567831</v>
      </c>
      <c r="N694" s="10">
        <f t="shared" si="90"/>
        <v>2.5992852259916033</v>
      </c>
    </row>
    <row r="695" spans="3:14">
      <c r="C695" s="4">
        <f>Pressure!AB695*1000000</f>
        <v>6722003.9386671521</v>
      </c>
      <c r="D695" s="78">
        <f>Pressure!I695</f>
        <v>1.5531826837612554E-4</v>
      </c>
      <c r="E695" s="40">
        <f>Pressure!H695</f>
        <v>155.31826837612553</v>
      </c>
      <c r="F695" s="10">
        <f t="shared" si="86"/>
        <v>4.5</v>
      </c>
      <c r="G695" s="4">
        <f t="shared" si="85"/>
        <v>284867.03878657933</v>
      </c>
      <c r="H695" s="42">
        <f t="shared" si="87"/>
        <v>10.030813295797902</v>
      </c>
      <c r="I695" s="10">
        <f t="shared" si="88"/>
        <v>1.2909284183151288</v>
      </c>
      <c r="J695" s="4">
        <f t="shared" si="89"/>
        <v>1347.7938303377871</v>
      </c>
      <c r="K695" s="4">
        <f t="shared" si="83"/>
        <v>302.99757887185535</v>
      </c>
      <c r="L695" s="42">
        <f>Pressure!Q695</f>
        <v>0.75983796447697571</v>
      </c>
      <c r="M695" s="10">
        <f t="shared" si="84"/>
        <v>1.5129356221384678</v>
      </c>
      <c r="N695" s="10">
        <f t="shared" si="90"/>
        <v>2.5992852259916033</v>
      </c>
    </row>
    <row r="696" spans="3:14">
      <c r="C696" s="4">
        <f>Pressure!AB696*1000000</f>
        <v>6719987.3673995705</v>
      </c>
      <c r="D696" s="78">
        <f>Pressure!I696</f>
        <v>1.5531826837612554E-4</v>
      </c>
      <c r="E696" s="40">
        <f>Pressure!H696</f>
        <v>155.31826837612553</v>
      </c>
      <c r="F696" s="10">
        <f t="shared" si="86"/>
        <v>4.5</v>
      </c>
      <c r="G696" s="4">
        <f t="shared" si="85"/>
        <v>284781.57994264836</v>
      </c>
      <c r="H696" s="42">
        <f t="shared" si="87"/>
        <v>10.028434596813566</v>
      </c>
      <c r="I696" s="10">
        <f t="shared" si="88"/>
        <v>1.2909081283993973</v>
      </c>
      <c r="J696" s="4">
        <f t="shared" si="89"/>
        <v>1347.3683208548425</v>
      </c>
      <c r="K696" s="4">
        <f t="shared" si="83"/>
        <v>302.90192006988053</v>
      </c>
      <c r="L696" s="42">
        <f>Pressure!Q696</f>
        <v>0.76096042258437602</v>
      </c>
      <c r="M696" s="10">
        <f t="shared" si="84"/>
        <v>1.5126033036823052</v>
      </c>
      <c r="N696" s="10">
        <f t="shared" si="90"/>
        <v>2.5992852259916033</v>
      </c>
    </row>
    <row r="697" spans="3:14">
      <c r="C697" s="4">
        <f>Pressure!AB697*1000000</f>
        <v>6717959.4968876308</v>
      </c>
      <c r="D697" s="78">
        <f>Pressure!I697</f>
        <v>1.5531826837612554E-4</v>
      </c>
      <c r="E697" s="40">
        <f>Pressure!H697</f>
        <v>155.31826837612553</v>
      </c>
      <c r="F697" s="10">
        <f t="shared" si="86"/>
        <v>4.5</v>
      </c>
      <c r="G697" s="4">
        <f t="shared" si="85"/>
        <v>284695.64225605223</v>
      </c>
      <c r="H697" s="42">
        <f t="shared" si="87"/>
        <v>10.026042443991052</v>
      </c>
      <c r="I697" s="10">
        <f t="shared" si="88"/>
        <v>1.2908877125116196</v>
      </c>
      <c r="J697" s="4">
        <f t="shared" si="89"/>
        <v>1346.9404271588023</v>
      </c>
      <c r="K697" s="4">
        <f t="shared" si="83"/>
        <v>302.80572527287495</v>
      </c>
      <c r="L697" s="42">
        <f>Pressure!Q697</f>
        <v>0.76208298813068098</v>
      </c>
      <c r="M697" s="10">
        <f t="shared" si="84"/>
        <v>1.5122690858140924</v>
      </c>
      <c r="N697" s="10">
        <f t="shared" si="90"/>
        <v>2.5992852259916033</v>
      </c>
    </row>
    <row r="698" spans="3:14">
      <c r="C698" s="4">
        <f>Pressure!AB698*1000000</f>
        <v>6715920.3296540342</v>
      </c>
      <c r="D698" s="78">
        <f>Pressure!I698</f>
        <v>1.5531826837612554E-4</v>
      </c>
      <c r="E698" s="40">
        <f>Pressure!H698</f>
        <v>155.31826837612553</v>
      </c>
      <c r="F698" s="10">
        <f t="shared" si="86"/>
        <v>4.5</v>
      </c>
      <c r="G698" s="4">
        <f t="shared" si="85"/>
        <v>284609.22583369882</v>
      </c>
      <c r="H698" s="42">
        <f t="shared" si="87"/>
        <v>10.023636838155333</v>
      </c>
      <c r="I698" s="10">
        <f t="shared" si="88"/>
        <v>1.2908671704600581</v>
      </c>
      <c r="J698" s="4">
        <f t="shared" si="89"/>
        <v>1346.510149781973</v>
      </c>
      <c r="K698" s="4">
        <f t="shared" si="83"/>
        <v>302.70899460050651</v>
      </c>
      <c r="L698" s="42">
        <f>Pressure!Q698</f>
        <v>0.76320566176078419</v>
      </c>
      <c r="M698" s="10">
        <f t="shared" si="84"/>
        <v>1.5119329683588432</v>
      </c>
      <c r="N698" s="10">
        <f t="shared" si="90"/>
        <v>2.5992852259916033</v>
      </c>
    </row>
    <row r="699" spans="3:14">
      <c r="C699" s="4">
        <f>Pressure!AB699*1000000</f>
        <v>6713869.868237813</v>
      </c>
      <c r="D699" s="78">
        <f>Pressure!I699</f>
        <v>1.5531826837612554E-4</v>
      </c>
      <c r="E699" s="40">
        <f>Pressure!H699</f>
        <v>155.31826837612553</v>
      </c>
      <c r="F699" s="10">
        <f t="shared" si="86"/>
        <v>4.5</v>
      </c>
      <c r="G699" s="4">
        <f t="shared" si="85"/>
        <v>284522.33078318794</v>
      </c>
      <c r="H699" s="42">
        <f t="shared" si="87"/>
        <v>10.021217780137935</v>
      </c>
      <c r="I699" s="10">
        <f t="shared" si="88"/>
        <v>1.2908465020516646</v>
      </c>
      <c r="J699" s="4">
        <f t="shared" si="89"/>
        <v>1346.0774892601059</v>
      </c>
      <c r="K699" s="4">
        <f t="shared" si="83"/>
        <v>302.6117281732175</v>
      </c>
      <c r="L699" s="42">
        <f>Pressure!Q699</f>
        <v>0.76432844412019396</v>
      </c>
      <c r="M699" s="10">
        <f t="shared" si="84"/>
        <v>1.5115949511406219</v>
      </c>
      <c r="N699" s="10">
        <f t="shared" si="90"/>
        <v>2.5992852259916033</v>
      </c>
    </row>
    <row r="700" spans="3:14">
      <c r="C700" s="4">
        <f>Pressure!AB700*1000000</f>
        <v>6711808.1151943626</v>
      </c>
      <c r="D700" s="78">
        <f>Pressure!I700</f>
        <v>1.5531826837612554E-4</v>
      </c>
      <c r="E700" s="40">
        <f>Pressure!H700</f>
        <v>155.31826837612553</v>
      </c>
      <c r="F700" s="10">
        <f t="shared" si="86"/>
        <v>4.5</v>
      </c>
      <c r="G700" s="4">
        <f t="shared" si="85"/>
        <v>284434.95721281279</v>
      </c>
      <c r="H700" s="42">
        <f t="shared" si="87"/>
        <v>10.018785270777014</v>
      </c>
      <c r="I700" s="10">
        <f t="shared" si="88"/>
        <v>1.2908257070920766</v>
      </c>
      <c r="J700" s="4">
        <f t="shared" si="89"/>
        <v>1345.6424461324063</v>
      </c>
      <c r="K700" s="4">
        <f t="shared" si="83"/>
        <v>302.51392611222661</v>
      </c>
      <c r="L700" s="42">
        <f>Pressure!Q700</f>
        <v>0.76545133585503755</v>
      </c>
      <c r="M700" s="10">
        <f t="shared" si="84"/>
        <v>1.5112550339829867</v>
      </c>
      <c r="N700" s="10">
        <f t="shared" si="90"/>
        <v>2.5992852259916033</v>
      </c>
    </row>
    <row r="701" spans="3:14">
      <c r="C701" s="4">
        <f>Pressure!AB701*1000000</f>
        <v>6709735.0730953179</v>
      </c>
      <c r="D701" s="78">
        <f>Pressure!I701</f>
        <v>1.5531826837612554E-4</v>
      </c>
      <c r="E701" s="40">
        <f>Pressure!H701</f>
        <v>155.31826837612553</v>
      </c>
      <c r="F701" s="10">
        <f t="shared" si="86"/>
        <v>4.5</v>
      </c>
      <c r="G701" s="4">
        <f t="shared" si="85"/>
        <v>284347.105231555</v>
      </c>
      <c r="H701" s="42">
        <f t="shared" si="87"/>
        <v>10.016339310917139</v>
      </c>
      <c r="I701" s="10">
        <f t="shared" si="88"/>
        <v>1.2908047853856108</v>
      </c>
      <c r="J701" s="4">
        <f t="shared" si="89"/>
        <v>1345.2050209415058</v>
      </c>
      <c r="K701" s="4">
        <f t="shared" si="83"/>
        <v>302.4155885395229</v>
      </c>
      <c r="L701" s="42">
        <f>Pressure!Q701</f>
        <v>0.76657433761206495</v>
      </c>
      <c r="M701" s="10">
        <f t="shared" si="84"/>
        <v>1.510913216708363</v>
      </c>
      <c r="N701" s="10">
        <f t="shared" si="90"/>
        <v>2.5992852259916033</v>
      </c>
    </row>
    <row r="702" spans="3:14">
      <c r="C702" s="4">
        <f>Pressure!AB702*1000000</f>
        <v>6707650.7445287425</v>
      </c>
      <c r="D702" s="78">
        <f>Pressure!I702</f>
        <v>1.5531826837612554E-4</v>
      </c>
      <c r="E702" s="40">
        <f>Pressure!H702</f>
        <v>155.31826837612553</v>
      </c>
      <c r="F702" s="10">
        <f t="shared" si="86"/>
        <v>4.5</v>
      </c>
      <c r="G702" s="4">
        <f t="shared" si="85"/>
        <v>284258.77494909219</v>
      </c>
      <c r="H702" s="42">
        <f t="shared" si="87"/>
        <v>10.013879901409563</v>
      </c>
      <c r="I702" s="10">
        <f t="shared" si="88"/>
        <v>1.2907837367352606</v>
      </c>
      <c r="J702" s="4">
        <f t="shared" si="89"/>
        <v>1344.7652142335019</v>
      </c>
      <c r="K702" s="4">
        <f t="shared" si="83"/>
        <v>302.31671557787462</v>
      </c>
      <c r="L702" s="42">
        <f>Pressure!Q702</f>
        <v>0.76769745003865275</v>
      </c>
      <c r="M702" s="10">
        <f t="shared" si="84"/>
        <v>1.5105694991381819</v>
      </c>
      <c r="N702" s="10">
        <f t="shared" si="90"/>
        <v>2.5992852259916033</v>
      </c>
    </row>
    <row r="703" spans="3:14">
      <c r="C703" s="4">
        <f>Pressure!AB703*1000000</f>
        <v>6705555.1320989588</v>
      </c>
      <c r="D703" s="78">
        <f>Pressure!I703</f>
        <v>1.5531826837612554E-4</v>
      </c>
      <c r="E703" s="40">
        <f>Pressure!H703</f>
        <v>155.31826837612553</v>
      </c>
      <c r="F703" s="10">
        <f t="shared" si="86"/>
        <v>4.5</v>
      </c>
      <c r="G703" s="4">
        <f t="shared" si="85"/>
        <v>284169.96647579107</v>
      </c>
      <c r="H703" s="42">
        <f t="shared" si="87"/>
        <v>10.011407043111971</v>
      </c>
      <c r="I703" s="10">
        <f t="shared" si="88"/>
        <v>1.29076256094269</v>
      </c>
      <c r="J703" s="4">
        <f t="shared" si="89"/>
        <v>1344.3230265579239</v>
      </c>
      <c r="K703" s="4">
        <f t="shared" si="83"/>
        <v>302.21730735082144</v>
      </c>
      <c r="L703" s="42">
        <f>Pressure!Q703</f>
        <v>0.76882067378280849</v>
      </c>
      <c r="M703" s="10">
        <f t="shared" si="84"/>
        <v>1.5102238810934636</v>
      </c>
      <c r="N703" s="10">
        <f t="shared" si="90"/>
        <v>2.5992852259916033</v>
      </c>
    </row>
    <row r="704" spans="3:14">
      <c r="C704" s="4">
        <f>Pressure!AB704*1000000</f>
        <v>6703448.2384268511</v>
      </c>
      <c r="D704" s="78">
        <f>Pressure!I704</f>
        <v>1.5531826837612554E-4</v>
      </c>
      <c r="E704" s="40">
        <f>Pressure!H704</f>
        <v>155.31826837612553</v>
      </c>
      <c r="F704" s="10">
        <f t="shared" si="86"/>
        <v>4.5</v>
      </c>
      <c r="G704" s="4">
        <f t="shared" si="85"/>
        <v>284080.67992272036</v>
      </c>
      <c r="H704" s="42">
        <f t="shared" si="87"/>
        <v>10.008920736888848</v>
      </c>
      <c r="I704" s="10">
        <f t="shared" si="88"/>
        <v>1.2907412578082322</v>
      </c>
      <c r="J704" s="4">
        <f t="shared" si="89"/>
        <v>1343.8784584677951</v>
      </c>
      <c r="K704" s="4">
        <f t="shared" si="83"/>
        <v>302.11736398268852</v>
      </c>
      <c r="L704" s="42">
        <f>Pressure!Q704</f>
        <v>0.76994400949317421</v>
      </c>
      <c r="M704" s="10">
        <f t="shared" si="84"/>
        <v>1.5098763623937665</v>
      </c>
      <c r="N704" s="10">
        <f t="shared" si="90"/>
        <v>2.5992852259916033</v>
      </c>
    </row>
    <row r="705" spans="3:14">
      <c r="C705" s="4">
        <f>Pressure!AB705*1000000</f>
        <v>6701330.0661495309</v>
      </c>
      <c r="D705" s="78">
        <f>Pressure!I705</f>
        <v>1.5531826837612554E-4</v>
      </c>
      <c r="E705" s="40">
        <f>Pressure!H705</f>
        <v>155.31826837612553</v>
      </c>
      <c r="F705" s="10">
        <f t="shared" si="86"/>
        <v>4.5</v>
      </c>
      <c r="G705" s="4">
        <f t="shared" si="85"/>
        <v>283990.91540163622</v>
      </c>
      <c r="H705" s="42">
        <f t="shared" si="87"/>
        <v>10.006420983611084</v>
      </c>
      <c r="I705" s="10">
        <f t="shared" si="88"/>
        <v>1.2907198271308804</v>
      </c>
      <c r="J705" s="4">
        <f t="shared" si="89"/>
        <v>1343.4315105195628</v>
      </c>
      <c r="K705" s="4">
        <f t="shared" si="83"/>
        <v>302.01688559857087</v>
      </c>
      <c r="L705" s="42">
        <f>Pressure!Q705</f>
        <v>0.77106745781903097</v>
      </c>
      <c r="M705" s="10">
        <f t="shared" si="84"/>
        <v>1.509526942858511</v>
      </c>
      <c r="N705" s="10">
        <f t="shared" si="90"/>
        <v>2.5992852259916033</v>
      </c>
    </row>
    <row r="706" spans="3:14">
      <c r="C706" s="4">
        <f>Pressure!AB706*1000000</f>
        <v>6699200.6179207554</v>
      </c>
      <c r="D706" s="78">
        <f>Pressure!I706</f>
        <v>1.5531826837612554E-4</v>
      </c>
      <c r="E706" s="40">
        <f>Pressure!H706</f>
        <v>155.31826837612553</v>
      </c>
      <c r="F706" s="10">
        <f t="shared" si="86"/>
        <v>4.5</v>
      </c>
      <c r="G706" s="4">
        <f t="shared" si="85"/>
        <v>283900.67302500043</v>
      </c>
      <c r="H706" s="42">
        <f t="shared" si="87"/>
        <v>10.003907784156429</v>
      </c>
      <c r="I706" s="10">
        <f t="shared" si="88"/>
        <v>1.2906982687082889</v>
      </c>
      <c r="J706" s="4">
        <f t="shared" si="89"/>
        <v>1342.9821832731866</v>
      </c>
      <c r="K706" s="4">
        <f t="shared" si="83"/>
        <v>301.9158723243529</v>
      </c>
      <c r="L706" s="42">
        <f>Pressure!Q706</f>
        <v>0.77219101941030233</v>
      </c>
      <c r="M706" s="10">
        <f t="shared" si="84"/>
        <v>1.5091756223054773</v>
      </c>
      <c r="N706" s="10">
        <f t="shared" si="90"/>
        <v>2.5992852259916033</v>
      </c>
    </row>
    <row r="707" spans="3:14">
      <c r="C707" s="4">
        <f>Pressure!AB707*1000000</f>
        <v>6697059.8964104755</v>
      </c>
      <c r="D707" s="78">
        <f>Pressure!I707</f>
        <v>1.5531826837612554E-4</v>
      </c>
      <c r="E707" s="40">
        <f>Pressure!H707</f>
        <v>155.31826837612553</v>
      </c>
      <c r="F707" s="10">
        <f t="shared" si="86"/>
        <v>4.5</v>
      </c>
      <c r="G707" s="4">
        <f t="shared" si="85"/>
        <v>283809.9529059609</v>
      </c>
      <c r="H707" s="42">
        <f t="shared" si="87"/>
        <v>10.001381139408981</v>
      </c>
      <c r="I707" s="10">
        <f t="shared" si="88"/>
        <v>1.2906765823367625</v>
      </c>
      <c r="J707" s="4">
        <f t="shared" si="89"/>
        <v>1342.530477292044</v>
      </c>
      <c r="K707" s="4">
        <f t="shared" si="83"/>
        <v>301.81432428668768</v>
      </c>
      <c r="L707" s="42">
        <f>Pressure!Q707</f>
        <v>0.773314694917559</v>
      </c>
      <c r="M707" s="10">
        <f t="shared" si="84"/>
        <v>1.5088224005524247</v>
      </c>
      <c r="N707" s="10">
        <f t="shared" si="90"/>
        <v>2.5992852259916033</v>
      </c>
    </row>
    <row r="708" spans="3:14">
      <c r="C708" s="4">
        <f>Pressure!AB708*1000000</f>
        <v>6694907.9043052169</v>
      </c>
      <c r="D708" s="78">
        <f>Pressure!I708</f>
        <v>1.5531826837612554E-4</v>
      </c>
      <c r="E708" s="40">
        <f>Pressure!H708</f>
        <v>155.31826837612553</v>
      </c>
      <c r="F708" s="10">
        <f t="shared" si="86"/>
        <v>4.5</v>
      </c>
      <c r="G708" s="4">
        <f t="shared" si="85"/>
        <v>283718.75515836797</v>
      </c>
      <c r="H708" s="42">
        <f t="shared" si="87"/>
        <v>9.9988410502595926</v>
      </c>
      <c r="I708" s="10">
        <f t="shared" si="88"/>
        <v>1.2906547678112563</v>
      </c>
      <c r="J708" s="4">
        <f t="shared" si="89"/>
        <v>1342.0763931430088</v>
      </c>
      <c r="K708" s="4">
        <f t="shared" si="83"/>
        <v>301.71224161301399</v>
      </c>
      <c r="L708" s="42">
        <f>Pressure!Q708</f>
        <v>0.77443848499202228</v>
      </c>
      <c r="M708" s="10">
        <f t="shared" si="84"/>
        <v>1.5084672774154235</v>
      </c>
      <c r="N708" s="10">
        <f t="shared" si="90"/>
        <v>2.5992852259916033</v>
      </c>
    </row>
    <row r="709" spans="3:14">
      <c r="C709" s="4">
        <f>Pressure!AB709*1000000</f>
        <v>6692744.6443080865</v>
      </c>
      <c r="D709" s="78">
        <f>Pressure!I709</f>
        <v>1.5531826837612554E-4</v>
      </c>
      <c r="E709" s="40">
        <f>Pressure!H709</f>
        <v>155.31826837612553</v>
      </c>
      <c r="F709" s="10">
        <f t="shared" si="86"/>
        <v>4.5</v>
      </c>
      <c r="G709" s="4">
        <f t="shared" si="85"/>
        <v>283627.07989677473</v>
      </c>
      <c r="H709" s="42">
        <f t="shared" si="87"/>
        <v>9.9962875176059054</v>
      </c>
      <c r="I709" s="10">
        <f t="shared" si="88"/>
        <v>1.2906328249253702</v>
      </c>
      <c r="J709" s="4">
        <f t="shared" si="89"/>
        <v>1341.619931396453</v>
      </c>
      <c r="K709" s="4">
        <f t="shared" si="83"/>
        <v>301.60962443155728</v>
      </c>
      <c r="L709" s="42">
        <f>Pressure!Q709</f>
        <v>0.7755623902855685</v>
      </c>
      <c r="M709" s="10">
        <f t="shared" si="84"/>
        <v>1.5081102527102224</v>
      </c>
      <c r="N709" s="10">
        <f t="shared" si="90"/>
        <v>2.5992852259916033</v>
      </c>
    </row>
    <row r="710" spans="3:14">
      <c r="C710" s="4">
        <f>Pressure!AB710*1000000</f>
        <v>6690570.1191385211</v>
      </c>
      <c r="D710" s="78">
        <f>Pressure!I710</f>
        <v>1.5531826837612554E-4</v>
      </c>
      <c r="E710" s="40">
        <f>Pressure!H710</f>
        <v>155.31826837612553</v>
      </c>
      <c r="F710" s="10">
        <f t="shared" si="86"/>
        <v>4.5</v>
      </c>
      <c r="G710" s="4">
        <f t="shared" si="85"/>
        <v>283534.92723642627</v>
      </c>
      <c r="H710" s="42">
        <f t="shared" si="87"/>
        <v>9.9937205423520297</v>
      </c>
      <c r="I710" s="10">
        <f t="shared" si="88"/>
        <v>1.2906107534713429</v>
      </c>
      <c r="J710" s="4">
        <f t="shared" si="89"/>
        <v>1341.1610926261969</v>
      </c>
      <c r="K710" s="4">
        <f t="shared" si="83"/>
        <v>301.50647287131807</v>
      </c>
      <c r="L710" s="42">
        <f>Pressure!Q710</f>
        <v>0.77668641145073303</v>
      </c>
      <c r="M710" s="10">
        <f t="shared" si="84"/>
        <v>1.5077513262516067</v>
      </c>
      <c r="N710" s="10">
        <f t="shared" si="90"/>
        <v>2.5992852259916033</v>
      </c>
    </row>
    <row r="711" spans="3:14">
      <c r="C711" s="4">
        <f>Pressure!AB711*1000000</f>
        <v>6688384.3315324709</v>
      </c>
      <c r="D711" s="78">
        <f>Pressure!I711</f>
        <v>1.5531826837612554E-4</v>
      </c>
      <c r="E711" s="40">
        <f>Pressure!H711</f>
        <v>155.31826837612553</v>
      </c>
      <c r="F711" s="10">
        <f t="shared" si="86"/>
        <v>4.5</v>
      </c>
      <c r="G711" s="4">
        <f t="shared" si="85"/>
        <v>283442.2972932675</v>
      </c>
      <c r="H711" s="42">
        <f t="shared" si="87"/>
        <v>9.9911401254087355</v>
      </c>
      <c r="I711" s="10">
        <f t="shared" si="88"/>
        <v>1.2905885532400467</v>
      </c>
      <c r="J711" s="4">
        <f t="shared" si="89"/>
        <v>1340.6998774095423</v>
      </c>
      <c r="K711" s="4">
        <f t="shared" si="83"/>
        <v>301.40278706207954</v>
      </c>
      <c r="L711" s="42">
        <f>Pressure!Q711</f>
        <v>0.77781054914071424</v>
      </c>
      <c r="M711" s="10">
        <f t="shared" si="84"/>
        <v>1.5073904978533692</v>
      </c>
      <c r="N711" s="10">
        <f t="shared" si="90"/>
        <v>2.5992852259916033</v>
      </c>
    </row>
    <row r="712" spans="3:14">
      <c r="C712" s="4">
        <f>Pressure!AB712*1000000</f>
        <v>6686187.2842426244</v>
      </c>
      <c r="D712" s="78">
        <f>Pressure!I712</f>
        <v>1.5531826837612554E-4</v>
      </c>
      <c r="E712" s="40">
        <f>Pressure!H712</f>
        <v>155.31826837612553</v>
      </c>
      <c r="F712" s="10">
        <f t="shared" si="86"/>
        <v>4.5</v>
      </c>
      <c r="G712" s="4">
        <f t="shared" si="85"/>
        <v>283349.19018395257</v>
      </c>
      <c r="H712" s="42">
        <f t="shared" si="87"/>
        <v>9.9885462676937244</v>
      </c>
      <c r="I712" s="10">
        <f t="shared" si="88"/>
        <v>1.290566224020987</v>
      </c>
      <c r="J712" s="4">
        <f t="shared" si="89"/>
        <v>1340.2362863273247</v>
      </c>
      <c r="K712" s="4">
        <f t="shared" si="83"/>
        <v>301.2985671344195</v>
      </c>
      <c r="L712" s="42">
        <f>Pressure!Q712</f>
        <v>0.77893480400937765</v>
      </c>
      <c r="M712" s="10">
        <f t="shared" si="84"/>
        <v>1.5070277673284891</v>
      </c>
      <c r="N712" s="10">
        <f t="shared" si="90"/>
        <v>2.5992852259916033</v>
      </c>
    </row>
    <row r="713" spans="3:14">
      <c r="C713" s="4">
        <f>Pressure!AB713*1000000</f>
        <v>6683978.980037909</v>
      </c>
      <c r="D713" s="78">
        <f>Pressure!I713</f>
        <v>1.5531826837612554E-4</v>
      </c>
      <c r="E713" s="40">
        <f>Pressure!H713</f>
        <v>155.31826837612553</v>
      </c>
      <c r="F713" s="10">
        <f t="shared" si="86"/>
        <v>4.5</v>
      </c>
      <c r="G713" s="4">
        <f t="shared" si="85"/>
        <v>283255.60602582403</v>
      </c>
      <c r="H713" s="42">
        <f t="shared" si="87"/>
        <v>9.9859389701310253</v>
      </c>
      <c r="I713" s="10">
        <f t="shared" si="88"/>
        <v>1.2905437656022909</v>
      </c>
      <c r="J713" s="4">
        <f t="shared" si="89"/>
        <v>1339.7703199638056</v>
      </c>
      <c r="K713" s="4">
        <f t="shared" si="83"/>
        <v>301.19381321968564</v>
      </c>
      <c r="L713" s="42">
        <f>Pressure!Q713</f>
        <v>0.78005917671126013</v>
      </c>
      <c r="M713" s="10">
        <f t="shared" si="84"/>
        <v>1.5066631344892285</v>
      </c>
      <c r="N713" s="10">
        <f t="shared" si="90"/>
        <v>2.5992852259916033</v>
      </c>
    </row>
    <row r="714" spans="3:14">
      <c r="C714" s="4">
        <f>Pressure!AB714*1000000</f>
        <v>6681759.4217041638</v>
      </c>
      <c r="D714" s="78">
        <f>Pressure!I714</f>
        <v>1.5531826837612554E-4</v>
      </c>
      <c r="E714" s="40">
        <f>Pressure!H714</f>
        <v>155.31826837612553</v>
      </c>
      <c r="F714" s="10">
        <f t="shared" si="86"/>
        <v>4.5</v>
      </c>
      <c r="G714" s="4">
        <f t="shared" si="85"/>
        <v>283161.54493694083</v>
      </c>
      <c r="H714" s="42">
        <f t="shared" si="87"/>
        <v>9.9833182336517847</v>
      </c>
      <c r="I714" s="10">
        <f t="shared" si="88"/>
        <v>1.2905211777707093</v>
      </c>
      <c r="J714" s="4">
        <f t="shared" si="89"/>
        <v>1339.3019789068146</v>
      </c>
      <c r="K714" s="4">
        <f t="shared" si="83"/>
        <v>301.08852545002804</v>
      </c>
      <c r="L714" s="42">
        <f>Pressure!Q714</f>
        <v>0.78118366790157379</v>
      </c>
      <c r="M714" s="10">
        <f t="shared" si="84"/>
        <v>1.5062965991466872</v>
      </c>
      <c r="N714" s="10">
        <f t="shared" si="90"/>
        <v>2.5992852259916033</v>
      </c>
    </row>
    <row r="715" spans="3:14">
      <c r="C715" s="4">
        <f>Pressure!AB715*1000000</f>
        <v>6679528.6120435344</v>
      </c>
      <c r="D715" s="78">
        <f>Pressure!I715</f>
        <v>1.5531826837612554E-4</v>
      </c>
      <c r="E715" s="40">
        <f>Pressure!H715</f>
        <v>155.31826837612553</v>
      </c>
      <c r="F715" s="10">
        <f t="shared" si="86"/>
        <v>4.5</v>
      </c>
      <c r="G715" s="4">
        <f t="shared" si="85"/>
        <v>283067.00703605317</v>
      </c>
      <c r="H715" s="42">
        <f t="shared" si="87"/>
        <v>9.9806840591935373</v>
      </c>
      <c r="I715" s="10">
        <f t="shared" si="88"/>
        <v>1.2904984603116059</v>
      </c>
      <c r="J715" s="4">
        <f t="shared" si="89"/>
        <v>1338.8312637476222</v>
      </c>
      <c r="K715" s="4">
        <f t="shared" si="83"/>
        <v>300.98270395837017</v>
      </c>
      <c r="L715" s="42">
        <f>Pressure!Q715</f>
        <v>0.7823082782362103</v>
      </c>
      <c r="M715" s="10">
        <f t="shared" si="84"/>
        <v>1.5059281611113853</v>
      </c>
      <c r="N715" s="10">
        <f t="shared" si="90"/>
        <v>2.5992852259916033</v>
      </c>
    </row>
    <row r="716" spans="3:14">
      <c r="C716" s="4">
        <f>Pressure!AB716*1000000</f>
        <v>6677286.553874894</v>
      </c>
      <c r="D716" s="78">
        <f>Pressure!I716</f>
        <v>1.5531826837612554E-4</v>
      </c>
      <c r="E716" s="40">
        <f>Pressure!H716</f>
        <v>155.31826837612553</v>
      </c>
      <c r="F716" s="10">
        <f t="shared" si="86"/>
        <v>4.5</v>
      </c>
      <c r="G716" s="4">
        <f t="shared" si="85"/>
        <v>282971.99244262016</v>
      </c>
      <c r="H716" s="42">
        <f t="shared" si="87"/>
        <v>9.9780364477006849</v>
      </c>
      <c r="I716" s="10">
        <f t="shared" si="88"/>
        <v>1.2904756130089565</v>
      </c>
      <c r="J716" s="4">
        <f t="shared" si="89"/>
        <v>1338.3581750810295</v>
      </c>
      <c r="K716" s="4">
        <f t="shared" si="83"/>
        <v>300.87634887842938</v>
      </c>
      <c r="L716" s="42">
        <f>Pressure!Q716</f>
        <v>0.78343300837174501</v>
      </c>
      <c r="M716" s="10">
        <f t="shared" si="84"/>
        <v>1.5055578201929256</v>
      </c>
      <c r="N716" s="10">
        <f t="shared" si="90"/>
        <v>2.5992852259916033</v>
      </c>
    </row>
    <row r="717" spans="3:14">
      <c r="C717" s="4">
        <f>Pressure!AB717*1000000</f>
        <v>6675033.2500337251</v>
      </c>
      <c r="D717" s="78">
        <f>Pressure!I717</f>
        <v>1.5531826837612554E-4</v>
      </c>
      <c r="E717" s="40">
        <f>Pressure!H717</f>
        <v>155.31826837612553</v>
      </c>
      <c r="F717" s="10">
        <f t="shared" si="86"/>
        <v>4.5</v>
      </c>
      <c r="G717" s="4">
        <f t="shared" si="85"/>
        <v>282876.50127680454</v>
      </c>
      <c r="H717" s="42">
        <f t="shared" si="87"/>
        <v>9.97537540012436</v>
      </c>
      <c r="I717" s="10">
        <f t="shared" si="88"/>
        <v>1.2904526356453421</v>
      </c>
      <c r="J717" s="4">
        <f t="shared" si="89"/>
        <v>1337.8827135053409</v>
      </c>
      <c r="K717" s="4">
        <f t="shared" si="83"/>
        <v>300.76946034471041</v>
      </c>
      <c r="L717" s="42">
        <f>Pressure!Q717</f>
        <v>0.78455785896544095</v>
      </c>
      <c r="M717" s="10">
        <f t="shared" si="84"/>
        <v>1.5051855761998596</v>
      </c>
      <c r="N717" s="10">
        <f t="shared" si="90"/>
        <v>2.5992852259916033</v>
      </c>
    </row>
    <row r="718" spans="3:14">
      <c r="C718" s="4">
        <f>Pressure!AB718*1000000</f>
        <v>6672768.7033721656</v>
      </c>
      <c r="D718" s="78">
        <f>Pressure!I718</f>
        <v>1.5531826837612554E-4</v>
      </c>
      <c r="E718" s="40">
        <f>Pressure!H718</f>
        <v>155.31826837612553</v>
      </c>
      <c r="F718" s="10">
        <f t="shared" si="86"/>
        <v>4.5</v>
      </c>
      <c r="G718" s="4">
        <f t="shared" si="85"/>
        <v>282780.53365947522</v>
      </c>
      <c r="H718" s="42">
        <f t="shared" si="87"/>
        <v>9.972700917422479</v>
      </c>
      <c r="I718" s="10">
        <f t="shared" si="88"/>
        <v>1.2904295280019451</v>
      </c>
      <c r="J718" s="4">
        <f t="shared" si="89"/>
        <v>1337.404879622376</v>
      </c>
      <c r="K718" s="4">
        <f t="shared" si="83"/>
        <v>300.66203849250843</v>
      </c>
      <c r="L718" s="42">
        <f>Pressure!Q718</f>
        <v>0.78568283067525313</v>
      </c>
      <c r="M718" s="10">
        <f t="shared" si="84"/>
        <v>1.5048114289401044</v>
      </c>
      <c r="N718" s="10">
        <f t="shared" si="90"/>
        <v>2.5992852259916033</v>
      </c>
    </row>
    <row r="719" spans="3:14">
      <c r="C719" s="4">
        <f>Pressure!AB719*1000000</f>
        <v>6670492.9167589322</v>
      </c>
      <c r="D719" s="78">
        <f>Pressure!I719</f>
        <v>1.5531826837612554E-4</v>
      </c>
      <c r="E719" s="40">
        <f>Pressure!H719</f>
        <v>155.31826837612553</v>
      </c>
      <c r="F719" s="10">
        <f t="shared" si="86"/>
        <v>4.5</v>
      </c>
      <c r="G719" s="4">
        <f t="shared" si="85"/>
        <v>282684.08971220336</v>
      </c>
      <c r="H719" s="42">
        <f t="shared" si="87"/>
        <v>9.9700130005595931</v>
      </c>
      <c r="I719" s="10">
        <f t="shared" si="88"/>
        <v>1.290406289858542</v>
      </c>
      <c r="J719" s="4">
        <f t="shared" si="89"/>
        <v>1336.9246740374526</v>
      </c>
      <c r="K719" s="4">
        <f t="shared" ref="K719:K782" si="91">J719/4.4482</f>
        <v>300.55408345790494</v>
      </c>
      <c r="L719" s="42">
        <f>Pressure!Q719</f>
        <v>0.78680792415983258</v>
      </c>
      <c r="M719" s="10">
        <f t="shared" ref="M719:M782" si="92">(J719+J718)/2*(L719-L718)</f>
        <v>1.5044353782204758</v>
      </c>
      <c r="N719" s="10">
        <f t="shared" si="90"/>
        <v>2.5992852259916033</v>
      </c>
    </row>
    <row r="720" spans="3:14">
      <c r="C720" s="4">
        <f>Pressure!AB720*1000000</f>
        <v>6668205.8930796199</v>
      </c>
      <c r="D720" s="78">
        <f>Pressure!I720</f>
        <v>1.5531826837612554E-4</v>
      </c>
      <c r="E720" s="40">
        <f>Pressure!H720</f>
        <v>155.31826837612553</v>
      </c>
      <c r="F720" s="10">
        <f t="shared" si="86"/>
        <v>4.5</v>
      </c>
      <c r="G720" s="4">
        <f t="shared" si="85"/>
        <v>282587.1695572756</v>
      </c>
      <c r="H720" s="42">
        <f t="shared" si="87"/>
        <v>9.9673116505072965</v>
      </c>
      <c r="I720" s="10">
        <f t="shared" si="88"/>
        <v>1.2903829209935025</v>
      </c>
      <c r="J720" s="4">
        <f t="shared" si="89"/>
        <v>1336.4420973594495</v>
      </c>
      <c r="K720" s="4">
        <f t="shared" si="91"/>
        <v>300.4455953777819</v>
      </c>
      <c r="L720" s="42">
        <f>Pressure!Q720</f>
        <v>0.78793314007853055</v>
      </c>
      <c r="M720" s="10">
        <f t="shared" si="92"/>
        <v>1.5040574238469873</v>
      </c>
      <c r="N720" s="10">
        <f t="shared" si="90"/>
        <v>2.5992852259916033</v>
      </c>
    </row>
    <row r="721" spans="3:14">
      <c r="C721" s="4">
        <f>Pressure!AB721*1000000</f>
        <v>6665907.6352363899</v>
      </c>
      <c r="D721" s="78">
        <f>Pressure!I721</f>
        <v>1.5531826837612554E-4</v>
      </c>
      <c r="E721" s="40">
        <f>Pressure!H721</f>
        <v>155.31826837612553</v>
      </c>
      <c r="F721" s="10">
        <f t="shared" si="86"/>
        <v>4.5</v>
      </c>
      <c r="G721" s="4">
        <f t="shared" si="85"/>
        <v>282489.77331768064</v>
      </c>
      <c r="H721" s="42">
        <f t="shared" si="87"/>
        <v>9.964596868243806</v>
      </c>
      <c r="I721" s="10">
        <f t="shared" si="88"/>
        <v>1.2903594211837806</v>
      </c>
      <c r="J721" s="4">
        <f t="shared" si="89"/>
        <v>1335.9571502007416</v>
      </c>
      <c r="K721" s="4">
        <f t="shared" si="91"/>
        <v>300.33657438980748</v>
      </c>
      <c r="L721" s="42">
        <f>Pressure!Q721</f>
        <v>0.78905847909140281</v>
      </c>
      <c r="M721" s="10">
        <f t="shared" si="92"/>
        <v>1.5036775656249801</v>
      </c>
      <c r="N721" s="10">
        <f t="shared" si="90"/>
        <v>2.5992852259916033</v>
      </c>
    </row>
    <row r="722" spans="3:14">
      <c r="C722" s="4">
        <f>Pressure!AB722*1000000</f>
        <v>6663598.1461480437</v>
      </c>
      <c r="D722" s="78">
        <f>Pressure!I722</f>
        <v>1.5531826837612554E-4</v>
      </c>
      <c r="E722" s="40">
        <f>Pressure!H722</f>
        <v>155.31826837612553</v>
      </c>
      <c r="F722" s="10">
        <f t="shared" si="86"/>
        <v>4.5</v>
      </c>
      <c r="G722" s="4">
        <f t="shared" si="85"/>
        <v>282391.9011171122</v>
      </c>
      <c r="H722" s="42">
        <f t="shared" si="87"/>
        <v>9.9618686547540509</v>
      </c>
      <c r="I722" s="10">
        <f t="shared" si="88"/>
        <v>1.2903357902049093</v>
      </c>
      <c r="J722" s="4">
        <f t="shared" si="89"/>
        <v>1335.4698331772142</v>
      </c>
      <c r="K722" s="4">
        <f t="shared" si="91"/>
        <v>300.22702063243878</v>
      </c>
      <c r="L722" s="42">
        <f>Pressure!Q722</f>
        <v>0.79018394185921381</v>
      </c>
      <c r="M722" s="10">
        <f t="shared" si="92"/>
        <v>1.5032958033587762</v>
      </c>
      <c r="N722" s="10">
        <f t="shared" si="90"/>
        <v>2.5992852259916033</v>
      </c>
    </row>
    <row r="723" spans="3:14">
      <c r="C723" s="4">
        <f>Pressure!AB723*1000000</f>
        <v>6661277.4287503045</v>
      </c>
      <c r="D723" s="78">
        <f>Pressure!I723</f>
        <v>1.5531826837612554E-4</v>
      </c>
      <c r="E723" s="40">
        <f>Pressure!H723</f>
        <v>155.31826837612553</v>
      </c>
      <c r="F723" s="10">
        <f t="shared" si="86"/>
        <v>4.5</v>
      </c>
      <c r="G723" s="4">
        <f t="shared" si="85"/>
        <v>282293.55307998124</v>
      </c>
      <c r="H723" s="42">
        <f t="shared" si="87"/>
        <v>9.9591270110299899</v>
      </c>
      <c r="I723" s="10">
        <f t="shared" si="88"/>
        <v>1.2903120278309994</v>
      </c>
      <c r="J723" s="4">
        <f t="shared" si="89"/>
        <v>1334.9801469083247</v>
      </c>
      <c r="K723" s="4">
        <f t="shared" si="91"/>
        <v>300.11693424493609</v>
      </c>
      <c r="L723" s="42">
        <f>Pressure!Q723</f>
        <v>0.79130952904344076</v>
      </c>
      <c r="M723" s="10">
        <f t="shared" si="92"/>
        <v>1.5029121368516991</v>
      </c>
      <c r="N723" s="10">
        <f t="shared" si="90"/>
        <v>2.5992852259916033</v>
      </c>
    </row>
    <row r="724" spans="3:14">
      <c r="C724" s="4">
        <f>Pressure!AB724*1000000</f>
        <v>6658945.4859955357</v>
      </c>
      <c r="D724" s="78">
        <f>Pressure!I724</f>
        <v>1.5531826837612554E-4</v>
      </c>
      <c r="E724" s="40">
        <f>Pressure!H724</f>
        <v>155.31826837612553</v>
      </c>
      <c r="F724" s="10">
        <f t="shared" si="86"/>
        <v>4.5</v>
      </c>
      <c r="G724" s="4">
        <f t="shared" si="85"/>
        <v>282194.72933140385</v>
      </c>
      <c r="H724" s="42">
        <f t="shared" si="87"/>
        <v>9.9563719380702693</v>
      </c>
      <c r="I724" s="10">
        <f t="shared" si="88"/>
        <v>1.2902881338347305</v>
      </c>
      <c r="J724" s="4">
        <f t="shared" si="89"/>
        <v>1334.4880920170401</v>
      </c>
      <c r="K724" s="4">
        <f t="shared" si="91"/>
        <v>300.00631536734863</v>
      </c>
      <c r="L724" s="42">
        <f>Pressure!Q724</f>
        <v>0.79243524130627807</v>
      </c>
      <c r="M724" s="10">
        <f t="shared" si="92"/>
        <v>1.5025265659064986</v>
      </c>
      <c r="N724" s="10">
        <f t="shared" si="90"/>
        <v>2.5992852259916033</v>
      </c>
    </row>
    <row r="725" spans="3:14">
      <c r="C725" s="4">
        <f>Pressure!AB725*1000000</f>
        <v>6656602.3208528738</v>
      </c>
      <c r="D725" s="78">
        <f>Pressure!I725</f>
        <v>1.5531826837612554E-4</v>
      </c>
      <c r="E725" s="40">
        <f>Pressure!H725</f>
        <v>155.31826837612553</v>
      </c>
      <c r="F725" s="10">
        <f t="shared" si="86"/>
        <v>4.5</v>
      </c>
      <c r="G725" s="4">
        <f t="shared" si="85"/>
        <v>282095.42999720707</v>
      </c>
      <c r="H725" s="42">
        <f t="shared" si="87"/>
        <v>9.9536034368803836</v>
      </c>
      <c r="I725" s="10">
        <f t="shared" si="88"/>
        <v>1.2902641079873465</v>
      </c>
      <c r="J725" s="4">
        <f t="shared" si="89"/>
        <v>1333.9936691298672</v>
      </c>
      <c r="K725" s="4">
        <f t="shared" si="91"/>
        <v>299.89516414052139</v>
      </c>
      <c r="L725" s="42">
        <f>Pressure!Q725</f>
        <v>0.79356107931064135</v>
      </c>
      <c r="M725" s="10">
        <f t="shared" si="92"/>
        <v>1.5021390903247192</v>
      </c>
      <c r="N725" s="10">
        <f t="shared" si="90"/>
        <v>2.5992852259916033</v>
      </c>
    </row>
    <row r="726" spans="3:14">
      <c r="C726" s="4">
        <f>Pressure!AB726*1000000</f>
        <v>6654247.9363083756</v>
      </c>
      <c r="D726" s="78">
        <f>Pressure!I726</f>
        <v>1.5531826837612554E-4</v>
      </c>
      <c r="E726" s="40">
        <f>Pressure!H726</f>
        <v>155.31826837612553</v>
      </c>
      <c r="F726" s="10">
        <f t="shared" si="86"/>
        <v>4.5</v>
      </c>
      <c r="G726" s="4">
        <f t="shared" si="85"/>
        <v>281995.65520393476</v>
      </c>
      <c r="H726" s="42">
        <f t="shared" si="87"/>
        <v>9.9508215084728082</v>
      </c>
      <c r="I726" s="10">
        <f t="shared" si="88"/>
        <v>1.2902399500586523</v>
      </c>
      <c r="J726" s="4">
        <f t="shared" si="89"/>
        <v>1333.4968788768831</v>
      </c>
      <c r="K726" s="4">
        <f t="shared" si="91"/>
        <v>299.78348070610207</v>
      </c>
      <c r="L726" s="42">
        <f>Pressure!Q726</f>
        <v>0.79468704372017174</v>
      </c>
      <c r="M726" s="10">
        <f t="shared" si="92"/>
        <v>1.5017497099071568</v>
      </c>
      <c r="N726" s="10">
        <f t="shared" si="90"/>
        <v>2.5992852259916033</v>
      </c>
    </row>
    <row r="727" spans="3:14">
      <c r="C727" s="4">
        <f>Pressure!AB727*1000000</f>
        <v>6651882.3353647757</v>
      </c>
      <c r="D727" s="78">
        <f>Pressure!I727</f>
        <v>1.5531826837612554E-4</v>
      </c>
      <c r="E727" s="40">
        <f>Pressure!H727</f>
        <v>155.31826837612553</v>
      </c>
      <c r="F727" s="10">
        <f t="shared" si="86"/>
        <v>4.5</v>
      </c>
      <c r="G727" s="4">
        <f t="shared" si="85"/>
        <v>281895.40507883771</v>
      </c>
      <c r="H727" s="42">
        <f t="shared" si="87"/>
        <v>9.9480261538667261</v>
      </c>
      <c r="I727" s="10">
        <f t="shared" si="88"/>
        <v>1.290215659817006</v>
      </c>
      <c r="J727" s="4">
        <f t="shared" si="89"/>
        <v>1332.9977218916845</v>
      </c>
      <c r="K727" s="4">
        <f t="shared" si="91"/>
        <v>299.67126520652948</v>
      </c>
      <c r="L727" s="42">
        <f>Pressure!Q727</f>
        <v>0.79581313519924035</v>
      </c>
      <c r="M727" s="10">
        <f t="shared" si="92"/>
        <v>1.5013584244539746</v>
      </c>
      <c r="N727" s="10">
        <f t="shared" si="90"/>
        <v>2.5992852259916033</v>
      </c>
    </row>
    <row r="728" spans="3:14">
      <c r="C728" s="4">
        <f>Pressure!AB728*1000000</f>
        <v>6649505.5210417174</v>
      </c>
      <c r="D728" s="78">
        <f>Pressure!I728</f>
        <v>1.5531826837612554E-4</v>
      </c>
      <c r="E728" s="40">
        <f>Pressure!H728</f>
        <v>155.31826837612553</v>
      </c>
      <c r="F728" s="10">
        <f t="shared" si="86"/>
        <v>4.5</v>
      </c>
      <c r="G728" s="4">
        <f t="shared" si="85"/>
        <v>281794.6797498833</v>
      </c>
      <c r="H728" s="42">
        <f t="shared" si="87"/>
        <v>9.9452173740882976</v>
      </c>
      <c r="I728" s="10">
        <f t="shared" si="88"/>
        <v>1.2901912370293149</v>
      </c>
      <c r="J728" s="4">
        <f t="shared" si="89"/>
        <v>1332.4961988114353</v>
      </c>
      <c r="K728" s="4">
        <f t="shared" si="91"/>
        <v>299.55851778504456</v>
      </c>
      <c r="L728" s="42">
        <f>Pressure!Q728</f>
        <v>0.79693935441295227</v>
      </c>
      <c r="M728" s="10">
        <f t="shared" si="92"/>
        <v>1.5009652337640864</v>
      </c>
      <c r="N728" s="10">
        <f t="shared" si="90"/>
        <v>2.5992852259916033</v>
      </c>
    </row>
    <row r="729" spans="3:14">
      <c r="C729" s="4">
        <f>Pressure!AB729*1000000</f>
        <v>6647117.4963757796</v>
      </c>
      <c r="D729" s="78">
        <f>Pressure!I729</f>
        <v>1.5531826837612554E-4</v>
      </c>
      <c r="E729" s="40">
        <f>Pressure!H729</f>
        <v>155.31826837612553</v>
      </c>
      <c r="F729" s="10">
        <f t="shared" si="86"/>
        <v>4.5</v>
      </c>
      <c r="G729" s="4">
        <f t="shared" si="85"/>
        <v>281693.47934575652</v>
      </c>
      <c r="H729" s="42">
        <f t="shared" si="87"/>
        <v>9.9423951701706557</v>
      </c>
      <c r="I729" s="10">
        <f t="shared" si="88"/>
        <v>1.2901666814610309</v>
      </c>
      <c r="J729" s="4">
        <f t="shared" si="89"/>
        <v>1331.9923102768732</v>
      </c>
      <c r="K729" s="4">
        <f t="shared" si="91"/>
        <v>299.44523858569158</v>
      </c>
      <c r="L729" s="42">
        <f>Pressure!Q729</f>
        <v>0.79806570202715088</v>
      </c>
      <c r="M729" s="10">
        <f t="shared" si="92"/>
        <v>1.5005701376356118</v>
      </c>
      <c r="N729" s="10">
        <f t="shared" si="90"/>
        <v>2.5992852259916033</v>
      </c>
    </row>
    <row r="730" spans="3:14">
      <c r="C730" s="4">
        <f>Pressure!AB730*1000000</f>
        <v>6644718.2644202132</v>
      </c>
      <c r="D730" s="78">
        <f>Pressure!I730</f>
        <v>1.5531826837612554E-4</v>
      </c>
      <c r="E730" s="40">
        <f>Pressure!H730</f>
        <v>155.31826837612553</v>
      </c>
      <c r="F730" s="10">
        <f t="shared" si="86"/>
        <v>4.5</v>
      </c>
      <c r="G730" s="4">
        <f t="shared" si="85"/>
        <v>281591.80399584892</v>
      </c>
      <c r="H730" s="42">
        <f t="shared" si="87"/>
        <v>9.9395595431535906</v>
      </c>
      <c r="I730" s="10">
        <f t="shared" si="88"/>
        <v>1.2901419928761411</v>
      </c>
      <c r="J730" s="4">
        <f t="shared" si="89"/>
        <v>1331.4860569322539</v>
      </c>
      <c r="K730" s="4">
        <f t="shared" si="91"/>
        <v>299.3314277533056</v>
      </c>
      <c r="L730" s="42">
        <f>Pressure!Q730</f>
        <v>0.79919217870842241</v>
      </c>
      <c r="M730" s="10">
        <f t="shared" si="92"/>
        <v>1.500173135866121</v>
      </c>
      <c r="N730" s="10">
        <f t="shared" si="90"/>
        <v>2.5992852259916033</v>
      </c>
    </row>
    <row r="731" spans="3:14">
      <c r="C731" s="4">
        <f>Pressure!AB731*1000000</f>
        <v>6642307.8282453399</v>
      </c>
      <c r="D731" s="78">
        <f>Pressure!I731</f>
        <v>1.5531826837612554E-4</v>
      </c>
      <c r="E731" s="40">
        <f>Pressure!H731</f>
        <v>155.31826837612553</v>
      </c>
      <c r="F731" s="10">
        <f t="shared" si="86"/>
        <v>4.5</v>
      </c>
      <c r="G731" s="4">
        <f t="shared" si="85"/>
        <v>281489.65383027546</v>
      </c>
      <c r="H731" s="42">
        <f t="shared" si="87"/>
        <v>9.9367104940840321</v>
      </c>
      <c r="I731" s="10">
        <f t="shared" si="88"/>
        <v>1.2901171710371675</v>
      </c>
      <c r="J731" s="4">
        <f t="shared" si="89"/>
        <v>1330.9774394254343</v>
      </c>
      <c r="K731" s="4">
        <f t="shared" si="91"/>
        <v>299.21708543353139</v>
      </c>
      <c r="L731" s="42">
        <f>Pressure!Q731</f>
        <v>0.80031878512409993</v>
      </c>
      <c r="M731" s="10">
        <f t="shared" si="92"/>
        <v>1.4997742282518896</v>
      </c>
      <c r="N731" s="10">
        <f t="shared" si="90"/>
        <v>2.5992852259916033</v>
      </c>
    </row>
    <row r="732" spans="3:14">
      <c r="C732" s="4">
        <f>Pressure!AB732*1000000</f>
        <v>6639886.1909383852</v>
      </c>
      <c r="D732" s="78">
        <f>Pressure!I732</f>
        <v>1.5531826837612554E-4</v>
      </c>
      <c r="E732" s="40">
        <f>Pressure!H732</f>
        <v>155.31826837612553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281387.02897986752</v>
      </c>
      <c r="H732" s="42">
        <f t="shared" si="87"/>
        <v>9.9338480240158074</v>
      </c>
      <c r="I732" s="10">
        <f t="shared" si="88"/>
        <v>1.2900922157051591</v>
      </c>
      <c r="J732" s="4">
        <f t="shared" si="89"/>
        <v>1330.4664584078394</v>
      </c>
      <c r="K732" s="4">
        <f t="shared" si="91"/>
        <v>299.10221177281585</v>
      </c>
      <c r="L732" s="42">
        <f>Pressure!Q732</f>
        <v>0.8014455219422677</v>
      </c>
      <c r="M732" s="10">
        <f t="shared" si="92"/>
        <v>1.4993734145883488</v>
      </c>
      <c r="N732" s="10">
        <f t="shared" si="90"/>
        <v>2.5992852259916033</v>
      </c>
    </row>
    <row r="733" spans="3:14">
      <c r="C733" s="4">
        <f>Pressure!AB733*1000000</f>
        <v>6637453.3556034509</v>
      </c>
      <c r="D733" s="78">
        <f>Pressure!I733</f>
        <v>1.5531826837612554E-4</v>
      </c>
      <c r="E733" s="40">
        <f>Pressure!H733</f>
        <v>155.31826837612553</v>
      </c>
      <c r="F733" s="10">
        <f t="shared" ref="F733:F796" si="94">aexit/E733</f>
        <v>4.5</v>
      </c>
      <c r="G733" s="4">
        <f t="shared" si="93"/>
        <v>281283.92957617162</v>
      </c>
      <c r="H733" s="42">
        <f t="shared" ref="H733:H796" si="95">1/(((k+1)/2)^(1/(k-1))*(patm*1000000/C733)^(1/k)*SQRT((k+1)/(k-1)*(1-(patm*1000000/C733)^((k-1)/k))))</f>
        <v>9.9309721340096235</v>
      </c>
      <c r="I733" s="10">
        <f t="shared" ref="I733:I796" si="96">etanoz*SQRT(2*k^2/(k-1)*(2/(k+1))^((k+1)/(k-1))*(1-(G733/C733)^((k-1)/k)))+(G733-patm*1000000)/C733*(aexit/E733)</f>
        <v>1.2900671266396855</v>
      </c>
      <c r="J733" s="4">
        <f t="shared" ref="J733:J796" si="97">I733*D733*C733</f>
        <v>1329.9531145344547</v>
      </c>
      <c r="K733" s="4">
        <f t="shared" si="91"/>
        <v>298.98680691840627</v>
      </c>
      <c r="L733" s="42">
        <f>Pressure!Q733</f>
        <v>0.80257238983176582</v>
      </c>
      <c r="M733" s="10">
        <f t="shared" si="92"/>
        <v>1.4989706946704833</v>
      </c>
      <c r="N733" s="10">
        <f t="shared" si="90"/>
        <v>2.5992852259916033</v>
      </c>
    </row>
    <row r="734" spans="3:14">
      <c r="C734" s="4">
        <f>Pressure!AB734*1000000</f>
        <v>6635009.3253616206</v>
      </c>
      <c r="D734" s="78">
        <f>Pressure!I734</f>
        <v>1.5531826837612554E-4</v>
      </c>
      <c r="E734" s="40">
        <f>Pressure!H734</f>
        <v>155.31826837612553</v>
      </c>
      <c r="F734" s="10">
        <f t="shared" si="94"/>
        <v>4.5</v>
      </c>
      <c r="G734" s="4">
        <f t="shared" si="93"/>
        <v>281180.35575145396</v>
      </c>
      <c r="H734" s="42">
        <f t="shared" si="95"/>
        <v>9.9280828251331723</v>
      </c>
      <c r="I734" s="10">
        <f t="shared" si="96"/>
        <v>1.2900419035988322</v>
      </c>
      <c r="J734" s="4">
        <f t="shared" si="97"/>
        <v>1329.4374084638484</v>
      </c>
      <c r="K734" s="4">
        <f t="shared" si="91"/>
        <v>298.87087101835539</v>
      </c>
      <c r="L734" s="42">
        <f>Pressure!Q734</f>
        <v>0.80369938946219421</v>
      </c>
      <c r="M734" s="10">
        <f t="shared" si="92"/>
        <v>1.4985660682919297</v>
      </c>
      <c r="N734" s="10">
        <f t="shared" ref="N734:N797" si="98">N733-1/834*(me-mef)</f>
        <v>2.5992852259916033</v>
      </c>
    </row>
    <row r="735" spans="3:14">
      <c r="C735" s="4">
        <f>Pressure!AB735*1000000</f>
        <v>6632554.1033510529</v>
      </c>
      <c r="D735" s="78">
        <f>Pressure!I735</f>
        <v>1.5531826837612554E-4</v>
      </c>
      <c r="E735" s="40">
        <f>Pressure!H735</f>
        <v>155.31826837612553</v>
      </c>
      <c r="F735" s="10">
        <f t="shared" si="94"/>
        <v>4.5</v>
      </c>
      <c r="G735" s="4">
        <f t="shared" si="93"/>
        <v>281076.30763870431</v>
      </c>
      <c r="H735" s="42">
        <f t="shared" si="95"/>
        <v>9.9251800984612277</v>
      </c>
      <c r="I735" s="10">
        <f t="shared" si="96"/>
        <v>1.2900165463391962</v>
      </c>
      <c r="J735" s="4">
        <f t="shared" si="97"/>
        <v>1328.9193408581923</v>
      </c>
      <c r="K735" s="4">
        <f t="shared" si="91"/>
        <v>298.7544042215261</v>
      </c>
      <c r="L735" s="42">
        <f>Pressure!Q735</f>
        <v>0.80482652150391698</v>
      </c>
      <c r="M735" s="10">
        <f t="shared" si="92"/>
        <v>1.4981595352454249</v>
      </c>
      <c r="N735" s="10">
        <f t="shared" si="98"/>
        <v>2.5992852259916033</v>
      </c>
    </row>
    <row r="736" spans="3:14">
      <c r="C736" s="4">
        <f>Pressure!AB736*1000000</f>
        <v>6630087.6927267835</v>
      </c>
      <c r="D736" s="78">
        <f>Pressure!I736</f>
        <v>1.5531826837612554E-4</v>
      </c>
      <c r="E736" s="40">
        <f>Pressure!H736</f>
        <v>155.31826837612553</v>
      </c>
      <c r="F736" s="10">
        <f t="shared" si="94"/>
        <v>4.5</v>
      </c>
      <c r="G736" s="4">
        <f t="shared" si="93"/>
        <v>280971.78537162766</v>
      </c>
      <c r="H736" s="42">
        <f t="shared" si="95"/>
        <v>9.9222639550753904</v>
      </c>
      <c r="I736" s="10">
        <f t="shared" si="96"/>
        <v>1.2899910546158779</v>
      </c>
      <c r="J736" s="4">
        <f t="shared" si="97"/>
        <v>1328.3989123832196</v>
      </c>
      <c r="K736" s="4">
        <f t="shared" si="91"/>
        <v>298.63740667758185</v>
      </c>
      <c r="L736" s="42">
        <f>Pressure!Q736</f>
        <v>0.80595378662806716</v>
      </c>
      <c r="M736" s="10">
        <f t="shared" si="92"/>
        <v>1.4977510953233579</v>
      </c>
      <c r="N736" s="10">
        <f t="shared" si="98"/>
        <v>2.5992852259916033</v>
      </c>
    </row>
    <row r="737" spans="3:14">
      <c r="C737" s="4">
        <f>Pressure!AB737*1000000</f>
        <v>6627610.096660939</v>
      </c>
      <c r="D737" s="78">
        <f>Pressure!I737</f>
        <v>1.5531826837612554E-4</v>
      </c>
      <c r="E737" s="40">
        <f>Pressure!H737</f>
        <v>155.31826837612553</v>
      </c>
      <c r="F737" s="10">
        <f t="shared" si="94"/>
        <v>4.5</v>
      </c>
      <c r="G737" s="4">
        <f t="shared" si="93"/>
        <v>280866.78908465343</v>
      </c>
      <c r="H737" s="42">
        <f t="shared" si="95"/>
        <v>9.9193343960643752</v>
      </c>
      <c r="I737" s="10">
        <f t="shared" si="96"/>
        <v>1.2899654281824768</v>
      </c>
      <c r="J737" s="4">
        <f t="shared" si="97"/>
        <v>1327.876123708269</v>
      </c>
      <c r="K737" s="4">
        <f t="shared" si="91"/>
        <v>298.51987853699677</v>
      </c>
      <c r="L737" s="42">
        <f>Pressure!Q737</f>
        <v>0.80708118550655061</v>
      </c>
      <c r="M737" s="10">
        <f t="shared" si="92"/>
        <v>1.4973407483165708</v>
      </c>
      <c r="N737" s="10">
        <f t="shared" si="98"/>
        <v>2.5992852259916033</v>
      </c>
    </row>
    <row r="738" spans="3:14">
      <c r="C738" s="4">
        <f>Pressure!AB738*1000000</f>
        <v>6625121.3183426736</v>
      </c>
      <c r="D738" s="78">
        <f>Pressure!I738</f>
        <v>1.5531826837612554E-4</v>
      </c>
      <c r="E738" s="40">
        <f>Pressure!H738</f>
        <v>155.31826837612553</v>
      </c>
      <c r="F738" s="10">
        <f t="shared" si="94"/>
        <v>4.5</v>
      </c>
      <c r="G738" s="4">
        <f t="shared" si="93"/>
        <v>280761.31891293242</v>
      </c>
      <c r="H738" s="42">
        <f t="shared" si="95"/>
        <v>9.916391422523839</v>
      </c>
      <c r="I738" s="10">
        <f t="shared" si="96"/>
        <v>1.2899396667910854</v>
      </c>
      <c r="J738" s="4">
        <f t="shared" si="97"/>
        <v>1327.3509755062721</v>
      </c>
      <c r="K738" s="4">
        <f t="shared" si="91"/>
        <v>298.40181995105257</v>
      </c>
      <c r="L738" s="42">
        <f>Pressure!Q738</f>
        <v>0.8082087188120507</v>
      </c>
      <c r="M738" s="10">
        <f t="shared" si="92"/>
        <v>1.4969284940153851</v>
      </c>
      <c r="N738" s="10">
        <f t="shared" si="98"/>
        <v>2.5992852259916033</v>
      </c>
    </row>
    <row r="739" spans="3:14">
      <c r="C739" s="4">
        <f>Pressure!AB739*1000000</f>
        <v>6622621.3609782457</v>
      </c>
      <c r="D739" s="78">
        <f>Pressure!I739</f>
        <v>1.5531826837612554E-4</v>
      </c>
      <c r="E739" s="40">
        <f>Pressure!H739</f>
        <v>155.31826837612553</v>
      </c>
      <c r="F739" s="10">
        <f t="shared" si="94"/>
        <v>4.5</v>
      </c>
      <c r="G739" s="4">
        <f t="shared" si="93"/>
        <v>280655.3749923404</v>
      </c>
      <c r="H739" s="42">
        <f t="shared" si="95"/>
        <v>9.9134350355565655</v>
      </c>
      <c r="I739" s="10">
        <f t="shared" si="96"/>
        <v>1.2899137701922845</v>
      </c>
      <c r="J739" s="4">
        <f t="shared" si="97"/>
        <v>1326.8234684537711</v>
      </c>
      <c r="K739" s="4">
        <f t="shared" si="91"/>
        <v>298.28323107184281</v>
      </c>
      <c r="L739" s="42">
        <f>Pressure!Q739</f>
        <v>0.8093363872180328</v>
      </c>
      <c r="M739" s="10">
        <f t="shared" si="92"/>
        <v>1.4965143322094341</v>
      </c>
      <c r="N739" s="10">
        <f t="shared" si="98"/>
        <v>2.5992852259916033</v>
      </c>
    </row>
    <row r="740" spans="3:14">
      <c r="C740" s="4">
        <f>Pressure!AB740*1000000</f>
        <v>6620110.2277909843</v>
      </c>
      <c r="D740" s="78">
        <f>Pressure!I740</f>
        <v>1.5531826837612554E-4</v>
      </c>
      <c r="E740" s="40">
        <f>Pressure!H740</f>
        <v>155.31826837612553</v>
      </c>
      <c r="F740" s="10">
        <f t="shared" si="94"/>
        <v>4.5</v>
      </c>
      <c r="G740" s="4">
        <f t="shared" si="93"/>
        <v>280548.9574594766</v>
      </c>
      <c r="H740" s="42">
        <f t="shared" si="95"/>
        <v>9.9104652362723193</v>
      </c>
      <c r="I740" s="10">
        <f t="shared" si="96"/>
        <v>1.289887738135135</v>
      </c>
      <c r="J740" s="4">
        <f t="shared" si="97"/>
        <v>1326.2936032309078</v>
      </c>
      <c r="K740" s="4">
        <f t="shared" si="91"/>
        <v>298.16411205227007</v>
      </c>
      <c r="L740" s="42">
        <f>Pressure!Q740</f>
        <v>0.81046419139874826</v>
      </c>
      <c r="M740" s="10">
        <f t="shared" si="92"/>
        <v>1.4960982626867603</v>
      </c>
      <c r="N740" s="10">
        <f t="shared" si="98"/>
        <v>2.5992852259916033</v>
      </c>
    </row>
    <row r="741" spans="3:14">
      <c r="C741" s="4">
        <f>Pressure!AB741*1000000</f>
        <v>6617587.9220212782</v>
      </c>
      <c r="D741" s="78">
        <f>Pressure!I741</f>
        <v>1.5531826837612554E-4</v>
      </c>
      <c r="E741" s="40">
        <f>Pressure!H741</f>
        <v>155.31826837612553</v>
      </c>
      <c r="F741" s="10">
        <f t="shared" si="94"/>
        <v>4.5</v>
      </c>
      <c r="G741" s="4">
        <f t="shared" si="93"/>
        <v>280442.06645166309</v>
      </c>
      <c r="H741" s="42">
        <f t="shared" si="95"/>
        <v>9.9074820257878802</v>
      </c>
      <c r="I741" s="10">
        <f t="shared" si="96"/>
        <v>1.2898615703671741</v>
      </c>
      <c r="J741" s="4">
        <f t="shared" si="97"/>
        <v>1325.761380521426</v>
      </c>
      <c r="K741" s="4">
        <f t="shared" si="91"/>
        <v>298.04446304604693</v>
      </c>
      <c r="L741" s="42">
        <f>Pressure!Q741</f>
        <v>0.81159213202923941</v>
      </c>
      <c r="M741" s="10">
        <f t="shared" si="92"/>
        <v>1.4956802852354063</v>
      </c>
      <c r="N741" s="10">
        <f t="shared" si="98"/>
        <v>2.5992852259916033</v>
      </c>
    </row>
    <row r="742" spans="3:14">
      <c r="C742" s="4">
        <f>Pressure!AB742*1000000</f>
        <v>6615054.4469267288</v>
      </c>
      <c r="D742" s="78">
        <f>Pressure!I742</f>
        <v>1.5531826837612554E-4</v>
      </c>
      <c r="E742" s="40">
        <f>Pressure!H742</f>
        <v>155.31826837612553</v>
      </c>
      <c r="F742" s="10">
        <f t="shared" si="94"/>
        <v>4.5</v>
      </c>
      <c r="G742" s="4">
        <f t="shared" si="93"/>
        <v>280334.7021069515</v>
      </c>
      <c r="H742" s="42">
        <f t="shared" si="95"/>
        <v>9.9044854052271916</v>
      </c>
      <c r="I742" s="10">
        <f t="shared" si="96"/>
        <v>1.2898352666344082</v>
      </c>
      <c r="J742" s="4">
        <f t="shared" si="97"/>
        <v>1325.2268010127002</v>
      </c>
      <c r="K742" s="4">
        <f t="shared" si="91"/>
        <v>297.92428420770204</v>
      </c>
      <c r="L742" s="42">
        <f>Pressure!Q742</f>
        <v>0.81272020978534354</v>
      </c>
      <c r="M742" s="10">
        <f t="shared" si="92"/>
        <v>1.4952603996417908</v>
      </c>
      <c r="N742" s="10">
        <f t="shared" si="98"/>
        <v>2.5992852259916033</v>
      </c>
    </row>
    <row r="743" spans="3:14">
      <c r="C743" s="4">
        <f>Pressure!AB743*1000000</f>
        <v>6612509.8057820173</v>
      </c>
      <c r="D743" s="78">
        <f>Pressure!I743</f>
        <v>1.5531826837612554E-4</v>
      </c>
      <c r="E743" s="40">
        <f>Pressure!H743</f>
        <v>155.31826837612553</v>
      </c>
      <c r="F743" s="10">
        <f t="shared" si="94"/>
        <v>4.5</v>
      </c>
      <c r="G743" s="4">
        <f t="shared" si="93"/>
        <v>280226.86456411716</v>
      </c>
      <c r="H743" s="42">
        <f t="shared" si="95"/>
        <v>9.9014753757211977</v>
      </c>
      <c r="I743" s="10">
        <f t="shared" si="96"/>
        <v>1.2898088266813077</v>
      </c>
      <c r="J743" s="4">
        <f t="shared" si="97"/>
        <v>1324.6898653957091</v>
      </c>
      <c r="K743" s="4">
        <f t="shared" si="91"/>
        <v>297.80357569257433</v>
      </c>
      <c r="L743" s="42">
        <f>Pressure!Q743</f>
        <v>0.81384842534369761</v>
      </c>
      <c r="M743" s="10">
        <f t="shared" si="92"/>
        <v>1.4948386056918641</v>
      </c>
      <c r="N743" s="10">
        <f t="shared" si="98"/>
        <v>2.5992852259916033</v>
      </c>
    </row>
    <row r="744" spans="3:14">
      <c r="C744" s="4">
        <f>Pressure!AB744*1000000</f>
        <v>6609954.0018790225</v>
      </c>
      <c r="D744" s="78">
        <f>Pressure!I744</f>
        <v>1.5531826837612554E-4</v>
      </c>
      <c r="E744" s="40">
        <f>Pressure!H744</f>
        <v>155.31826837612553</v>
      </c>
      <c r="F744" s="10">
        <f t="shared" si="94"/>
        <v>4.5</v>
      </c>
      <c r="G744" s="4">
        <f t="shared" si="93"/>
        <v>280118.55396266433</v>
      </c>
      <c r="H744" s="42">
        <f t="shared" si="95"/>
        <v>9.8984519384079501</v>
      </c>
      <c r="I744" s="10">
        <f t="shared" si="96"/>
        <v>1.2897822502508001</v>
      </c>
      <c r="J744" s="4">
        <f t="shared" si="97"/>
        <v>1324.1505743650603</v>
      </c>
      <c r="K744" s="4">
        <f t="shared" si="91"/>
        <v>297.68233765681856</v>
      </c>
      <c r="L744" s="42">
        <f>Pressure!Q744</f>
        <v>0.81497677938174262</v>
      </c>
      <c r="M744" s="10">
        <f t="shared" si="92"/>
        <v>1.4944149031704916</v>
      </c>
      <c r="N744" s="10">
        <f t="shared" si="98"/>
        <v>2.5992852259916033</v>
      </c>
    </row>
    <row r="745" spans="3:14">
      <c r="C745" s="4">
        <f>Pressure!AB745*1000000</f>
        <v>6607387.0385269243</v>
      </c>
      <c r="D745" s="78">
        <f>Pressure!I745</f>
        <v>1.5531826837612554E-4</v>
      </c>
      <c r="E745" s="40">
        <f>Pressure!H745</f>
        <v>155.31826837612553</v>
      </c>
      <c r="F745" s="10">
        <f t="shared" si="94"/>
        <v>4.5</v>
      </c>
      <c r="G745" s="4">
        <f t="shared" si="93"/>
        <v>280009.7704428304</v>
      </c>
      <c r="H745" s="42">
        <f t="shared" si="95"/>
        <v>9.8954150944327743</v>
      </c>
      <c r="I745" s="10">
        <f t="shared" si="96"/>
        <v>1.2897555370842659</v>
      </c>
      <c r="J745" s="4">
        <f t="shared" si="97"/>
        <v>1323.608928619012</v>
      </c>
      <c r="K745" s="4">
        <f t="shared" si="91"/>
        <v>297.56057025741018</v>
      </c>
      <c r="L745" s="42">
        <f>Pressure!Q745</f>
        <v>0.81610527257772814</v>
      </c>
      <c r="M745" s="10">
        <f t="shared" si="92"/>
        <v>1.4939892918617557</v>
      </c>
      <c r="N745" s="10">
        <f t="shared" si="98"/>
        <v>2.5992852259916033</v>
      </c>
    </row>
    <row r="746" spans="3:14">
      <c r="C746" s="4">
        <f>Pressure!AB746*1000000</f>
        <v>6604808.9190520011</v>
      </c>
      <c r="D746" s="78">
        <f>Pressure!I746</f>
        <v>1.5531826837612554E-4</v>
      </c>
      <c r="E746" s="40">
        <f>Pressure!H746</f>
        <v>155.31826837612553</v>
      </c>
      <c r="F746" s="10">
        <f t="shared" si="94"/>
        <v>4.5</v>
      </c>
      <c r="G746" s="4">
        <f t="shared" si="93"/>
        <v>279900.51414557733</v>
      </c>
      <c r="H746" s="42">
        <f t="shared" si="95"/>
        <v>9.8923648449479433</v>
      </c>
      <c r="I746" s="10">
        <f t="shared" si="96"/>
        <v>1.2897286869215294</v>
      </c>
      <c r="J746" s="4">
        <f t="shared" si="97"/>
        <v>1323.0649288594302</v>
      </c>
      <c r="K746" s="4">
        <f t="shared" si="91"/>
        <v>297.43827365213576</v>
      </c>
      <c r="L746" s="42">
        <f>Pressure!Q746</f>
        <v>0.81723390561071674</v>
      </c>
      <c r="M746" s="10">
        <f t="shared" si="92"/>
        <v>1.4935617715487683</v>
      </c>
      <c r="N746" s="10">
        <f t="shared" si="98"/>
        <v>2.5992852259916033</v>
      </c>
    </row>
    <row r="747" spans="3:14">
      <c r="C747" s="4">
        <f>Pressure!AB747*1000000</f>
        <v>6602219.6467977772</v>
      </c>
      <c r="D747" s="78">
        <f>Pressure!I747</f>
        <v>1.5531826837612554E-4</v>
      </c>
      <c r="E747" s="40">
        <f>Pressure!H747</f>
        <v>155.31826837612553</v>
      </c>
      <c r="F747" s="10">
        <f t="shared" si="94"/>
        <v>4.5</v>
      </c>
      <c r="G747" s="4">
        <f t="shared" si="93"/>
        <v>279790.78521259793</v>
      </c>
      <c r="H747" s="42">
        <f t="shared" si="95"/>
        <v>9.8893011911128816</v>
      </c>
      <c r="I747" s="10">
        <f t="shared" si="96"/>
        <v>1.289701699500855</v>
      </c>
      <c r="J747" s="4">
        <f t="shared" si="97"/>
        <v>1322.5185757918205</v>
      </c>
      <c r="K747" s="4">
        <f t="shared" si="91"/>
        <v>297.31544799959994</v>
      </c>
      <c r="L747" s="42">
        <f>Pressure!Q747</f>
        <v>0.81836267916058858</v>
      </c>
      <c r="M747" s="10">
        <f t="shared" si="92"/>
        <v>1.4931323420137907</v>
      </c>
      <c r="N747" s="10">
        <f t="shared" si="98"/>
        <v>2.5992852259916033</v>
      </c>
    </row>
    <row r="748" spans="3:14">
      <c r="C748" s="4">
        <f>Pressure!AB748*1000000</f>
        <v>6599619.2251251433</v>
      </c>
      <c r="D748" s="78">
        <f>Pressure!I748</f>
        <v>1.5531826837612554E-4</v>
      </c>
      <c r="E748" s="40">
        <f>Pressure!H748</f>
        <v>155.31826837612553</v>
      </c>
      <c r="F748" s="10">
        <f t="shared" si="94"/>
        <v>4.5</v>
      </c>
      <c r="G748" s="4">
        <f t="shared" si="93"/>
        <v>279680.58378632111</v>
      </c>
      <c r="H748" s="42">
        <f t="shared" si="95"/>
        <v>9.8862241340943235</v>
      </c>
      <c r="I748" s="10">
        <f t="shared" si="96"/>
        <v>1.2896745745589404</v>
      </c>
      <c r="J748" s="4">
        <f t="shared" si="97"/>
        <v>1321.9698701253517</v>
      </c>
      <c r="K748" s="4">
        <f t="shared" si="91"/>
        <v>297.1920934592311</v>
      </c>
      <c r="L748" s="42">
        <f>Pressure!Q748</f>
        <v>0.81949159390804593</v>
      </c>
      <c r="M748" s="10">
        <f t="shared" si="92"/>
        <v>1.4927010030382384</v>
      </c>
      <c r="N748" s="10">
        <f t="shared" si="98"/>
        <v>2.5992852259916033</v>
      </c>
    </row>
    <row r="749" spans="3:14">
      <c r="C749" s="4">
        <f>Pressure!AB749*1000000</f>
        <v>6597007.6574121816</v>
      </c>
      <c r="D749" s="78">
        <f>Pressure!I749</f>
        <v>1.5531826837612554E-4</v>
      </c>
      <c r="E749" s="40">
        <f>Pressure!H749</f>
        <v>155.31826837612553</v>
      </c>
      <c r="F749" s="10">
        <f t="shared" si="94"/>
        <v>4.5</v>
      </c>
      <c r="G749" s="4">
        <f t="shared" si="93"/>
        <v>279569.91000990412</v>
      </c>
      <c r="H749" s="42">
        <f t="shared" si="95"/>
        <v>9.8831336750660252</v>
      </c>
      <c r="I749" s="10">
        <f t="shared" si="96"/>
        <v>1.28964731183091</v>
      </c>
      <c r="J749" s="4">
        <f t="shared" si="97"/>
        <v>1321.4188125728213</v>
      </c>
      <c r="K749" s="4">
        <f t="shared" si="91"/>
        <v>297.06821019127318</v>
      </c>
      <c r="L749" s="42">
        <f>Pressure!Q749</f>
        <v>0.82062065053461763</v>
      </c>
      <c r="M749" s="10">
        <f t="shared" si="92"/>
        <v>1.4922677544025054</v>
      </c>
      <c r="N749" s="10">
        <f t="shared" si="98"/>
        <v>2.5992852259916033</v>
      </c>
    </row>
    <row r="750" spans="3:14">
      <c r="C750" s="4">
        <f>Pressure!AB750*1000000</f>
        <v>6594384.9470543023</v>
      </c>
      <c r="D750" s="78">
        <f>Pressure!I750</f>
        <v>1.5531826837612554E-4</v>
      </c>
      <c r="E750" s="40">
        <f>Pressure!H750</f>
        <v>155.31826837612553</v>
      </c>
      <c r="F750" s="10">
        <f t="shared" si="94"/>
        <v>4.5</v>
      </c>
      <c r="G750" s="4">
        <f t="shared" si="93"/>
        <v>279458.76402723871</v>
      </c>
      <c r="H750" s="42">
        <f t="shared" si="95"/>
        <v>9.8800298152089692</v>
      </c>
      <c r="I750" s="10">
        <f t="shared" si="96"/>
        <v>1.2896199110503082</v>
      </c>
      <c r="J750" s="4">
        <f t="shared" si="97"/>
        <v>1320.8654038506825</v>
      </c>
      <c r="K750" s="4">
        <f t="shared" si="91"/>
        <v>296.94379835679206</v>
      </c>
      <c r="L750" s="42">
        <f>Pressure!Q750</f>
        <v>0.82174984972266374</v>
      </c>
      <c r="M750" s="10">
        <f t="shared" si="92"/>
        <v>1.491832595886228</v>
      </c>
      <c r="N750" s="10">
        <f t="shared" si="98"/>
        <v>2.5992852259916033</v>
      </c>
    </row>
    <row r="751" spans="3:14">
      <c r="C751" s="4">
        <f>Pressure!AB751*1000000</f>
        <v>6591751.0974643147</v>
      </c>
      <c r="D751" s="78">
        <f>Pressure!I751</f>
        <v>1.5531826837612554E-4</v>
      </c>
      <c r="E751" s="40">
        <f>Pressure!H751</f>
        <v>155.31826837612553</v>
      </c>
      <c r="F751" s="10">
        <f t="shared" si="94"/>
        <v>4.5</v>
      </c>
      <c r="G751" s="4">
        <f t="shared" si="93"/>
        <v>279347.14598295389</v>
      </c>
      <c r="H751" s="42">
        <f t="shared" si="95"/>
        <v>9.8769125557114137</v>
      </c>
      <c r="I751" s="10">
        <f t="shared" si="96"/>
        <v>1.2895923719490947</v>
      </c>
      <c r="J751" s="4">
        <f t="shared" si="97"/>
        <v>1320.3096446790596</v>
      </c>
      <c r="K751" s="4">
        <f t="shared" si="91"/>
        <v>296.81885811767899</v>
      </c>
      <c r="L751" s="42">
        <f>Pressure!Q751</f>
        <v>0.82287919215537997</v>
      </c>
      <c r="M751" s="10">
        <f t="shared" si="92"/>
        <v>1.491395527267992</v>
      </c>
      <c r="N751" s="10">
        <f t="shared" si="98"/>
        <v>2.5992852259916033</v>
      </c>
    </row>
    <row r="752" spans="3:14">
      <c r="C752" s="4">
        <f>Pressure!AB752*1000000</f>
        <v>6589106.1120722378</v>
      </c>
      <c r="D752" s="78">
        <f>Pressure!I752</f>
        <v>1.5531826837612554E-4</v>
      </c>
      <c r="E752" s="40">
        <f>Pressure!H752</f>
        <v>155.31826837612553</v>
      </c>
      <c r="F752" s="10">
        <f t="shared" si="94"/>
        <v>4.5</v>
      </c>
      <c r="G752" s="4">
        <f t="shared" si="93"/>
        <v>279235.05602240795</v>
      </c>
      <c r="H752" s="42">
        <f t="shared" si="95"/>
        <v>9.8737818977686587</v>
      </c>
      <c r="I752" s="10">
        <f t="shared" si="96"/>
        <v>1.2895646942576358</v>
      </c>
      <c r="J752" s="4">
        <f t="shared" si="97"/>
        <v>1319.7515357817092</v>
      </c>
      <c r="K752" s="4">
        <f t="shared" si="91"/>
        <v>296.6933896366416</v>
      </c>
      <c r="L752" s="42">
        <f>Pressure!Q752</f>
        <v>0.82400867851680248</v>
      </c>
      <c r="M752" s="10">
        <f t="shared" si="92"/>
        <v>1.490956548325733</v>
      </c>
      <c r="N752" s="10">
        <f t="shared" si="98"/>
        <v>2.5992852259916033</v>
      </c>
    </row>
    <row r="753" spans="3:14">
      <c r="C753" s="4">
        <f>Pressure!AB753*1000000</f>
        <v>6586449.9943256779</v>
      </c>
      <c r="D753" s="78">
        <f>Pressure!I753</f>
        <v>1.5531826837612554E-4</v>
      </c>
      <c r="E753" s="40">
        <f>Pressure!H753</f>
        <v>155.31826837612553</v>
      </c>
      <c r="F753" s="10">
        <f t="shared" si="94"/>
        <v>4.5</v>
      </c>
      <c r="G753" s="4">
        <f t="shared" si="93"/>
        <v>279122.49429170461</v>
      </c>
      <c r="H753" s="42">
        <f t="shared" si="95"/>
        <v>9.870637842583486</v>
      </c>
      <c r="I753" s="10">
        <f t="shared" si="96"/>
        <v>1.2895368777047014</v>
      </c>
      <c r="J753" s="4">
        <f t="shared" si="97"/>
        <v>1319.1910778860984</v>
      </c>
      <c r="K753" s="4">
        <f t="shared" si="91"/>
        <v>296.56739307722188</v>
      </c>
      <c r="L753" s="42">
        <f>Pressure!Q753</f>
        <v>0.82513830949181222</v>
      </c>
      <c r="M753" s="10">
        <f t="shared" si="92"/>
        <v>1.4905156588361483</v>
      </c>
      <c r="N753" s="10">
        <f t="shared" si="98"/>
        <v>2.5992852259916033</v>
      </c>
    </row>
    <row r="754" spans="3:14">
      <c r="C754" s="4">
        <f>Pressure!AB754*1000000</f>
        <v>6583782.7476894092</v>
      </c>
      <c r="D754" s="78">
        <f>Pressure!I754</f>
        <v>1.5531826837612554E-4</v>
      </c>
      <c r="E754" s="40">
        <f>Pressure!H754</f>
        <v>155.31826837612553</v>
      </c>
      <c r="F754" s="10">
        <f t="shared" si="94"/>
        <v>4.5</v>
      </c>
      <c r="G754" s="4">
        <f t="shared" si="93"/>
        <v>279009.46093767509</v>
      </c>
      <c r="H754" s="42">
        <f t="shared" si="95"/>
        <v>9.8674803913656426</v>
      </c>
      <c r="I754" s="10">
        <f t="shared" si="96"/>
        <v>1.2895089220174536</v>
      </c>
      <c r="J754" s="4">
        <f t="shared" si="97"/>
        <v>1318.6282717233164</v>
      </c>
      <c r="K754" s="4">
        <f t="shared" si="91"/>
        <v>296.44086860377598</v>
      </c>
      <c r="L754" s="42">
        <f>Pressure!Q754</f>
        <v>0.82626808576613975</v>
      </c>
      <c r="M754" s="10">
        <f t="shared" si="92"/>
        <v>1.4900728585753988</v>
      </c>
      <c r="N754" s="10">
        <f t="shared" si="98"/>
        <v>2.5992852259916033</v>
      </c>
    </row>
    <row r="755" spans="3:14">
      <c r="C755" s="4">
        <f>Pressure!AB755*1000000</f>
        <v>6581104.3756458741</v>
      </c>
      <c r="D755" s="78">
        <f>Pressure!I755</f>
        <v>1.5531826837612554E-4</v>
      </c>
      <c r="E755" s="40">
        <f>Pressure!H755</f>
        <v>155.31826837612553</v>
      </c>
      <c r="F755" s="10">
        <f t="shared" si="94"/>
        <v>4.5</v>
      </c>
      <c r="G755" s="4">
        <f t="shared" si="93"/>
        <v>278895.95610789931</v>
      </c>
      <c r="H755" s="42">
        <f t="shared" si="95"/>
        <v>9.8643095453324374</v>
      </c>
      <c r="I755" s="10">
        <f t="shared" si="96"/>
        <v>1.2894808269214459</v>
      </c>
      <c r="J755" s="4">
        <f t="shared" si="97"/>
        <v>1318.063118028181</v>
      </c>
      <c r="K755" s="4">
        <f t="shared" si="91"/>
        <v>296.31381638149833</v>
      </c>
      <c r="L755" s="42">
        <f>Pressure!Q755</f>
        <v>0.82739800802636965</v>
      </c>
      <c r="M755" s="10">
        <f t="shared" si="92"/>
        <v>1.4896281473183621</v>
      </c>
      <c r="N755" s="10">
        <f t="shared" si="98"/>
        <v>2.5992852259916033</v>
      </c>
    </row>
    <row r="756" spans="3:14">
      <c r="C756" s="4">
        <f>Pressure!AB756*1000000</f>
        <v>6578414.8816948067</v>
      </c>
      <c r="D756" s="78">
        <f>Pressure!I756</f>
        <v>1.5531826837612554E-4</v>
      </c>
      <c r="E756" s="40">
        <f>Pressure!H756</f>
        <v>155.31826837612553</v>
      </c>
      <c r="F756" s="10">
        <f t="shared" si="94"/>
        <v>4.5</v>
      </c>
      <c r="G756" s="4">
        <f t="shared" si="93"/>
        <v>278781.97995069</v>
      </c>
      <c r="H756" s="42">
        <f t="shared" si="95"/>
        <v>9.8611253057082653</v>
      </c>
      <c r="I756" s="10">
        <f t="shared" si="96"/>
        <v>1.2894525921406121</v>
      </c>
      <c r="J756" s="4">
        <f t="shared" si="97"/>
        <v>1317.4956175391587</v>
      </c>
      <c r="K756" s="4">
        <f t="shared" si="91"/>
        <v>296.18623657640364</v>
      </c>
      <c r="L756" s="42">
        <f>Pressure!Q756</f>
        <v>0.82852807695994524</v>
      </c>
      <c r="M756" s="10">
        <f t="shared" si="92"/>
        <v>1.4891815248392066</v>
      </c>
      <c r="N756" s="10">
        <f t="shared" si="98"/>
        <v>2.5992852259916033</v>
      </c>
    </row>
    <row r="757" spans="3:14">
      <c r="C757" s="4">
        <f>Pressure!AB757*1000000</f>
        <v>6575714.2693534093</v>
      </c>
      <c r="D757" s="78">
        <f>Pressure!I757</f>
        <v>1.5531826837612554E-4</v>
      </c>
      <c r="E757" s="40">
        <f>Pressure!H757</f>
        <v>155.31826837612553</v>
      </c>
      <c r="F757" s="10">
        <f t="shared" si="94"/>
        <v>4.5</v>
      </c>
      <c r="G757" s="4">
        <f t="shared" si="93"/>
        <v>278667.53261510027</v>
      </c>
      <c r="H757" s="42">
        <f t="shared" si="95"/>
        <v>9.8579276737247934</v>
      </c>
      <c r="I757" s="10">
        <f t="shared" si="96"/>
        <v>1.2894242173972612</v>
      </c>
      <c r="J757" s="4">
        <f t="shared" si="97"/>
        <v>1316.9257709984017</v>
      </c>
      <c r="K757" s="4">
        <f t="shared" si="91"/>
        <v>296.05812935533515</v>
      </c>
      <c r="L757" s="42">
        <f>Pressure!Q757</f>
        <v>0.82965829325517348</v>
      </c>
      <c r="M757" s="10">
        <f t="shared" si="92"/>
        <v>1.488732990911489</v>
      </c>
      <c r="N757" s="10">
        <f t="shared" si="98"/>
        <v>2.5992852259916033</v>
      </c>
    </row>
    <row r="758" spans="3:14">
      <c r="C758" s="4">
        <f>Pressure!AB758*1000000</f>
        <v>6573002.5421565268</v>
      </c>
      <c r="D758" s="78">
        <f>Pressure!I758</f>
        <v>1.5531826837612554E-4</v>
      </c>
      <c r="E758" s="40">
        <f>Pressure!H758</f>
        <v>155.31826837612553</v>
      </c>
      <c r="F758" s="10">
        <f t="shared" si="94"/>
        <v>4.5</v>
      </c>
      <c r="G758" s="4">
        <f t="shared" si="93"/>
        <v>278552.61425093067</v>
      </c>
      <c r="H758" s="42">
        <f t="shared" si="95"/>
        <v>9.8547166506211958</v>
      </c>
      <c r="I758" s="10">
        <f t="shared" si="96"/>
        <v>1.2893957024120724</v>
      </c>
      <c r="J758" s="4">
        <f t="shared" si="97"/>
        <v>1316.3535791517847</v>
      </c>
      <c r="K758" s="4">
        <f t="shared" si="91"/>
        <v>295.92949488597293</v>
      </c>
      <c r="L758" s="42">
        <f>Pressure!Q758</f>
        <v>0.83078865760122922</v>
      </c>
      <c r="M758" s="10">
        <f t="shared" si="92"/>
        <v>1.4882825453072925</v>
      </c>
      <c r="N758" s="10">
        <f t="shared" si="98"/>
        <v>2.5992852259916033</v>
      </c>
    </row>
    <row r="759" spans="3:14">
      <c r="C759" s="4">
        <f>Pressure!AB759*1000000</f>
        <v>6570279.7036563726</v>
      </c>
      <c r="D759" s="78">
        <f>Pressure!I759</f>
        <v>1.5531826837612554E-4</v>
      </c>
      <c r="E759" s="40">
        <f>Pressure!H759</f>
        <v>155.31826837612553</v>
      </c>
      <c r="F759" s="10">
        <f t="shared" si="94"/>
        <v>4.5</v>
      </c>
      <c r="G759" s="4">
        <f t="shared" si="93"/>
        <v>278437.22500871809</v>
      </c>
      <c r="H759" s="42">
        <f t="shared" si="95"/>
        <v>9.851492237643777</v>
      </c>
      <c r="I759" s="10">
        <f t="shared" si="96"/>
        <v>1.2893670469040854</v>
      </c>
      <c r="J759" s="4">
        <f t="shared" si="97"/>
        <v>1315.779042748848</v>
      </c>
      <c r="K759" s="4">
        <f t="shared" si="91"/>
        <v>295.80033333682121</v>
      </c>
      <c r="L759" s="42">
        <f>Pressure!Q759</f>
        <v>0.83191917068816001</v>
      </c>
      <c r="M759" s="10">
        <f t="shared" si="92"/>
        <v>1.4878301877980664</v>
      </c>
      <c r="N759" s="10">
        <f t="shared" si="98"/>
        <v>2.5992852259916033</v>
      </c>
    </row>
    <row r="760" spans="3:14">
      <c r="C760" s="4">
        <f>Pressure!AB760*1000000</f>
        <v>6567545.7574227164</v>
      </c>
      <c r="D760" s="78">
        <f>Pressure!I760</f>
        <v>1.5531826837612554E-4</v>
      </c>
      <c r="E760" s="40">
        <f>Pressure!H760</f>
        <v>155.31826837612553</v>
      </c>
      <c r="F760" s="10">
        <f t="shared" si="94"/>
        <v>4.5</v>
      </c>
      <c r="G760" s="4">
        <f t="shared" si="93"/>
        <v>278321.36503974313</v>
      </c>
      <c r="H760" s="42">
        <f t="shared" si="95"/>
        <v>9.8482544360461954</v>
      </c>
      <c r="I760" s="10">
        <f t="shared" si="96"/>
        <v>1.2893382505906952</v>
      </c>
      <c r="J760" s="4">
        <f t="shared" si="97"/>
        <v>1315.2021625428356</v>
      </c>
      <c r="K760" s="4">
        <f t="shared" si="91"/>
        <v>295.67064487721677</v>
      </c>
      <c r="L760" s="42">
        <f>Pressure!Q760</f>
        <v>0.83304983320689119</v>
      </c>
      <c r="M760" s="10">
        <f t="shared" si="92"/>
        <v>1.487375918154737</v>
      </c>
      <c r="N760" s="10">
        <f t="shared" si="98"/>
        <v>2.5992852259916033</v>
      </c>
    </row>
    <row r="761" spans="3:14">
      <c r="C761" s="4">
        <f>Pressure!AB761*1000000</f>
        <v>6564800.7070430312</v>
      </c>
      <c r="D761" s="78">
        <f>Pressure!I761</f>
        <v>1.5531826837612554E-4</v>
      </c>
      <c r="E761" s="40">
        <f>Pressure!H761</f>
        <v>155.31826837612553</v>
      </c>
      <c r="F761" s="10">
        <f t="shared" si="94"/>
        <v>4.5</v>
      </c>
      <c r="G761" s="4">
        <f t="shared" si="93"/>
        <v>278205.03449603688</v>
      </c>
      <c r="H761" s="42">
        <f t="shared" si="95"/>
        <v>9.8450032470896307</v>
      </c>
      <c r="I761" s="10">
        <f t="shared" si="96"/>
        <v>1.2893093131876472</v>
      </c>
      <c r="J761" s="4">
        <f t="shared" si="97"/>
        <v>1314.6229392907278</v>
      </c>
      <c r="K761" s="4">
        <f t="shared" si="91"/>
        <v>295.54042967733642</v>
      </c>
      <c r="L761" s="42">
        <f>Pressure!Q761</f>
        <v>0.83418064584922991</v>
      </c>
      <c r="M761" s="10">
        <f t="shared" si="92"/>
        <v>1.4869197361465509</v>
      </c>
      <c r="N761" s="10">
        <f t="shared" si="98"/>
        <v>2.5992852259916033</v>
      </c>
    </row>
    <row r="762" spans="3:14">
      <c r="C762" s="4">
        <f>Pressure!AB762*1000000</f>
        <v>6562044.5561222164</v>
      </c>
      <c r="D762" s="78">
        <f>Pressure!I762</f>
        <v>1.5531826837612554E-4</v>
      </c>
      <c r="E762" s="40">
        <f>Pressure!H762</f>
        <v>155.31826837612553</v>
      </c>
      <c r="F762" s="10">
        <f t="shared" si="94"/>
        <v>4.5</v>
      </c>
      <c r="G762" s="4">
        <f t="shared" si="93"/>
        <v>278088.23353036871</v>
      </c>
      <c r="H762" s="42">
        <f t="shared" si="95"/>
        <v>9.8417386720424389</v>
      </c>
      <c r="I762" s="10">
        <f t="shared" si="96"/>
        <v>1.2892802344090257</v>
      </c>
      <c r="J762" s="4">
        <f t="shared" si="97"/>
        <v>1314.0413737531808</v>
      </c>
      <c r="K762" s="4">
        <f t="shared" si="91"/>
        <v>295.40968790818329</v>
      </c>
      <c r="L762" s="42">
        <f>Pressure!Q762</f>
        <v>0.8353116093078703</v>
      </c>
      <c r="M762" s="10">
        <f t="shared" si="92"/>
        <v>1.4864616415423497</v>
      </c>
      <c r="N762" s="10">
        <f t="shared" si="98"/>
        <v>2.5992852259916033</v>
      </c>
    </row>
    <row r="763" spans="3:14">
      <c r="C763" s="4">
        <f>Pressure!AB763*1000000</f>
        <v>6559277.3082829118</v>
      </c>
      <c r="D763" s="78">
        <f>Pressure!I763</f>
        <v>1.5531826837612554E-4</v>
      </c>
      <c r="E763" s="40">
        <f>Pressure!H763</f>
        <v>155.31826837612553</v>
      </c>
      <c r="F763" s="10">
        <f t="shared" si="94"/>
        <v>4.5</v>
      </c>
      <c r="G763" s="4">
        <f t="shared" si="93"/>
        <v>277970.96229626</v>
      </c>
      <c r="H763" s="42">
        <f t="shared" si="95"/>
        <v>9.8384607121805079</v>
      </c>
      <c r="I763" s="10">
        <f t="shared" si="96"/>
        <v>1.2892510139672522</v>
      </c>
      <c r="J763" s="4">
        <f t="shared" si="97"/>
        <v>1313.457466694595</v>
      </c>
      <c r="K763" s="4">
        <f t="shared" si="91"/>
        <v>295.27841974160225</v>
      </c>
      <c r="L763" s="42">
        <f>Pressure!Q763</f>
        <v>0.83644272427639821</v>
      </c>
      <c r="M763" s="10">
        <f t="shared" si="92"/>
        <v>1.4860016341101072</v>
      </c>
      <c r="N763" s="10">
        <f t="shared" si="98"/>
        <v>2.5992852259916033</v>
      </c>
    </row>
    <row r="764" spans="3:14">
      <c r="C764" s="4">
        <f>Pressure!AB764*1000000</f>
        <v>6556498.9671652615</v>
      </c>
      <c r="D764" s="78">
        <f>Pressure!I764</f>
        <v>1.5531826837612554E-4</v>
      </c>
      <c r="E764" s="40">
        <f>Pressure!H764</f>
        <v>155.31826837612553</v>
      </c>
      <c r="F764" s="10">
        <f t="shared" si="94"/>
        <v>4.5</v>
      </c>
      <c r="G764" s="4">
        <f t="shared" si="93"/>
        <v>277853.22094797372</v>
      </c>
      <c r="H764" s="42">
        <f t="shared" si="95"/>
        <v>9.8351693687869659</v>
      </c>
      <c r="I764" s="10">
        <f t="shared" si="96"/>
        <v>1.2892216515730734</v>
      </c>
      <c r="J764" s="4">
        <f t="shared" si="97"/>
        <v>1312.8712188830646</v>
      </c>
      <c r="K764" s="4">
        <f t="shared" si="91"/>
        <v>295.14662535026855</v>
      </c>
      <c r="L764" s="42">
        <f>Pressure!Q764</f>
        <v>0.8375739914492959</v>
      </c>
      <c r="M764" s="10">
        <f t="shared" si="92"/>
        <v>1.4855397136167694</v>
      </c>
      <c r="N764" s="10">
        <f t="shared" si="98"/>
        <v>2.5992852259916033</v>
      </c>
    </row>
    <row r="765" spans="3:14">
      <c r="C765" s="4">
        <f>Pressure!AB765*1000000</f>
        <v>6553709.5364272995</v>
      </c>
      <c r="D765" s="78">
        <f>Pressure!I765</f>
        <v>1.5531826837612554E-4</v>
      </c>
      <c r="E765" s="40">
        <f>Pressure!H765</f>
        <v>155.31826837612553</v>
      </c>
      <c r="F765" s="10">
        <f t="shared" si="94"/>
        <v>4.5</v>
      </c>
      <c r="G765" s="4">
        <f t="shared" si="93"/>
        <v>277735.00964053127</v>
      </c>
      <c r="H765" s="42">
        <f t="shared" si="95"/>
        <v>9.8318646431526169</v>
      </c>
      <c r="I765" s="10">
        <f t="shared" si="96"/>
        <v>1.2891921469355605</v>
      </c>
      <c r="J765" s="4">
        <f t="shared" si="97"/>
        <v>1312.2826310904582</v>
      </c>
      <c r="K765" s="4">
        <f t="shared" si="91"/>
        <v>295.01430490770611</v>
      </c>
      <c r="L765" s="42">
        <f>Pressure!Q765</f>
        <v>0.83870541152194655</v>
      </c>
      <c r="M765" s="10">
        <f t="shared" si="92"/>
        <v>1.4850758798280979</v>
      </c>
      <c r="N765" s="10">
        <f t="shared" si="98"/>
        <v>2.5992852259916033</v>
      </c>
    </row>
    <row r="766" spans="3:14">
      <c r="C766" s="4">
        <f>Pressure!AB766*1000000</f>
        <v>6550909.0197444707</v>
      </c>
      <c r="D766" s="78">
        <f>Pressure!I766</f>
        <v>1.5531826837612554E-4</v>
      </c>
      <c r="E766" s="40">
        <f>Pressure!H766</f>
        <v>155.31826837612553</v>
      </c>
      <c r="F766" s="10">
        <f t="shared" si="94"/>
        <v>4.5</v>
      </c>
      <c r="G766" s="4">
        <f t="shared" si="93"/>
        <v>277616.32852969156</v>
      </c>
      <c r="H766" s="42">
        <f t="shared" si="95"/>
        <v>9.8285465365754021</v>
      </c>
      <c r="I766" s="10">
        <f t="shared" si="96"/>
        <v>1.2891624997620943</v>
      </c>
      <c r="J766" s="4">
        <f t="shared" si="97"/>
        <v>1311.6917040923179</v>
      </c>
      <c r="K766" s="4">
        <f t="shared" si="91"/>
        <v>294.88145858826442</v>
      </c>
      <c r="L766" s="42">
        <f>Pressure!Q766</f>
        <v>0.83983698519063954</v>
      </c>
      <c r="M766" s="10">
        <f t="shared" si="92"/>
        <v>1.4846101325095074</v>
      </c>
      <c r="N766" s="10">
        <f t="shared" si="98"/>
        <v>2.5992852259916033</v>
      </c>
    </row>
    <row r="767" spans="3:14">
      <c r="C767" s="4">
        <f>Pressure!AB767*1000000</f>
        <v>6548097.420810109</v>
      </c>
      <c r="D767" s="78">
        <f>Pressure!I767</f>
        <v>1.5531826837612554E-4</v>
      </c>
      <c r="E767" s="40">
        <f>Pressure!H767</f>
        <v>155.31826837612553</v>
      </c>
      <c r="F767" s="10">
        <f t="shared" si="94"/>
        <v>4.5</v>
      </c>
      <c r="G767" s="4">
        <f t="shared" si="93"/>
        <v>277497.17777197185</v>
      </c>
      <c r="H767" s="42">
        <f t="shared" si="95"/>
        <v>9.8252150503608817</v>
      </c>
      <c r="I767" s="10">
        <f t="shared" si="96"/>
        <v>1.2891327097583649</v>
      </c>
      <c r="J767" s="4">
        <f t="shared" si="97"/>
        <v>1311.0984386679613</v>
      </c>
      <c r="K767" s="4">
        <f t="shared" si="91"/>
        <v>294.74808656714208</v>
      </c>
      <c r="L767" s="42">
        <f>Pressure!Q767</f>
        <v>0.84096871315257482</v>
      </c>
      <c r="M767" s="10">
        <f t="shared" si="92"/>
        <v>1.4841424714250171</v>
      </c>
      <c r="N767" s="10">
        <f t="shared" si="98"/>
        <v>2.5992852259916033</v>
      </c>
    </row>
    <row r="768" spans="3:14">
      <c r="C768" s="4">
        <f>Pressure!AB768*1000000</f>
        <v>6545274.7433353225</v>
      </c>
      <c r="D768" s="78">
        <f>Pressure!I768</f>
        <v>1.5531826837612554E-4</v>
      </c>
      <c r="E768" s="40">
        <f>Pressure!H768</f>
        <v>155.31826837612553</v>
      </c>
      <c r="F768" s="10">
        <f t="shared" si="94"/>
        <v>4.5</v>
      </c>
      <c r="G768" s="4">
        <f t="shared" si="93"/>
        <v>277377.5575246425</v>
      </c>
      <c r="H768" s="42">
        <f t="shared" si="95"/>
        <v>9.8218701858221529</v>
      </c>
      <c r="I768" s="10">
        <f t="shared" si="96"/>
        <v>1.2891027766283618</v>
      </c>
      <c r="J768" s="4">
        <f t="shared" si="97"/>
        <v>1310.5028356004555</v>
      </c>
      <c r="K768" s="4">
        <f t="shared" si="91"/>
        <v>294.61418902038025</v>
      </c>
      <c r="L768" s="42">
        <f>Pressure!Q768</f>
        <v>0.84210059610586785</v>
      </c>
      <c r="M768" s="10">
        <f t="shared" si="92"/>
        <v>1.4836728963378514</v>
      </c>
      <c r="N768" s="10">
        <f t="shared" si="98"/>
        <v>2.5992852259916033</v>
      </c>
    </row>
    <row r="769" spans="3:14">
      <c r="C769" s="4">
        <f>Pressure!AB769*1000000</f>
        <v>6542440.9910488743</v>
      </c>
      <c r="D769" s="78">
        <f>Pressure!I769</f>
        <v>1.5531826837612554E-4</v>
      </c>
      <c r="E769" s="40">
        <f>Pressure!H769</f>
        <v>155.31826837612553</v>
      </c>
      <c r="F769" s="10">
        <f t="shared" si="94"/>
        <v>4.5</v>
      </c>
      <c r="G769" s="4">
        <f t="shared" si="93"/>
        <v>277257.46794572222</v>
      </c>
      <c r="H769" s="42">
        <f t="shared" si="95"/>
        <v>9.8185119442796438</v>
      </c>
      <c r="I769" s="10">
        <f t="shared" si="96"/>
        <v>1.2890727000743665</v>
      </c>
      <c r="J769" s="4">
        <f t="shared" si="97"/>
        <v>1309.9048956765939</v>
      </c>
      <c r="K769" s="4">
        <f t="shared" si="91"/>
        <v>294.47976612485814</v>
      </c>
      <c r="L769" s="42">
        <f>Pressure!Q769</f>
        <v>0.84323263474955457</v>
      </c>
      <c r="M769" s="10">
        <f t="shared" si="92"/>
        <v>1.483201407010529</v>
      </c>
      <c r="N769" s="10">
        <f t="shared" si="98"/>
        <v>2.5992852259916033</v>
      </c>
    </row>
    <row r="770" spans="3:14">
      <c r="C770" s="4">
        <f>Pressure!AB770*1000000</f>
        <v>6539596.1676973663</v>
      </c>
      <c r="D770" s="78">
        <f>Pressure!I770</f>
        <v>1.5531826837612554E-4</v>
      </c>
      <c r="E770" s="40">
        <f>Pressure!H770</f>
        <v>155.31826837612553</v>
      </c>
      <c r="F770" s="10">
        <f t="shared" si="94"/>
        <v>4.5</v>
      </c>
      <c r="G770" s="4">
        <f t="shared" si="93"/>
        <v>277136.90919398546</v>
      </c>
      <c r="H770" s="42">
        <f t="shared" si="95"/>
        <v>9.8151403270613802</v>
      </c>
      <c r="I770" s="10">
        <f t="shared" si="96"/>
        <v>1.2890424797969455</v>
      </c>
      <c r="J770" s="4">
        <f t="shared" si="97"/>
        <v>1309.3046196869334</v>
      </c>
      <c r="K770" s="4">
        <f t="shared" si="91"/>
        <v>294.34481805830075</v>
      </c>
      <c r="L770" s="42">
        <f>Pressure!Q770</f>
        <v>0.84436482978359606</v>
      </c>
      <c r="M770" s="10">
        <f t="shared" si="92"/>
        <v>1.4827280032044075</v>
      </c>
      <c r="N770" s="10">
        <f t="shared" si="98"/>
        <v>2.5992852259916033</v>
      </c>
    </row>
    <row r="771" spans="3:14">
      <c r="C771" s="4">
        <f>Pressure!AB771*1000000</f>
        <v>6536740.2770452602</v>
      </c>
      <c r="D771" s="78">
        <f>Pressure!I771</f>
        <v>1.5531826837612554E-4</v>
      </c>
      <c r="E771" s="40">
        <f>Pressure!H771</f>
        <v>155.31826837612553</v>
      </c>
      <c r="F771" s="10">
        <f t="shared" si="94"/>
        <v>4.5</v>
      </c>
      <c r="G771" s="4">
        <f t="shared" si="93"/>
        <v>277015.8814289638</v>
      </c>
      <c r="H771" s="42">
        <f t="shared" si="95"/>
        <v>9.8117553355029088</v>
      </c>
      <c r="I771" s="10">
        <f t="shared" si="96"/>
        <v>1.2890121154949437</v>
      </c>
      <c r="J771" s="4">
        <f t="shared" si="97"/>
        <v>1308.7020084257995</v>
      </c>
      <c r="K771" s="4">
        <f t="shared" si="91"/>
        <v>294.20934499928052</v>
      </c>
      <c r="L771" s="42">
        <f>Pressure!Q771</f>
        <v>0.84549718190888346</v>
      </c>
      <c r="M771" s="10">
        <f t="shared" si="92"/>
        <v>1.4822526846799695</v>
      </c>
      <c r="N771" s="10">
        <f t="shared" si="98"/>
        <v>2.5992852259916033</v>
      </c>
    </row>
    <row r="772" spans="3:14">
      <c r="C772" s="4">
        <f>Pressure!AB772*1000000</f>
        <v>6533873.3228747416</v>
      </c>
      <c r="D772" s="78">
        <f>Pressure!I772</f>
        <v>1.5531826837612554E-4</v>
      </c>
      <c r="E772" s="40">
        <f>Pressure!H772</f>
        <v>155.31826837612553</v>
      </c>
      <c r="F772" s="10">
        <f t="shared" si="94"/>
        <v>4.5</v>
      </c>
      <c r="G772" s="4">
        <f t="shared" si="93"/>
        <v>276894.38481093978</v>
      </c>
      <c r="H772" s="42">
        <f t="shared" si="95"/>
        <v>9.808356970947214</v>
      </c>
      <c r="I772" s="10">
        <f t="shared" si="96"/>
        <v>1.2889816068654754</v>
      </c>
      <c r="J772" s="4">
        <f t="shared" si="97"/>
        <v>1308.0970626912579</v>
      </c>
      <c r="K772" s="4">
        <f t="shared" si="91"/>
        <v>294.07334712721052</v>
      </c>
      <c r="L772" s="42">
        <f>Pressure!Q772</f>
        <v>0.84662969182724301</v>
      </c>
      <c r="M772" s="10">
        <f t="shared" si="92"/>
        <v>1.481775451197074</v>
      </c>
      <c r="N772" s="10">
        <f t="shared" si="98"/>
        <v>2.5992852259916033</v>
      </c>
    </row>
    <row r="773" spans="3:14">
      <c r="C773" s="4">
        <f>Pressure!AB773*1000000</f>
        <v>6530995.3089859635</v>
      </c>
      <c r="D773" s="78">
        <f>Pressure!I773</f>
        <v>1.5531826837612554E-4</v>
      </c>
      <c r="E773" s="40">
        <f>Pressure!H773</f>
        <v>155.31826837612553</v>
      </c>
      <c r="F773" s="10">
        <f t="shared" si="94"/>
        <v>4.5</v>
      </c>
      <c r="G773" s="4">
        <f t="shared" si="93"/>
        <v>276772.4195009573</v>
      </c>
      <c r="H773" s="42">
        <f t="shared" si="95"/>
        <v>9.8049452347449293</v>
      </c>
      <c r="I773" s="10">
        <f t="shared" si="96"/>
        <v>1.288950953603919</v>
      </c>
      <c r="J773" s="4">
        <f t="shared" si="97"/>
        <v>1307.4897832851648</v>
      </c>
      <c r="K773" s="4">
        <f t="shared" si="91"/>
        <v>293.9368246223562</v>
      </c>
      <c r="L773" s="42">
        <f>Pressure!Q773</f>
        <v>0.84776236024144069</v>
      </c>
      <c r="M773" s="10">
        <f t="shared" si="92"/>
        <v>1.4812963025142123</v>
      </c>
      <c r="N773" s="10">
        <f t="shared" si="98"/>
        <v>2.5992852259916033</v>
      </c>
    </row>
    <row r="774" spans="3:14">
      <c r="C774" s="4">
        <f>Pressure!AB774*1000000</f>
        <v>6528106.2391969711</v>
      </c>
      <c r="D774" s="78">
        <f>Pressure!I774</f>
        <v>1.5531826837612554E-4</v>
      </c>
      <c r="E774" s="40">
        <f>Pressure!H774</f>
        <v>155.31826837612553</v>
      </c>
      <c r="F774" s="10">
        <f t="shared" si="94"/>
        <v>4.5</v>
      </c>
      <c r="G774" s="4">
        <f t="shared" si="93"/>
        <v>276649.98566081864</v>
      </c>
      <c r="H774" s="42">
        <f t="shared" si="95"/>
        <v>9.8015201282542623</v>
      </c>
      <c r="I774" s="10">
        <f t="shared" si="96"/>
        <v>1.2889201554039089</v>
      </c>
      <c r="J774" s="4">
        <f t="shared" si="97"/>
        <v>1306.8801710131527</v>
      </c>
      <c r="K774" s="4">
        <f t="shared" si="91"/>
        <v>293.79977766583175</v>
      </c>
      <c r="L774" s="42">
        <f>Pressure!Q774</f>
        <v>0.84889518785518714</v>
      </c>
      <c r="M774" s="10">
        <f t="shared" si="92"/>
        <v>1.4808152383890834</v>
      </c>
      <c r="N774" s="10">
        <f t="shared" si="98"/>
        <v>2.5992852259916033</v>
      </c>
    </row>
    <row r="775" spans="3:14">
      <c r="C775" s="4">
        <f>Pressure!AB775*1000000</f>
        <v>6525206.1173436465</v>
      </c>
      <c r="D775" s="78">
        <f>Pressure!I775</f>
        <v>1.5531826837612554E-4</v>
      </c>
      <c r="E775" s="40">
        <f>Pressure!H775</f>
        <v>155.31826837612553</v>
      </c>
      <c r="F775" s="10">
        <f t="shared" si="94"/>
        <v>4.5</v>
      </c>
      <c r="G775" s="4">
        <f t="shared" si="93"/>
        <v>276527.08345308196</v>
      </c>
      <c r="H775" s="42">
        <f t="shared" si="95"/>
        <v>9.7980816528409083</v>
      </c>
      <c r="I775" s="10">
        <f t="shared" si="96"/>
        <v>1.2888892119573265</v>
      </c>
      <c r="J775" s="4">
        <f t="shared" si="97"/>
        <v>1306.2682266846173</v>
      </c>
      <c r="K775" s="4">
        <f t="shared" si="91"/>
        <v>293.66220643959741</v>
      </c>
      <c r="L775" s="42">
        <f>Pressure!Q775</f>
        <v>0.8500281753731429</v>
      </c>
      <c r="M775" s="10">
        <f t="shared" si="92"/>
        <v>1.4803322585788383</v>
      </c>
      <c r="N775" s="10">
        <f t="shared" si="98"/>
        <v>2.5992852259916033</v>
      </c>
    </row>
    <row r="776" spans="3:14">
      <c r="C776" s="4">
        <f>Pressure!AB776*1000000</f>
        <v>6522294.9472798649</v>
      </c>
      <c r="D776" s="78">
        <f>Pressure!I776</f>
        <v>1.5531826837612554E-4</v>
      </c>
      <c r="E776" s="40">
        <f>Pressure!H776</f>
        <v>155.31826837612553</v>
      </c>
      <c r="F776" s="10">
        <f t="shared" si="94"/>
        <v>4.5</v>
      </c>
      <c r="G776" s="4">
        <f t="shared" si="93"/>
        <v>276403.71304106788</v>
      </c>
      <c r="H776" s="42">
        <f t="shared" si="95"/>
        <v>9.7946298098782378</v>
      </c>
      <c r="I776" s="10">
        <f t="shared" si="96"/>
        <v>1.2888581229542944</v>
      </c>
      <c r="J776" s="4">
        <f t="shared" si="97"/>
        <v>1305.6539511127507</v>
      </c>
      <c r="K776" s="4">
        <f t="shared" si="91"/>
        <v>293.52411112646706</v>
      </c>
      <c r="L776" s="42">
        <f>Pressure!Q776</f>
        <v>0.85116132350092299</v>
      </c>
      <c r="M776" s="10">
        <f t="shared" si="92"/>
        <v>1.4798473628391948</v>
      </c>
      <c r="N776" s="10">
        <f t="shared" si="98"/>
        <v>2.5992852259916033</v>
      </c>
    </row>
    <row r="777" spans="3:14">
      <c r="C777" s="4">
        <f>Pressure!AB777*1000000</f>
        <v>6519372.732877533</v>
      </c>
      <c r="D777" s="78">
        <f>Pressure!I777</f>
        <v>1.5531826837612554E-4</v>
      </c>
      <c r="E777" s="40">
        <f>Pressure!H777</f>
        <v>155.31826837612553</v>
      </c>
      <c r="F777" s="10">
        <f t="shared" si="94"/>
        <v>4.5</v>
      </c>
      <c r="G777" s="4">
        <f t="shared" si="93"/>
        <v>276279.87458886125</v>
      </c>
      <c r="H777" s="42">
        <f t="shared" si="95"/>
        <v>9.7911646007473028</v>
      </c>
      <c r="I777" s="10">
        <f t="shared" si="96"/>
        <v>1.288826888083169</v>
      </c>
      <c r="J777" s="4">
        <f t="shared" si="97"/>
        <v>1305.0373451145506</v>
      </c>
      <c r="K777" s="4">
        <f t="shared" si="91"/>
        <v>293.38549191010986</v>
      </c>
      <c r="L777" s="42">
        <f>Pressure!Q777</f>
        <v>0.85229463294510199</v>
      </c>
      <c r="M777" s="10">
        <f t="shared" si="92"/>
        <v>1.4793605509251555</v>
      </c>
      <c r="N777" s="10">
        <f t="shared" si="98"/>
        <v>2.5992852259916033</v>
      </c>
    </row>
    <row r="778" spans="3:14">
      <c r="C778" s="4">
        <f>Pressure!AB778*1000000</f>
        <v>6516439.4780264376</v>
      </c>
      <c r="D778" s="78">
        <f>Pressure!I778</f>
        <v>1.5531826837612554E-4</v>
      </c>
      <c r="E778" s="40">
        <f>Pressure!H778</f>
        <v>155.31826837612553</v>
      </c>
      <c r="F778" s="10">
        <f t="shared" si="94"/>
        <v>4.5</v>
      </c>
      <c r="G778" s="4">
        <f t="shared" si="93"/>
        <v>276155.56826130446</v>
      </c>
      <c r="H778" s="42">
        <f t="shared" si="95"/>
        <v>9.7876860268366457</v>
      </c>
      <c r="I778" s="10">
        <f t="shared" si="96"/>
        <v>1.2887955070305306</v>
      </c>
      <c r="J778" s="4">
        <f t="shared" si="97"/>
        <v>1304.4184095107864</v>
      </c>
      <c r="K778" s="4">
        <f t="shared" si="91"/>
        <v>293.24634897504302</v>
      </c>
      <c r="L778" s="42">
        <f>Pressure!Q778</f>
        <v>0.85342810441321915</v>
      </c>
      <c r="M778" s="10">
        <f t="shared" si="92"/>
        <v>1.4788718225909674</v>
      </c>
      <c r="N778" s="10">
        <f t="shared" si="98"/>
        <v>2.5992852259916033</v>
      </c>
    </row>
    <row r="779" spans="3:14">
      <c r="C779" s="4">
        <f>Pressure!AB779*1000000</f>
        <v>6513495.1866344623</v>
      </c>
      <c r="D779" s="78">
        <f>Pressure!I779</f>
        <v>1.5531826837612554E-4</v>
      </c>
      <c r="E779" s="40">
        <f>Pressure!H779</f>
        <v>155.31826837612553</v>
      </c>
      <c r="F779" s="10">
        <f t="shared" si="94"/>
        <v>4.5</v>
      </c>
      <c r="G779" s="4">
        <f t="shared" si="93"/>
        <v>276030.794224007</v>
      </c>
      <c r="H779" s="42">
        <f t="shared" si="95"/>
        <v>9.784194089542563</v>
      </c>
      <c r="I779" s="10">
        <f t="shared" si="96"/>
        <v>1.2887639794811783</v>
      </c>
      <c r="J779" s="4">
        <f t="shared" si="97"/>
        <v>1303.7971451260471</v>
      </c>
      <c r="K779" s="4">
        <f t="shared" si="91"/>
        <v>293.10668250664247</v>
      </c>
      <c r="L779" s="42">
        <f>Pressure!Q779</f>
        <v>0.85456173861378315</v>
      </c>
      <c r="M779" s="10">
        <f t="shared" si="92"/>
        <v>1.478381177589664</v>
      </c>
      <c r="N779" s="10">
        <f t="shared" si="98"/>
        <v>2.5992852259916033</v>
      </c>
    </row>
    <row r="780" spans="3:14">
      <c r="C780" s="4">
        <f>Pressure!AB780*1000000</f>
        <v>6510539.8626274969</v>
      </c>
      <c r="D780" s="78">
        <f>Pressure!I780</f>
        <v>1.5531826837612554E-4</v>
      </c>
      <c r="E780" s="40">
        <f>Pressure!H780</f>
        <v>155.31826837612553</v>
      </c>
      <c r="F780" s="10">
        <f t="shared" si="94"/>
        <v>4.5</v>
      </c>
      <c r="G780" s="4">
        <f t="shared" si="93"/>
        <v>275905.55264334142</v>
      </c>
      <c r="H780" s="42">
        <f t="shared" si="95"/>
        <v>9.7806887902689752</v>
      </c>
      <c r="I780" s="10">
        <f t="shared" si="96"/>
        <v>1.2887323051181205</v>
      </c>
      <c r="J780" s="4">
        <f t="shared" si="97"/>
        <v>1303.1735527887204</v>
      </c>
      <c r="K780" s="4">
        <f t="shared" si="91"/>
        <v>292.96649269113806</v>
      </c>
      <c r="L780" s="42">
        <f>Pressure!Q780</f>
        <v>0.85569553625627726</v>
      </c>
      <c r="M780" s="10">
        <f t="shared" si="92"/>
        <v>1.4778886156734881</v>
      </c>
      <c r="N780" s="10">
        <f t="shared" si="98"/>
        <v>2.5992852259916033</v>
      </c>
    </row>
    <row r="781" spans="3:14">
      <c r="C781" s="4">
        <f>Pressure!AB781*1000000</f>
        <v>6507573.5099496413</v>
      </c>
      <c r="D781" s="78">
        <f>Pressure!I781</f>
        <v>1.5531826837612554E-4</v>
      </c>
      <c r="E781" s="40">
        <f>Pressure!H781</f>
        <v>155.31826837612553</v>
      </c>
      <c r="F781" s="10">
        <f t="shared" si="94"/>
        <v>4.5</v>
      </c>
      <c r="G781" s="4">
        <f t="shared" si="93"/>
        <v>275779.84368645184</v>
      </c>
      <c r="H781" s="42">
        <f t="shared" si="95"/>
        <v>9.7771701304276331</v>
      </c>
      <c r="I781" s="10">
        <f t="shared" si="96"/>
        <v>1.2887004836225693</v>
      </c>
      <c r="J781" s="4">
        <f t="shared" si="97"/>
        <v>1302.5476333310364</v>
      </c>
      <c r="K781" s="4">
        <f t="shared" si="91"/>
        <v>292.82577971562353</v>
      </c>
      <c r="L781" s="42">
        <f>Pressure!Q781</f>
        <v>0.85682949805116426</v>
      </c>
      <c r="M781" s="10">
        <f t="shared" si="92"/>
        <v>1.4773941365937289</v>
      </c>
      <c r="N781" s="10">
        <f t="shared" si="98"/>
        <v>2.5992852259916033</v>
      </c>
    </row>
    <row r="782" spans="3:14">
      <c r="C782" s="4">
        <f>Pressure!AB782*1000000</f>
        <v>6504596.1325628944</v>
      </c>
      <c r="D782" s="78">
        <f>Pressure!I782</f>
        <v>1.5531826837612554E-4</v>
      </c>
      <c r="E782" s="40">
        <f>Pressure!H782</f>
        <v>155.31826837612553</v>
      </c>
      <c r="F782" s="10">
        <f t="shared" si="94"/>
        <v>4.5</v>
      </c>
      <c r="G782" s="4">
        <f t="shared" si="93"/>
        <v>275653.66752124106</v>
      </c>
      <c r="H782" s="42">
        <f t="shared" si="95"/>
        <v>9.7736381114377924</v>
      </c>
      <c r="I782" s="10">
        <f t="shared" si="96"/>
        <v>1.2886685146739285</v>
      </c>
      <c r="J782" s="4">
        <f t="shared" si="97"/>
        <v>1301.919387589003</v>
      </c>
      <c r="K782" s="4">
        <f t="shared" si="91"/>
        <v>292.68454376804169</v>
      </c>
      <c r="L782" s="42">
        <f>Pressure!Q782</f>
        <v>0.85796362470989174</v>
      </c>
      <c r="M782" s="10">
        <f t="shared" si="92"/>
        <v>1.476897740100972</v>
      </c>
      <c r="N782" s="10">
        <f t="shared" si="98"/>
        <v>2.5992852259916033</v>
      </c>
    </row>
    <row r="783" spans="3:14">
      <c r="C783" s="4">
        <f>Pressure!AB783*1000000</f>
        <v>6501607.7344474783</v>
      </c>
      <c r="D783" s="78">
        <f>Pressure!I783</f>
        <v>1.5531826837612554E-4</v>
      </c>
      <c r="E783" s="40">
        <f>Pressure!H783</f>
        <v>155.31826837612553</v>
      </c>
      <c r="F783" s="10">
        <f t="shared" si="94"/>
        <v>4.5</v>
      </c>
      <c r="G783" s="4">
        <f t="shared" si="93"/>
        <v>275527.02431638411</v>
      </c>
      <c r="H783" s="42">
        <f t="shared" si="95"/>
        <v>9.7700927347265036</v>
      </c>
      <c r="I783" s="10">
        <f t="shared" si="96"/>
        <v>1.2886363979497892</v>
      </c>
      <c r="J783" s="4">
        <f t="shared" si="97"/>
        <v>1301.2888164024721</v>
      </c>
      <c r="K783" s="4">
        <f t="shared" ref="K783:K846" si="99">J783/4.4482</f>
        <v>292.54278503719979</v>
      </c>
      <c r="L783" s="42">
        <f>Pressure!Q783</f>
        <v>0.85909791694489679</v>
      </c>
      <c r="M783" s="10">
        <f t="shared" ref="M783:M846" si="100">(J783+J782)/2*(L783-L782)</f>
        <v>1.4763994259444888</v>
      </c>
      <c r="N783" s="10">
        <f t="shared" si="98"/>
        <v>2.5992852259916033</v>
      </c>
    </row>
    <row r="784" spans="3:14">
      <c r="C784" s="4">
        <f>Pressure!AB784*1000000</f>
        <v>6498608.3196017658</v>
      </c>
      <c r="D784" s="78">
        <f>Pressure!I784</f>
        <v>1.5531826837612554E-4</v>
      </c>
      <c r="E784" s="40">
        <f>Pressure!H784</f>
        <v>155.31826837612553</v>
      </c>
      <c r="F784" s="10">
        <f t="shared" si="94"/>
        <v>4.5</v>
      </c>
      <c r="G784" s="4">
        <f t="shared" si="93"/>
        <v>275399.91424132511</v>
      </c>
      <c r="H784" s="42">
        <f t="shared" si="95"/>
        <v>9.7665340017285835</v>
      </c>
      <c r="I784" s="10">
        <f t="shared" si="96"/>
        <v>1.2886041331259213</v>
      </c>
      <c r="J784" s="4">
        <f t="shared" si="97"/>
        <v>1300.6559206151262</v>
      </c>
      <c r="K784" s="4">
        <f t="shared" si="99"/>
        <v>292.40050371276612</v>
      </c>
      <c r="L784" s="42">
        <f>Pressure!Q784</f>
        <v>0.86023237546961129</v>
      </c>
      <c r="M784" s="10">
        <f t="shared" si="100"/>
        <v>1.4758991938728199</v>
      </c>
      <c r="N784" s="10">
        <f t="shared" si="98"/>
        <v>2.5992852259916033</v>
      </c>
    </row>
    <row r="785" spans="3:14">
      <c r="C785" s="4">
        <f>Pressure!AB785*1000000</f>
        <v>6495597.8920423798</v>
      </c>
      <c r="D785" s="78">
        <f>Pressure!I785</f>
        <v>1.5531826837612554E-4</v>
      </c>
      <c r="E785" s="40">
        <f>Pressure!H785</f>
        <v>155.31826837612553</v>
      </c>
      <c r="F785" s="10">
        <f t="shared" si="94"/>
        <v>4.5</v>
      </c>
      <c r="G785" s="4">
        <f t="shared" si="93"/>
        <v>275272.33746628178</v>
      </c>
      <c r="H785" s="42">
        <f t="shared" si="95"/>
        <v>9.7629619138866648</v>
      </c>
      <c r="I785" s="10">
        <f t="shared" si="96"/>
        <v>1.2885717198762652</v>
      </c>
      <c r="J785" s="4">
        <f t="shared" si="97"/>
        <v>1300.0207010744984</v>
      </c>
      <c r="K785" s="4">
        <f t="shared" si="99"/>
        <v>292.2576999852746</v>
      </c>
      <c r="L785" s="42">
        <f>Pressure!Q785</f>
        <v>0.86136700099846697</v>
      </c>
      <c r="M785" s="10">
        <f t="shared" si="100"/>
        <v>1.475397043633599</v>
      </c>
      <c r="N785" s="10">
        <f t="shared" si="98"/>
        <v>2.5992852259916033</v>
      </c>
    </row>
    <row r="786" spans="3:14">
      <c r="C786" s="4">
        <f>Pressure!AB786*1000000</f>
        <v>6492576.4558040854</v>
      </c>
      <c r="D786" s="78">
        <f>Pressure!I786</f>
        <v>1.5531826837612554E-4</v>
      </c>
      <c r="E786" s="40">
        <f>Pressure!H786</f>
        <v>155.31826837612553</v>
      </c>
      <c r="F786" s="10">
        <f t="shared" si="94"/>
        <v>4.5</v>
      </c>
      <c r="G786" s="4">
        <f t="shared" si="93"/>
        <v>275144.29416224052</v>
      </c>
      <c r="H786" s="42">
        <f t="shared" si="95"/>
        <v>9.7593764726510912</v>
      </c>
      <c r="I786" s="10">
        <f t="shared" si="96"/>
        <v>1.2885391578729228</v>
      </c>
      <c r="J786" s="4">
        <f t="shared" si="97"/>
        <v>1299.3831586319504</v>
      </c>
      <c r="K786" s="4">
        <f t="shared" si="99"/>
        <v>292.11437404611991</v>
      </c>
      <c r="L786" s="42">
        <f>Pressure!Q786</f>
        <v>0.86250179424690043</v>
      </c>
      <c r="M786" s="10">
        <f t="shared" si="100"/>
        <v>1.4748929749733819</v>
      </c>
      <c r="N786" s="10">
        <f t="shared" si="98"/>
        <v>2.5992852259916033</v>
      </c>
    </row>
    <row r="787" spans="3:14">
      <c r="C787" s="4">
        <f>Pressure!AB787*1000000</f>
        <v>6489544.0149398446</v>
      </c>
      <c r="D787" s="78">
        <f>Pressure!I787</f>
        <v>1.5531826837612554E-4</v>
      </c>
      <c r="E787" s="40">
        <f>Pressure!H787</f>
        <v>155.31826837612553</v>
      </c>
      <c r="F787" s="10">
        <f t="shared" si="94"/>
        <v>4.5</v>
      </c>
      <c r="G787" s="4">
        <f t="shared" si="93"/>
        <v>275015.78450095892</v>
      </c>
      <c r="H787" s="42">
        <f t="shared" si="95"/>
        <v>9.7557776794799569</v>
      </c>
      <c r="I787" s="10">
        <f t="shared" si="96"/>
        <v>1.2885064467861498</v>
      </c>
      <c r="J787" s="4">
        <f t="shared" si="97"/>
        <v>1298.743294142683</v>
      </c>
      <c r="K787" s="4">
        <f t="shared" si="99"/>
        <v>291.97052608755968</v>
      </c>
      <c r="L787" s="42">
        <f>Pressure!Q787</f>
        <v>0.86363675593135847</v>
      </c>
      <c r="M787" s="10">
        <f t="shared" si="100"/>
        <v>1.4743869876380395</v>
      </c>
      <c r="N787" s="10">
        <f t="shared" si="98"/>
        <v>2.5992852259916033</v>
      </c>
    </row>
    <row r="788" spans="3:14">
      <c r="C788" s="4">
        <f>Pressure!AB788*1000000</f>
        <v>6486500.5735209957</v>
      </c>
      <c r="D788" s="78">
        <f>Pressure!I788</f>
        <v>1.5531826837612554E-4</v>
      </c>
      <c r="E788" s="40">
        <f>Pressure!H788</f>
        <v>155.31826837612553</v>
      </c>
      <c r="F788" s="10">
        <f t="shared" si="94"/>
        <v>4.5</v>
      </c>
      <c r="G788" s="4">
        <f t="shared" si="93"/>
        <v>274886.80865497334</v>
      </c>
      <c r="H788" s="42">
        <f t="shared" si="95"/>
        <v>9.7521655358392998</v>
      </c>
      <c r="I788" s="10">
        <f t="shared" si="96"/>
        <v>1.2884735862843486</v>
      </c>
      <c r="J788" s="4">
        <f t="shared" si="97"/>
        <v>1298.1011084657744</v>
      </c>
      <c r="K788" s="4">
        <f t="shared" si="99"/>
        <v>291.82615630272346</v>
      </c>
      <c r="L788" s="42">
        <f>Pressure!Q788</f>
        <v>0.86477188676930306</v>
      </c>
      <c r="M788" s="10">
        <f t="shared" si="100"/>
        <v>1.4738790813723239</v>
      </c>
      <c r="N788" s="10">
        <f t="shared" si="98"/>
        <v>2.5992852259916033</v>
      </c>
    </row>
    <row r="789" spans="3:14">
      <c r="C789" s="4">
        <f>Pressure!AB789*1000000</f>
        <v>6483446.1356370123</v>
      </c>
      <c r="D789" s="78">
        <f>Pressure!I789</f>
        <v>1.5531826837612554E-4</v>
      </c>
      <c r="E789" s="40">
        <f>Pressure!H789</f>
        <v>155.31826837612553</v>
      </c>
      <c r="F789" s="10">
        <f t="shared" si="94"/>
        <v>4.5</v>
      </c>
      <c r="G789" s="4">
        <f t="shared" si="93"/>
        <v>274757.36679758871</v>
      </c>
      <c r="H789" s="42">
        <f t="shared" si="95"/>
        <v>9.7485400432028051</v>
      </c>
      <c r="I789" s="10">
        <f t="shared" si="96"/>
        <v>1.2884405760340578</v>
      </c>
      <c r="J789" s="4">
        <f t="shared" si="97"/>
        <v>1297.4566024641301</v>
      </c>
      <c r="K789" s="4">
        <f t="shared" si="99"/>
        <v>291.68126488560097</v>
      </c>
      <c r="L789" s="42">
        <f>Pressure!Q789</f>
        <v>0.86590718747921658</v>
      </c>
      <c r="M789" s="10">
        <f t="shared" si="100"/>
        <v>1.4733692559201192</v>
      </c>
      <c r="N789" s="10">
        <f t="shared" si="98"/>
        <v>2.5992852259916033</v>
      </c>
    </row>
    <row r="790" spans="3:14">
      <c r="C790" s="4">
        <f>Pressure!AB790*1000000</f>
        <v>6480380.7053959286</v>
      </c>
      <c r="D790" s="78">
        <f>Pressure!I790</f>
        <v>1.5531826837612554E-4</v>
      </c>
      <c r="E790" s="40">
        <f>Pressure!H790</f>
        <v>155.31826837612553</v>
      </c>
      <c r="F790" s="10">
        <f t="shared" si="94"/>
        <v>4.5</v>
      </c>
      <c r="G790" s="4">
        <f t="shared" si="93"/>
        <v>274627.45910289651</v>
      </c>
      <c r="H790" s="42">
        <f t="shared" si="95"/>
        <v>9.7449012030522884</v>
      </c>
      <c r="I790" s="10">
        <f t="shared" si="96"/>
        <v>1.2884074156999474</v>
      </c>
      <c r="J790" s="4">
        <f t="shared" si="97"/>
        <v>1296.8097770045717</v>
      </c>
      <c r="K790" s="4">
        <f t="shared" si="99"/>
        <v>291.5358520310624</v>
      </c>
      <c r="L790" s="42">
        <f>Pressure!Q790</f>
        <v>0.86704265878060682</v>
      </c>
      <c r="M790" s="10">
        <f t="shared" si="100"/>
        <v>1.4728575110241431</v>
      </c>
      <c r="N790" s="10">
        <f t="shared" si="98"/>
        <v>2.5992852259916033</v>
      </c>
    </row>
    <row r="791" spans="3:14">
      <c r="C791" s="4">
        <f>Pressure!AB791*1000000</f>
        <v>6477304.2869238555</v>
      </c>
      <c r="D791" s="78">
        <f>Pressure!I791</f>
        <v>1.5531826837612554E-4</v>
      </c>
      <c r="E791" s="40">
        <f>Pressure!H791</f>
        <v>155.31826837612553</v>
      </c>
      <c r="F791" s="10">
        <f t="shared" si="94"/>
        <v>4.5</v>
      </c>
      <c r="G791" s="4">
        <f t="shared" si="93"/>
        <v>274497.08574575419</v>
      </c>
      <c r="H791" s="42">
        <f t="shared" si="95"/>
        <v>9.7412490168771093</v>
      </c>
      <c r="I791" s="10">
        <f t="shared" si="96"/>
        <v>1.2883741049448056</v>
      </c>
      <c r="J791" s="4">
        <f t="shared" si="97"/>
        <v>1296.1606329577348</v>
      </c>
      <c r="K791" s="4">
        <f t="shared" si="99"/>
        <v>291.38991793483541</v>
      </c>
      <c r="L791" s="42">
        <f>Pressure!Q791</f>
        <v>0.86817830139401253</v>
      </c>
      <c r="M791" s="10">
        <f t="shared" si="100"/>
        <v>1.4723438464266312</v>
      </c>
      <c r="N791" s="10">
        <f t="shared" si="98"/>
        <v>2.5992852259916033</v>
      </c>
    </row>
    <row r="792" spans="3:14">
      <c r="C792" s="4">
        <f>Pressure!AB792*1000000</f>
        <v>6474216.88436554</v>
      </c>
      <c r="D792" s="78">
        <f>Pressure!I792</f>
        <v>1.5531826837612554E-4</v>
      </c>
      <c r="E792" s="40">
        <f>Pressure!H792</f>
        <v>155.31826837612553</v>
      </c>
      <c r="F792" s="10">
        <f t="shared" si="94"/>
        <v>4.5</v>
      </c>
      <c r="G792" s="4">
        <f t="shared" si="93"/>
        <v>274366.24690180912</v>
      </c>
      <c r="H792" s="42">
        <f t="shared" si="95"/>
        <v>9.7375834861748505</v>
      </c>
      <c r="I792" s="10">
        <f t="shared" si="96"/>
        <v>1.2883406434295361</v>
      </c>
      <c r="J792" s="4">
        <f t="shared" si="97"/>
        <v>1295.5091711981881</v>
      </c>
      <c r="K792" s="4">
        <f t="shared" si="99"/>
        <v>291.24346279353182</v>
      </c>
      <c r="L792" s="42">
        <f>Pressure!Q792</f>
        <v>0.86931411604100828</v>
      </c>
      <c r="M792" s="10">
        <f t="shared" si="100"/>
        <v>1.4718282618684488</v>
      </c>
      <c r="N792" s="10">
        <f t="shared" si="98"/>
        <v>2.5992852259916033</v>
      </c>
    </row>
    <row r="793" spans="3:14">
      <c r="C793" s="4">
        <f>Pressure!AB793*1000000</f>
        <v>6471118.5018838486</v>
      </c>
      <c r="D793" s="78">
        <f>Pressure!I793</f>
        <v>1.5531826837612554E-4</v>
      </c>
      <c r="E793" s="40">
        <f>Pressure!H793</f>
        <v>155.31826837612553</v>
      </c>
      <c r="F793" s="10">
        <f t="shared" si="94"/>
        <v>4.5</v>
      </c>
      <c r="G793" s="4">
        <f t="shared" si="93"/>
        <v>274234.94274747645</v>
      </c>
      <c r="H793" s="42">
        <f t="shared" si="95"/>
        <v>9.7339046124506332</v>
      </c>
      <c r="I793" s="10">
        <f t="shared" si="96"/>
        <v>1.2883070308131426</v>
      </c>
      <c r="J793" s="4">
        <f t="shared" si="97"/>
        <v>1294.8553926043228</v>
      </c>
      <c r="K793" s="4">
        <f t="shared" si="99"/>
        <v>291.09648680462271</v>
      </c>
      <c r="L793" s="42">
        <f>Pressure!Q793</f>
        <v>0.87045010344421003</v>
      </c>
      <c r="M793" s="10">
        <f t="shared" si="100"/>
        <v>1.4713107570899302</v>
      </c>
      <c r="N793" s="10">
        <f t="shared" si="98"/>
        <v>2.5992852259916033</v>
      </c>
    </row>
    <row r="794" spans="3:14">
      <c r="C794" s="4">
        <f>Pressure!AB794*1000000</f>
        <v>6468009.1436603907</v>
      </c>
      <c r="D794" s="78">
        <f>Pressure!I794</f>
        <v>1.5531826837612554E-4</v>
      </c>
      <c r="E794" s="40">
        <f>Pressure!H794</f>
        <v>155.31826837612553</v>
      </c>
      <c r="F794" s="10">
        <f t="shared" si="94"/>
        <v>4.5</v>
      </c>
      <c r="G794" s="4">
        <f t="shared" si="93"/>
        <v>274103.17345996562</v>
      </c>
      <c r="H794" s="42">
        <f t="shared" si="95"/>
        <v>9.7302123972178816</v>
      </c>
      <c r="I794" s="10">
        <f t="shared" si="96"/>
        <v>1.2882732667527281</v>
      </c>
      <c r="J794" s="4">
        <f t="shared" si="97"/>
        <v>1294.1992980584853</v>
      </c>
      <c r="K794" s="4">
        <f t="shared" si="99"/>
        <v>290.94899016646855</v>
      </c>
      <c r="L794" s="42">
        <f>Pressure!Q794</f>
        <v>0.87158626432727992</v>
      </c>
      <c r="M794" s="10">
        <f t="shared" si="100"/>
        <v>1.4707913318298511</v>
      </c>
      <c r="N794" s="10">
        <f t="shared" si="98"/>
        <v>2.5992852259916033</v>
      </c>
    </row>
    <row r="795" spans="3:14">
      <c r="C795" s="4">
        <f>Pressure!AB795*1000000</f>
        <v>6464888.8138949517</v>
      </c>
      <c r="D795" s="78">
        <f>Pressure!I795</f>
        <v>1.5531826837612554E-4</v>
      </c>
      <c r="E795" s="40">
        <f>Pressure!H795</f>
        <v>155.31826837612553</v>
      </c>
      <c r="F795" s="10">
        <f t="shared" si="94"/>
        <v>4.5</v>
      </c>
      <c r="G795" s="4">
        <f t="shared" si="93"/>
        <v>273970.93921725638</v>
      </c>
      <c r="H795" s="42">
        <f t="shared" si="95"/>
        <v>9.7265068419976348</v>
      </c>
      <c r="I795" s="10">
        <f t="shared" si="96"/>
        <v>1.2882393509034791</v>
      </c>
      <c r="J795" s="4">
        <f t="shared" si="97"/>
        <v>1293.5408884468577</v>
      </c>
      <c r="K795" s="4">
        <f t="shared" si="99"/>
        <v>290.8009730782918</v>
      </c>
      <c r="L795" s="42">
        <f>Pressure!Q795</f>
        <v>0.87272259941493213</v>
      </c>
      <c r="M795" s="10">
        <f t="shared" si="100"/>
        <v>1.470269985826844</v>
      </c>
      <c r="N795" s="10">
        <f t="shared" si="98"/>
        <v>2.5992852259916033</v>
      </c>
    </row>
    <row r="796" spans="3:14">
      <c r="C796" s="4">
        <f>Pressure!AB796*1000000</f>
        <v>6461757.516806067</v>
      </c>
      <c r="D796" s="78">
        <f>Pressure!I796</f>
        <v>1.5531826837612554E-4</v>
      </c>
      <c r="E796" s="40">
        <f>Pressure!H796</f>
        <v>155.31826837612553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273838.24019812298</v>
      </c>
      <c r="H796" s="42">
        <f t="shared" si="95"/>
        <v>9.7227879483191977</v>
      </c>
      <c r="I796" s="10">
        <f t="shared" si="96"/>
        <v>1.2882052829186628</v>
      </c>
      <c r="J796" s="4">
        <f t="shared" si="97"/>
        <v>1292.8801646595773</v>
      </c>
      <c r="K796" s="4">
        <f t="shared" si="99"/>
        <v>290.65243574020445</v>
      </c>
      <c r="L796" s="42">
        <f>Pressure!Q796</f>
        <v>0.87385910943293754</v>
      </c>
      <c r="M796" s="10">
        <f t="shared" si="100"/>
        <v>1.4697467188177828</v>
      </c>
      <c r="N796" s="10">
        <f t="shared" si="98"/>
        <v>2.5992852259916033</v>
      </c>
    </row>
    <row r="797" spans="3:14">
      <c r="C797" s="4">
        <f>Pressure!AB797*1000000</f>
        <v>6458615.2566305399</v>
      </c>
      <c r="D797" s="78">
        <f>Pressure!I797</f>
        <v>1.5531826837612554E-4</v>
      </c>
      <c r="E797" s="40">
        <f>Pressure!H797</f>
        <v>155.31826837612553</v>
      </c>
      <c r="F797" s="10">
        <f t="shared" ref="F797:F860" si="102">aexit/E797</f>
        <v>4.5</v>
      </c>
      <c r="G797" s="4">
        <f t="shared" si="101"/>
        <v>273705.07658211404</v>
      </c>
      <c r="H797" s="42">
        <f t="shared" ref="H797:H860" si="103">1/(((k+1)/2)^(1/(k-1))*(patm*1000000/C797)^(1/k)*SQRT((k+1)/(k-1)*(1-(patm*1000000/C797)^((k-1)/k))))</f>
        <v>9.7190557177195593</v>
      </c>
      <c r="I797" s="10">
        <f t="shared" ref="I797:I860" si="104">etanoz*SQRT(2*k^2/(k-1)*(2/(k+1))^((k+1)/(k-1))*(1-(G797/C797)^((k-1)/k)))+(G797-patm*1000000)/C797*(aexit/E797)</f>
        <v>1.2881710624496132</v>
      </c>
      <c r="J797" s="4">
        <f t="shared" ref="J797:J860" si="105">I797*D797*C797</f>
        <v>1292.2171275906376</v>
      </c>
      <c r="K797" s="4">
        <f t="shared" si="99"/>
        <v>290.50337835318504</v>
      </c>
      <c r="L797" s="42">
        <f>Pressure!Q797</f>
        <v>0.87499579510812964</v>
      </c>
      <c r="M797" s="10">
        <f t="shared" si="100"/>
        <v>1.4692215305393463</v>
      </c>
      <c r="N797" s="10">
        <f t="shared" si="98"/>
        <v>2.5992852259916033</v>
      </c>
    </row>
    <row r="798" spans="3:14">
      <c r="C798" s="4">
        <f>Pressure!AB798*1000000</f>
        <v>6455462.0376239652</v>
      </c>
      <c r="D798" s="78">
        <f>Pressure!I798</f>
        <v>1.5531826837612554E-4</v>
      </c>
      <c r="E798" s="40">
        <f>Pressure!H798</f>
        <v>155.31826837612553</v>
      </c>
      <c r="F798" s="10">
        <f t="shared" si="102"/>
        <v>4.5</v>
      </c>
      <c r="G798" s="4">
        <f t="shared" si="101"/>
        <v>273571.4485495743</v>
      </c>
      <c r="H798" s="42">
        <f t="shared" si="103"/>
        <v>9.7153101517439993</v>
      </c>
      <c r="I798" s="10">
        <f t="shared" si="104"/>
        <v>1.2881366891457275</v>
      </c>
      <c r="J798" s="4">
        <f t="shared" si="105"/>
        <v>1291.5517781379961</v>
      </c>
      <c r="K798" s="4">
        <f t="shared" si="99"/>
        <v>290.35380111910348</v>
      </c>
      <c r="L798" s="42">
        <f>Pressure!Q798</f>
        <v>0.87613265716840927</v>
      </c>
      <c r="M798" s="10">
        <f t="shared" si="100"/>
        <v>1.4686944207265509</v>
      </c>
      <c r="N798" s="10">
        <f t="shared" ref="N798:N861" si="106">N797-1/834*(me-mef)</f>
        <v>2.5992852259916033</v>
      </c>
    </row>
    <row r="799" spans="3:14">
      <c r="C799" s="4">
        <f>Pressure!AB799*1000000</f>
        <v>6452297.8640603758</v>
      </c>
      <c r="D799" s="78">
        <f>Pressure!I799</f>
        <v>1.5531826837612554E-4</v>
      </c>
      <c r="E799" s="40">
        <f>Pressure!H799</f>
        <v>155.31826837612553</v>
      </c>
      <c r="F799" s="10">
        <f t="shared" si="102"/>
        <v>4.5</v>
      </c>
      <c r="G799" s="4">
        <f t="shared" si="101"/>
        <v>273437.35628163</v>
      </c>
      <c r="H799" s="42">
        <f t="shared" si="103"/>
        <v>9.7115512519456502</v>
      </c>
      <c r="I799" s="10">
        <f t="shared" si="104"/>
        <v>1.2881021626544527</v>
      </c>
      <c r="J799" s="4">
        <f t="shared" si="105"/>
        <v>1290.8841172035009</v>
      </c>
      <c r="K799" s="4">
        <f t="shared" si="99"/>
        <v>290.20370424070433</v>
      </c>
      <c r="L799" s="42">
        <f>Pressure!Q799</f>
        <v>0.87726969634275054</v>
      </c>
      <c r="M799" s="10">
        <f t="shared" si="100"/>
        <v>1.4681653891141768</v>
      </c>
      <c r="N799" s="10">
        <f t="shared" si="106"/>
        <v>2.5992852259916033</v>
      </c>
    </row>
    <row r="800" spans="3:14">
      <c r="C800" s="4">
        <f>Pressure!AB800*1000000</f>
        <v>6449122.740232354</v>
      </c>
      <c r="D800" s="78">
        <f>Pressure!I800</f>
        <v>1.5531826837612554E-4</v>
      </c>
      <c r="E800" s="40">
        <f>Pressure!H800</f>
        <v>155.31826837612553</v>
      </c>
      <c r="F800" s="10">
        <f t="shared" si="102"/>
        <v>4.5</v>
      </c>
      <c r="G800" s="4">
        <f t="shared" si="101"/>
        <v>273302.7999601934</v>
      </c>
      <c r="H800" s="42">
        <f t="shared" si="103"/>
        <v>9.7077790198856437</v>
      </c>
      <c r="I800" s="10">
        <f t="shared" si="104"/>
        <v>1.2880674826212779</v>
      </c>
      <c r="J800" s="4">
        <f t="shared" si="105"/>
        <v>1290.2141456929146</v>
      </c>
      <c r="K800" s="4">
        <f t="shared" si="99"/>
        <v>290.05308792161202</v>
      </c>
      <c r="L800" s="42">
        <f>Pressure!Q800</f>
        <v>0.8784069133612058</v>
      </c>
      <c r="M800" s="10">
        <f t="shared" si="100"/>
        <v>1.4676344354355577</v>
      </c>
      <c r="N800" s="10">
        <f t="shared" si="106"/>
        <v>2.5992852259916033</v>
      </c>
    </row>
    <row r="801" spans="3:14">
      <c r="C801" s="4">
        <f>Pressure!AB801*1000000</f>
        <v>6445936.6704512592</v>
      </c>
      <c r="D801" s="78">
        <f>Pressure!I801</f>
        <v>1.5531826837612554E-4</v>
      </c>
      <c r="E801" s="40">
        <f>Pressure!H801</f>
        <v>155.31826837612553</v>
      </c>
      <c r="F801" s="10">
        <f t="shared" si="102"/>
        <v>4.5</v>
      </c>
      <c r="G801" s="4">
        <f t="shared" si="101"/>
        <v>273167.77976797259</v>
      </c>
      <c r="H801" s="42">
        <f t="shared" si="103"/>
        <v>9.7039934571332953</v>
      </c>
      <c r="I801" s="10">
        <f t="shared" si="104"/>
        <v>1.288032648689728</v>
      </c>
      <c r="J801" s="4">
        <f t="shared" si="105"/>
        <v>1289.5418645159621</v>
      </c>
      <c r="K801" s="4">
        <f t="shared" si="99"/>
        <v>289.9019523663419</v>
      </c>
      <c r="L801" s="42">
        <f>Pressure!Q801</f>
        <v>0.87954430895491109</v>
      </c>
      <c r="M801" s="10">
        <f t="shared" si="100"/>
        <v>1.4671015594231609</v>
      </c>
      <c r="N801" s="10">
        <f t="shared" si="106"/>
        <v>2.5992852259916033</v>
      </c>
    </row>
    <row r="802" spans="3:14">
      <c r="C802" s="4">
        <f>Pressure!AB802*1000000</f>
        <v>6442739.6590470243</v>
      </c>
      <c r="D802" s="78">
        <f>Pressure!I802</f>
        <v>1.5531826837612554E-4</v>
      </c>
      <c r="E802" s="40">
        <f>Pressure!H802</f>
        <v>155.31826837612553</v>
      </c>
      <c r="F802" s="10">
        <f t="shared" si="102"/>
        <v>4.5</v>
      </c>
      <c r="G802" s="4">
        <f t="shared" si="101"/>
        <v>273032.29588846274</v>
      </c>
      <c r="H802" s="42">
        <f t="shared" si="103"/>
        <v>9.7001945652659476</v>
      </c>
      <c r="I802" s="10">
        <f t="shared" si="104"/>
        <v>1.287997660501351</v>
      </c>
      <c r="J802" s="4">
        <f t="shared" si="105"/>
        <v>1288.8672745862864</v>
      </c>
      <c r="K802" s="4">
        <f t="shared" si="99"/>
        <v>289.75029778029011</v>
      </c>
      <c r="L802" s="42">
        <f>Pressure!Q802</f>
        <v>0.8806818838560917</v>
      </c>
      <c r="M802" s="10">
        <f t="shared" si="100"/>
        <v>1.4665667608087041</v>
      </c>
      <c r="N802" s="10">
        <f t="shared" si="106"/>
        <v>2.5992852259916033</v>
      </c>
    </row>
    <row r="803" spans="3:14">
      <c r="C803" s="4">
        <f>Pressure!AB803*1000000</f>
        <v>6439531.710368325</v>
      </c>
      <c r="D803" s="78">
        <f>Pressure!I803</f>
        <v>1.5531826837612554E-4</v>
      </c>
      <c r="E803" s="40">
        <f>Pressure!H803</f>
        <v>155.31826837612553</v>
      </c>
      <c r="F803" s="10">
        <f t="shared" si="102"/>
        <v>4.5</v>
      </c>
      <c r="G803" s="4">
        <f t="shared" si="101"/>
        <v>272896.34850595321</v>
      </c>
      <c r="H803" s="42">
        <f t="shared" si="103"/>
        <v>9.6963823458690452</v>
      </c>
      <c r="I803" s="10">
        <f t="shared" si="104"/>
        <v>1.2879625176957112</v>
      </c>
      <c r="J803" s="4">
        <f t="shared" si="105"/>
        <v>1288.1903768214866</v>
      </c>
      <c r="K803" s="4">
        <f t="shared" si="99"/>
        <v>289.59812436974204</v>
      </c>
      <c r="L803" s="42">
        <f>Pressure!Q803</f>
        <v>0.88181963879806735</v>
      </c>
      <c r="M803" s="10">
        <f t="shared" si="100"/>
        <v>1.4660300393226842</v>
      </c>
      <c r="N803" s="10">
        <f t="shared" si="106"/>
        <v>2.5992852259916033</v>
      </c>
    </row>
    <row r="804" spans="3:14">
      <c r="C804" s="4">
        <f>Pressure!AB804*1000000</f>
        <v>6436312.8287825808</v>
      </c>
      <c r="D804" s="78">
        <f>Pressure!I804</f>
        <v>1.5531826837612554E-4</v>
      </c>
      <c r="E804" s="40">
        <f>Pressure!H804</f>
        <v>155.31826837612553</v>
      </c>
      <c r="F804" s="10">
        <f t="shared" si="102"/>
        <v>4.5</v>
      </c>
      <c r="G804" s="4">
        <f t="shared" si="101"/>
        <v>272759.93780552788</v>
      </c>
      <c r="H804" s="42">
        <f t="shared" si="103"/>
        <v>9.6925568005362184</v>
      </c>
      <c r="I804" s="10">
        <f t="shared" si="104"/>
        <v>1.2879272199103795</v>
      </c>
      <c r="J804" s="4">
        <f t="shared" si="105"/>
        <v>1287.5111721431158</v>
      </c>
      <c r="K804" s="4">
        <f t="shared" si="99"/>
        <v>289.44543234187216</v>
      </c>
      <c r="L804" s="42">
        <f>Pressure!Q804</f>
        <v>0.8829575745152578</v>
      </c>
      <c r="M804" s="10">
        <f t="shared" si="100"/>
        <v>1.4654913946947972</v>
      </c>
      <c r="N804" s="10">
        <f t="shared" si="106"/>
        <v>2.5992852259916033</v>
      </c>
    </row>
    <row r="805" spans="3:14">
      <c r="C805" s="4">
        <f>Pressure!AB805*1000000</f>
        <v>6433083.0186758284</v>
      </c>
      <c r="D805" s="78">
        <f>Pressure!I805</f>
        <v>1.5531826837612554E-4</v>
      </c>
      <c r="E805" s="40">
        <f>Pressure!H805</f>
        <v>155.31826837612553</v>
      </c>
      <c r="F805" s="10">
        <f t="shared" si="102"/>
        <v>4.5</v>
      </c>
      <c r="G805" s="4">
        <f t="shared" si="101"/>
        <v>272623.06397305935</v>
      </c>
      <c r="H805" s="42">
        <f t="shared" si="103"/>
        <v>9.6887179308690516</v>
      </c>
      <c r="I805" s="10">
        <f t="shared" si="104"/>
        <v>1.2878917667809224</v>
      </c>
      <c r="J805" s="4">
        <f t="shared" si="105"/>
        <v>1286.8296614766562</v>
      </c>
      <c r="K805" s="4">
        <f t="shared" si="99"/>
        <v>289.29222190473814</v>
      </c>
      <c r="L805" s="42">
        <f>Pressure!Q805</f>
        <v>0.88409569174318836</v>
      </c>
      <c r="M805" s="10">
        <f t="shared" si="100"/>
        <v>1.4649508266538873</v>
      </c>
      <c r="N805" s="10">
        <f t="shared" si="106"/>
        <v>2.5992852259916033</v>
      </c>
    </row>
    <row r="806" spans="3:14">
      <c r="C806" s="4">
        <f>Pressure!AB806*1000000</f>
        <v>6429842.2844530446</v>
      </c>
      <c r="D806" s="78">
        <f>Pressure!I806</f>
        <v>1.5531826837612554E-4</v>
      </c>
      <c r="E806" s="40">
        <f>Pressure!H806</f>
        <v>155.31826837612553</v>
      </c>
      <c r="F806" s="10">
        <f t="shared" si="102"/>
        <v>4.5</v>
      </c>
      <c r="G806" s="4">
        <f t="shared" si="101"/>
        <v>272485.72719522321</v>
      </c>
      <c r="H806" s="42">
        <f t="shared" si="103"/>
        <v>9.684865738477475</v>
      </c>
      <c r="I806" s="10">
        <f t="shared" si="104"/>
        <v>1.2878561579408963</v>
      </c>
      <c r="J806" s="4">
        <f t="shared" si="105"/>
        <v>1286.1458457515857</v>
      </c>
      <c r="K806" s="4">
        <f t="shared" si="99"/>
        <v>289.13849326729593</v>
      </c>
      <c r="L806" s="42">
        <f>Pressure!Q806</f>
        <v>0.88523399121849511</v>
      </c>
      <c r="M806" s="10">
        <f t="shared" si="100"/>
        <v>1.4644083349275103</v>
      </c>
      <c r="N806" s="10">
        <f t="shared" si="106"/>
        <v>2.5992852259916033</v>
      </c>
    </row>
    <row r="807" spans="3:14">
      <c r="C807" s="4">
        <f>Pressure!AB807*1000000</f>
        <v>6426590.6305379672</v>
      </c>
      <c r="D807" s="78">
        <f>Pressure!I807</f>
        <v>1.5531826837612554E-4</v>
      </c>
      <c r="E807" s="40">
        <f>Pressure!H807</f>
        <v>155.31826837612553</v>
      </c>
      <c r="F807" s="10">
        <f t="shared" si="102"/>
        <v>4.5</v>
      </c>
      <c r="G807" s="4">
        <f t="shared" si="101"/>
        <v>272347.92765948974</v>
      </c>
      <c r="H807" s="42">
        <f t="shared" si="103"/>
        <v>9.6810002249795488</v>
      </c>
      <c r="I807" s="10">
        <f t="shared" si="104"/>
        <v>1.2878203930218346</v>
      </c>
      <c r="J807" s="4">
        <f t="shared" si="105"/>
        <v>1285.4597259013419</v>
      </c>
      <c r="K807" s="4">
        <f t="shared" si="99"/>
        <v>288.98424663939164</v>
      </c>
      <c r="L807" s="42">
        <f>Pressure!Q807</f>
        <v>0.88637247367893068</v>
      </c>
      <c r="M807" s="10">
        <f t="shared" si="100"/>
        <v>1.463863919242629</v>
      </c>
      <c r="N807" s="10">
        <f t="shared" si="106"/>
        <v>2.5992852259916033</v>
      </c>
    </row>
    <row r="808" spans="3:14">
      <c r="C808" s="4">
        <f>Pressure!AB808*1000000</f>
        <v>6423328.0613731686</v>
      </c>
      <c r="D808" s="78">
        <f>Pressure!I808</f>
        <v>1.5531826837612554E-4</v>
      </c>
      <c r="E808" s="40">
        <f>Pressure!H808</f>
        <v>155.31826837612553</v>
      </c>
      <c r="F808" s="10">
        <f t="shared" si="102"/>
        <v>4.5</v>
      </c>
      <c r="G808" s="4">
        <f t="shared" si="101"/>
        <v>272209.6655541276</v>
      </c>
      <c r="H808" s="42">
        <f t="shared" si="103"/>
        <v>9.6771213920015082</v>
      </c>
      <c r="I808" s="10">
        <f t="shared" si="104"/>
        <v>1.2877844716532407</v>
      </c>
      <c r="J808" s="4">
        <f t="shared" si="105"/>
        <v>1284.7713028633361</v>
      </c>
      <c r="K808" s="4">
        <f t="shared" si="99"/>
        <v>288.82948223176481</v>
      </c>
      <c r="L808" s="42">
        <f>Pressure!Q808</f>
        <v>0.8875111398633696</v>
      </c>
      <c r="M808" s="10">
        <f t="shared" si="100"/>
        <v>1.4633175793249966</v>
      </c>
      <c r="N808" s="10">
        <f t="shared" si="106"/>
        <v>2.5992852259916033</v>
      </c>
    </row>
    <row r="809" spans="3:14">
      <c r="C809" s="4">
        <f>Pressure!AB809*1000000</f>
        <v>6420054.5814200947</v>
      </c>
      <c r="D809" s="78">
        <f>Pressure!I809</f>
        <v>1.5531826837612554E-4</v>
      </c>
      <c r="E809" s="40">
        <f>Pressure!H809</f>
        <v>155.31826837612553</v>
      </c>
      <c r="F809" s="10">
        <f t="shared" si="102"/>
        <v>4.5</v>
      </c>
      <c r="G809" s="4">
        <f t="shared" si="101"/>
        <v>272070.94106820528</v>
      </c>
      <c r="H809" s="42">
        <f t="shared" si="103"/>
        <v>9.6732292411778165</v>
      </c>
      <c r="I809" s="10">
        <f t="shared" si="104"/>
        <v>1.2877483934625766</v>
      </c>
      <c r="J809" s="4">
        <f t="shared" si="105"/>
        <v>1284.0805775789618</v>
      </c>
      <c r="K809" s="4">
        <f t="shared" si="99"/>
        <v>288.67420025605003</v>
      </c>
      <c r="L809" s="42">
        <f>Pressure!Q809</f>
        <v>0.88864999051181393</v>
      </c>
      <c r="M809" s="10">
        <f t="shared" si="100"/>
        <v>1.4627693148995644</v>
      </c>
      <c r="N809" s="10">
        <f t="shared" si="106"/>
        <v>2.5992852259916033</v>
      </c>
    </row>
    <row r="810" spans="3:14">
      <c r="C810" s="4">
        <f>Pressure!AB810*1000000</f>
        <v>6416770.1951591289</v>
      </c>
      <c r="D810" s="78">
        <f>Pressure!I810</f>
        <v>1.5531826837612554E-4</v>
      </c>
      <c r="E810" s="40">
        <f>Pressure!H810</f>
        <v>155.31826837612553</v>
      </c>
      <c r="F810" s="10">
        <f t="shared" si="102"/>
        <v>4.5</v>
      </c>
      <c r="G810" s="4">
        <f t="shared" si="101"/>
        <v>271931.75439159374</v>
      </c>
      <c r="H810" s="42">
        <f t="shared" si="103"/>
        <v>9.6693237741512128</v>
      </c>
      <c r="I810" s="10">
        <f t="shared" si="104"/>
        <v>1.2877121580752553</v>
      </c>
      <c r="J810" s="4">
        <f t="shared" si="105"/>
        <v>1283.3875509936083</v>
      </c>
      <c r="K810" s="4">
        <f t="shared" si="99"/>
        <v>288.51840092478045</v>
      </c>
      <c r="L810" s="42">
        <f>Pressure!Q810</f>
        <v>0.88978902636539869</v>
      </c>
      <c r="M810" s="10">
        <f t="shared" si="100"/>
        <v>1.4622191256901733</v>
      </c>
      <c r="N810" s="10">
        <f t="shared" si="106"/>
        <v>2.5992852259916033</v>
      </c>
    </row>
    <row r="811" spans="3:14">
      <c r="C811" s="4">
        <f>Pressure!AB811*1000000</f>
        <v>6413474.9070895677</v>
      </c>
      <c r="D811" s="78">
        <f>Pressure!I811</f>
        <v>1.5531826837612554E-4</v>
      </c>
      <c r="E811" s="40">
        <f>Pressure!H811</f>
        <v>155.31826837612553</v>
      </c>
      <c r="F811" s="10">
        <f t="shared" si="102"/>
        <v>4.5</v>
      </c>
      <c r="G811" s="4">
        <f t="shared" si="101"/>
        <v>271792.10571496555</v>
      </c>
      <c r="H811" s="42">
        <f t="shared" si="103"/>
        <v>9.6654049925726611</v>
      </c>
      <c r="I811" s="10">
        <f t="shared" si="104"/>
        <v>1.2876757651146296</v>
      </c>
      <c r="J811" s="4">
        <f t="shared" si="105"/>
        <v>1282.6922240566569</v>
      </c>
      <c r="K811" s="4">
        <f t="shared" si="99"/>
        <v>288.36208445138635</v>
      </c>
      <c r="L811" s="42">
        <f>Pressure!Q811</f>
        <v>0.8909282481663976</v>
      </c>
      <c r="M811" s="10">
        <f t="shared" si="100"/>
        <v>1.46166701141981</v>
      </c>
      <c r="N811" s="10">
        <f t="shared" si="106"/>
        <v>2.5992852259916033</v>
      </c>
    </row>
    <row r="812" spans="3:14">
      <c r="C812" s="4">
        <f>Pressure!AB812*1000000</f>
        <v>6410168.7217296353</v>
      </c>
      <c r="D812" s="78">
        <f>Pressure!I812</f>
        <v>1.5531826837612554E-4</v>
      </c>
      <c r="E812" s="40">
        <f>Pressure!H812</f>
        <v>155.31826837612553</v>
      </c>
      <c r="F812" s="10">
        <f t="shared" si="102"/>
        <v>4.5</v>
      </c>
      <c r="G812" s="4">
        <f t="shared" si="101"/>
        <v>271651.99522979523</v>
      </c>
      <c r="H812" s="42">
        <f t="shared" si="103"/>
        <v>9.661472898101378</v>
      </c>
      <c r="I812" s="10">
        <f t="shared" si="104"/>
        <v>1.2876392142019824</v>
      </c>
      <c r="J812" s="4">
        <f t="shared" si="105"/>
        <v>1281.9945977214813</v>
      </c>
      <c r="K812" s="4">
        <f t="shared" si="99"/>
        <v>288.2052510501959</v>
      </c>
      <c r="L812" s="42">
        <f>Pressure!Q812</f>
        <v>0.89206765665822862</v>
      </c>
      <c r="M812" s="10">
        <f t="shared" si="100"/>
        <v>1.4611129718105715</v>
      </c>
      <c r="N812" s="10">
        <f t="shared" si="106"/>
        <v>2.5992852259916033</v>
      </c>
    </row>
    <row r="813" spans="3:14">
      <c r="C813" s="4">
        <f>Pressure!AB813*1000000</f>
        <v>6406851.6436166232</v>
      </c>
      <c r="D813" s="78">
        <f>Pressure!I813</f>
        <v>1.5531826837612554E-4</v>
      </c>
      <c r="E813" s="40">
        <f>Pressure!H813</f>
        <v>155.31826837612553</v>
      </c>
      <c r="F813" s="10">
        <f t="shared" si="102"/>
        <v>4.5</v>
      </c>
      <c r="G813" s="4">
        <f t="shared" si="101"/>
        <v>271511.42312836542</v>
      </c>
      <c r="H813" s="42">
        <f t="shared" si="103"/>
        <v>9.6575274924049488</v>
      </c>
      <c r="I813" s="10">
        <f t="shared" si="104"/>
        <v>1.2876025049565181</v>
      </c>
      <c r="J813" s="4">
        <f t="shared" si="105"/>
        <v>1281.2946729454793</v>
      </c>
      <c r="K813" s="4">
        <f t="shared" si="99"/>
        <v>288.04790093644158</v>
      </c>
      <c r="L813" s="42">
        <f>Pressure!Q813</f>
        <v>0.89320725258545952</v>
      </c>
      <c r="M813" s="10">
        <f t="shared" si="100"/>
        <v>1.4605570065833617</v>
      </c>
      <c r="N813" s="10">
        <f t="shared" si="106"/>
        <v>2.5992852259916033</v>
      </c>
    </row>
    <row r="814" spans="3:14">
      <c r="C814" s="4">
        <f>Pressure!AB814*1000000</f>
        <v>6403523.6773068123</v>
      </c>
      <c r="D814" s="78">
        <f>Pressure!I814</f>
        <v>1.5531826837612554E-4</v>
      </c>
      <c r="E814" s="40">
        <f>Pressure!H814</f>
        <v>155.31826837612553</v>
      </c>
      <c r="F814" s="10">
        <f t="shared" si="102"/>
        <v>4.5</v>
      </c>
      <c r="G814" s="4">
        <f t="shared" si="101"/>
        <v>271370.38960376364</v>
      </c>
      <c r="H814" s="42">
        <f t="shared" si="103"/>
        <v>9.6535687771592347</v>
      </c>
      <c r="I814" s="10">
        <f t="shared" si="104"/>
        <v>1.2875656369953519</v>
      </c>
      <c r="J814" s="4">
        <f t="shared" si="105"/>
        <v>1280.5924506900553</v>
      </c>
      <c r="K814" s="4">
        <f t="shared" si="99"/>
        <v>287.89003432625674</v>
      </c>
      <c r="L814" s="42">
        <f>Pressure!Q814</f>
        <v>0.89434703669381355</v>
      </c>
      <c r="M814" s="10">
        <f t="shared" si="100"/>
        <v>1.4599991154582928</v>
      </c>
      <c r="N814" s="10">
        <f t="shared" si="106"/>
        <v>2.5992852259916033</v>
      </c>
    </row>
    <row r="815" spans="3:14">
      <c r="C815" s="4">
        <f>Pressure!AB815*1000000</f>
        <v>6400184.8273755871</v>
      </c>
      <c r="D815" s="78">
        <f>Pressure!I815</f>
        <v>1.5531826837612554E-4</v>
      </c>
      <c r="E815" s="40">
        <f>Pressure!H815</f>
        <v>155.31826837612553</v>
      </c>
      <c r="F815" s="10">
        <f t="shared" si="102"/>
        <v>4.5</v>
      </c>
      <c r="G815" s="4">
        <f t="shared" si="101"/>
        <v>271228.89484988683</v>
      </c>
      <c r="H815" s="42">
        <f t="shared" si="103"/>
        <v>9.6495967540485061</v>
      </c>
      <c r="I815" s="10">
        <f t="shared" si="104"/>
        <v>1.2875286099335008</v>
      </c>
      <c r="J815" s="4">
        <f t="shared" si="105"/>
        <v>1279.8879319206449</v>
      </c>
      <c r="K815" s="4">
        <f t="shared" si="99"/>
        <v>287.73165143668109</v>
      </c>
      <c r="L815" s="42">
        <f>Pressure!Q815</f>
        <v>0.89548700973017503</v>
      </c>
      <c r="M815" s="10">
        <f t="shared" si="100"/>
        <v>1.4594392981543691</v>
      </c>
      <c r="N815" s="10">
        <f t="shared" si="106"/>
        <v>2.5992852259916033</v>
      </c>
    </row>
    <row r="816" spans="3:14">
      <c r="C816" s="4">
        <f>Pressure!AB816*1000000</f>
        <v>6396835.0984173575</v>
      </c>
      <c r="D816" s="78">
        <f>Pressure!I816</f>
        <v>1.5531826837612554E-4</v>
      </c>
      <c r="E816" s="40">
        <f>Pressure!H816</f>
        <v>155.31826837612553</v>
      </c>
      <c r="F816" s="10">
        <f t="shared" si="102"/>
        <v>4.5</v>
      </c>
      <c r="G816" s="4">
        <f t="shared" si="101"/>
        <v>271086.93906143814</v>
      </c>
      <c r="H816" s="42">
        <f t="shared" si="103"/>
        <v>9.645611424765308</v>
      </c>
      <c r="I816" s="10">
        <f t="shared" si="104"/>
        <v>1.2874914233838719</v>
      </c>
      <c r="J816" s="4">
        <f t="shared" si="105"/>
        <v>1279.1811176066983</v>
      </c>
      <c r="K816" s="4">
        <f t="shared" si="99"/>
        <v>287.57275248565674</v>
      </c>
      <c r="L816" s="42">
        <f>Pressure!Q816</f>
        <v>0.89662717244259527</v>
      </c>
      <c r="M816" s="10">
        <f t="shared" si="100"/>
        <v>1.4588775543898829</v>
      </c>
      <c r="N816" s="10">
        <f t="shared" si="106"/>
        <v>2.5992852259916033</v>
      </c>
    </row>
    <row r="817" spans="3:14">
      <c r="C817" s="4">
        <f>Pressure!AB817*1000000</f>
        <v>6393474.495045634</v>
      </c>
      <c r="D817" s="78">
        <f>Pressure!I817</f>
        <v>1.5531826837612554E-4</v>
      </c>
      <c r="E817" s="40">
        <f>Pressure!H817</f>
        <v>155.31826837612553</v>
      </c>
      <c r="F817" s="10">
        <f t="shared" si="102"/>
        <v>4.5</v>
      </c>
      <c r="G817" s="4">
        <f t="shared" si="101"/>
        <v>270944.52243393037</v>
      </c>
      <c r="H817" s="42">
        <f t="shared" si="103"/>
        <v>9.6416127910105587</v>
      </c>
      <c r="I817" s="10">
        <f t="shared" si="104"/>
        <v>1.2874540769572529</v>
      </c>
      <c r="J817" s="4">
        <f t="shared" si="105"/>
        <v>1278.4720087216954</v>
      </c>
      <c r="K817" s="4">
        <f t="shared" si="99"/>
        <v>287.41333769203169</v>
      </c>
      <c r="L817" s="42">
        <f>Pressure!Q817</f>
        <v>0.89776752558029804</v>
      </c>
      <c r="M817" s="10">
        <f t="shared" si="100"/>
        <v>1.4583138838819498</v>
      </c>
      <c r="N817" s="10">
        <f t="shared" si="106"/>
        <v>2.5992852259916033</v>
      </c>
    </row>
    <row r="818" spans="3:14">
      <c r="C818" s="4">
        <f>Pressure!AB818*1000000</f>
        <v>6390103.0218932312</v>
      </c>
      <c r="D818" s="78">
        <f>Pressure!I818</f>
        <v>1.5531826837612554E-4</v>
      </c>
      <c r="E818" s="40">
        <f>Pressure!H818</f>
        <v>155.31826837612553</v>
      </c>
      <c r="F818" s="10">
        <f t="shared" si="102"/>
        <v>4.5</v>
      </c>
      <c r="G818" s="4">
        <f t="shared" si="101"/>
        <v>270801.64516369422</v>
      </c>
      <c r="H818" s="42">
        <f t="shared" si="103"/>
        <v>9.6376008544937424</v>
      </c>
      <c r="I818" s="10">
        <f t="shared" si="104"/>
        <v>1.2874165702623048</v>
      </c>
      <c r="J818" s="4">
        <f t="shared" si="105"/>
        <v>1277.7606062431901</v>
      </c>
      <c r="K818" s="4">
        <f t="shared" si="99"/>
        <v>287.25340727556994</v>
      </c>
      <c r="L818" s="42">
        <f>Pressure!Q818</f>
        <v>0.89890806989368532</v>
      </c>
      <c r="M818" s="10">
        <f t="shared" si="100"/>
        <v>1.4577482863466502</v>
      </c>
      <c r="N818" s="10">
        <f t="shared" si="106"/>
        <v>2.5992852259916033</v>
      </c>
    </row>
    <row r="819" spans="3:14">
      <c r="C819" s="4">
        <f>Pressure!AB819*1000000</f>
        <v>6386720.6836120188</v>
      </c>
      <c r="D819" s="78">
        <f>Pressure!I819</f>
        <v>1.5531826837612554E-4</v>
      </c>
      <c r="E819" s="40">
        <f>Pressure!H819</f>
        <v>155.31826837612553</v>
      </c>
      <c r="F819" s="10">
        <f t="shared" si="102"/>
        <v>4.5</v>
      </c>
      <c r="G819" s="4">
        <f t="shared" si="101"/>
        <v>270658.30744786799</v>
      </c>
      <c r="H819" s="42">
        <f t="shared" si="103"/>
        <v>9.6335756169326174</v>
      </c>
      <c r="I819" s="10">
        <f t="shared" si="104"/>
        <v>1.2873789029055471</v>
      </c>
      <c r="J819" s="4">
        <f t="shared" si="105"/>
        <v>1277.0469111527568</v>
      </c>
      <c r="K819" s="4">
        <f t="shared" si="99"/>
        <v>287.09296145693918</v>
      </c>
      <c r="L819" s="42">
        <f>Pressure!Q819</f>
        <v>0.90004880613434313</v>
      </c>
      <c r="M819" s="10">
        <f t="shared" si="100"/>
        <v>1.4571807614992729</v>
      </c>
      <c r="N819" s="10">
        <f t="shared" si="106"/>
        <v>2.5992852259916033</v>
      </c>
    </row>
    <row r="820" spans="3:14">
      <c r="C820" s="4">
        <f>Pressure!AB820*1000000</f>
        <v>6383327.4848731365</v>
      </c>
      <c r="D820" s="78">
        <f>Pressure!I820</f>
        <v>1.5531826837612554E-4</v>
      </c>
      <c r="E820" s="40">
        <f>Pressure!H820</f>
        <v>155.31826837612553</v>
      </c>
      <c r="F820" s="10">
        <f t="shared" si="102"/>
        <v>4.5</v>
      </c>
      <c r="G820" s="4">
        <f t="shared" si="101"/>
        <v>270514.50948440656</v>
      </c>
      <c r="H820" s="42">
        <f t="shared" si="103"/>
        <v>9.6295370800534759</v>
      </c>
      <c r="I820" s="10">
        <f t="shared" si="104"/>
        <v>1.2873410744913509</v>
      </c>
      <c r="J820" s="4">
        <f t="shared" si="105"/>
        <v>1276.3309244360357</v>
      </c>
      <c r="K820" s="4">
        <f t="shared" si="99"/>
        <v>286.93200045772124</v>
      </c>
      <c r="L820" s="42">
        <f>Pressure!Q820</f>
        <v>0.90118973505504718</v>
      </c>
      <c r="M820" s="10">
        <f t="shared" si="100"/>
        <v>1.4566113090539874</v>
      </c>
      <c r="N820" s="10">
        <f t="shared" si="106"/>
        <v>2.5992852259916033</v>
      </c>
    </row>
    <row r="821" spans="3:14">
      <c r="C821" s="4">
        <f>Pressure!AB821*1000000</f>
        <v>6379923.430366951</v>
      </c>
      <c r="D821" s="78">
        <f>Pressure!I821</f>
        <v>1.5531826837612554E-4</v>
      </c>
      <c r="E821" s="40">
        <f>Pressure!H821</f>
        <v>155.31826837612553</v>
      </c>
      <c r="F821" s="10">
        <f t="shared" si="102"/>
        <v>4.5</v>
      </c>
      <c r="G821" s="4">
        <f t="shared" si="101"/>
        <v>270370.25147207978</v>
      </c>
      <c r="H821" s="42">
        <f t="shared" si="103"/>
        <v>9.6254852455910243</v>
      </c>
      <c r="I821" s="10">
        <f t="shared" si="104"/>
        <v>1.2873030846219273</v>
      </c>
      <c r="J821" s="4">
        <f t="shared" si="105"/>
        <v>1275.6126470827246</v>
      </c>
      <c r="K821" s="4">
        <f t="shared" si="99"/>
        <v>286.7705245004102</v>
      </c>
      <c r="L821" s="42">
        <f>Pressure!Q821</f>
        <v>0.90233085740976882</v>
      </c>
      <c r="M821" s="10">
        <f t="shared" si="100"/>
        <v>1.4560399287241139</v>
      </c>
      <c r="N821" s="10">
        <f t="shared" si="106"/>
        <v>2.5992852259916033</v>
      </c>
    </row>
    <row r="822" spans="3:14">
      <c r="C822" s="4">
        <f>Pressure!AB822*1000000</f>
        <v>6376508.5248030815</v>
      </c>
      <c r="D822" s="78">
        <f>Pressure!I822</f>
        <v>1.5531826837612554E-4</v>
      </c>
      <c r="E822" s="40">
        <f>Pressure!H822</f>
        <v>155.31826837612553</v>
      </c>
      <c r="F822" s="10">
        <f t="shared" si="102"/>
        <v>4.5</v>
      </c>
      <c r="G822" s="4">
        <f t="shared" si="101"/>
        <v>270225.53361047315</v>
      </c>
      <c r="H822" s="42">
        <f t="shared" si="103"/>
        <v>9.6214201152884407</v>
      </c>
      <c r="I822" s="10">
        <f t="shared" si="104"/>
        <v>1.2872649328973165</v>
      </c>
      <c r="J822" s="4">
        <f t="shared" si="105"/>
        <v>1274.8920800865831</v>
      </c>
      <c r="K822" s="4">
        <f t="shared" si="99"/>
        <v>286.60853380841309</v>
      </c>
      <c r="L822" s="42">
        <f>Pressure!Q822</f>
        <v>0.90347217395368074</v>
      </c>
      <c r="M822" s="10">
        <f t="shared" si="100"/>
        <v>1.4554666202219426</v>
      </c>
      <c r="N822" s="10">
        <f t="shared" si="106"/>
        <v>2.5992852259916033</v>
      </c>
    </row>
    <row r="823" spans="3:14">
      <c r="C823" s="4">
        <f>Pressure!AB823*1000000</f>
        <v>6373082.7729106387</v>
      </c>
      <c r="D823" s="78">
        <f>Pressure!I823</f>
        <v>1.5531826837612554E-4</v>
      </c>
      <c r="E823" s="40">
        <f>Pressure!H823</f>
        <v>155.31826837612553</v>
      </c>
      <c r="F823" s="10">
        <f t="shared" si="102"/>
        <v>4.5</v>
      </c>
      <c r="G823" s="4">
        <f t="shared" si="101"/>
        <v>270080.35609999829</v>
      </c>
      <c r="H823" s="42">
        <f t="shared" si="103"/>
        <v>9.6173416908976268</v>
      </c>
      <c r="I823" s="10">
        <f t="shared" si="104"/>
        <v>1.2872266189153803</v>
      </c>
      <c r="J823" s="4">
        <f t="shared" si="105"/>
        <v>1274.1692244454841</v>
      </c>
      <c r="K823" s="4">
        <f t="shared" si="99"/>
        <v>286.44602860606182</v>
      </c>
      <c r="L823" s="42">
        <f>Pressure!Q823</f>
        <v>0.90461368544316267</v>
      </c>
      <c r="M823" s="10">
        <f t="shared" si="100"/>
        <v>1.454891383258587</v>
      </c>
      <c r="N823" s="10">
        <f t="shared" si="106"/>
        <v>2.5992852259916033</v>
      </c>
    </row>
    <row r="824" spans="3:14">
      <c r="C824" s="4">
        <f>Pressure!AB824*1000000</f>
        <v>6369646.1794378683</v>
      </c>
      <c r="D824" s="78">
        <f>Pressure!I824</f>
        <v>1.5531826837612554E-4</v>
      </c>
      <c r="E824" s="40">
        <f>Pressure!H824</f>
        <v>155.31826837612553</v>
      </c>
      <c r="F824" s="10">
        <f t="shared" si="102"/>
        <v>4.5</v>
      </c>
      <c r="G824" s="4">
        <f t="shared" si="101"/>
        <v>269934.71914187784</v>
      </c>
      <c r="H824" s="42">
        <f t="shared" si="103"/>
        <v>9.6132499741787623</v>
      </c>
      <c r="I824" s="10">
        <f t="shared" si="104"/>
        <v>1.2871881422717866</v>
      </c>
      <c r="J824" s="4">
        <f t="shared" si="105"/>
        <v>1273.4440811613381</v>
      </c>
      <c r="K824" s="4">
        <f t="shared" si="99"/>
        <v>286.28300911859588</v>
      </c>
      <c r="L824" s="42">
        <f>Pressure!Q824</f>
        <v>0.90575539263580762</v>
      </c>
      <c r="M824" s="10">
        <f t="shared" si="100"/>
        <v>1.4543142175446395</v>
      </c>
      <c r="N824" s="10">
        <f t="shared" si="106"/>
        <v>2.5992852259916033</v>
      </c>
    </row>
    <row r="825" spans="3:14">
      <c r="C825" s="4">
        <f>Pressure!AB825*1000000</f>
        <v>6366198.7491524043</v>
      </c>
      <c r="D825" s="78">
        <f>Pressure!I825</f>
        <v>1.5531826837612554E-4</v>
      </c>
      <c r="E825" s="40">
        <f>Pressure!H825</f>
        <v>155.31826837612553</v>
      </c>
      <c r="F825" s="10">
        <f t="shared" si="102"/>
        <v>4.5</v>
      </c>
      <c r="G825" s="4">
        <f t="shared" si="101"/>
        <v>269788.62293815584</v>
      </c>
      <c r="H825" s="42">
        <f t="shared" si="103"/>
        <v>9.6091449669006099</v>
      </c>
      <c r="I825" s="10">
        <f t="shared" si="104"/>
        <v>1.2871495025600017</v>
      </c>
      <c r="J825" s="4">
        <f t="shared" si="105"/>
        <v>1272.7166512401463</v>
      </c>
      <c r="K825" s="4">
        <f t="shared" si="99"/>
        <v>286.11947557217445</v>
      </c>
      <c r="L825" s="42">
        <f>Pressure!Q825</f>
        <v>0.90689729629042748</v>
      </c>
      <c r="M825" s="10">
        <f t="shared" si="100"/>
        <v>1.4537351227894146</v>
      </c>
      <c r="N825" s="10">
        <f t="shared" si="106"/>
        <v>2.5992852259916033</v>
      </c>
    </row>
    <row r="826" spans="3:14">
      <c r="C826" s="4">
        <f>Pressure!AB826*1000000</f>
        <v>6362740.4868415231</v>
      </c>
      <c r="D826" s="78">
        <f>Pressure!I826</f>
        <v>1.5531826837612554E-4</v>
      </c>
      <c r="E826" s="40">
        <f>Pressure!H826</f>
        <v>155.31826837612553</v>
      </c>
      <c r="F826" s="10">
        <f t="shared" si="102"/>
        <v>4.5</v>
      </c>
      <c r="G826" s="4">
        <f t="shared" si="101"/>
        <v>269642.06769170903</v>
      </c>
      <c r="H826" s="42">
        <f t="shared" si="103"/>
        <v>9.6050266708407488</v>
      </c>
      <c r="I826" s="10">
        <f t="shared" si="104"/>
        <v>1.2871106993712818</v>
      </c>
      <c r="J826" s="4">
        <f t="shared" si="105"/>
        <v>1271.9869356920544</v>
      </c>
      <c r="K826" s="4">
        <f t="shared" si="99"/>
        <v>285.95542819388839</v>
      </c>
      <c r="L826" s="42">
        <f>Pressure!Q826</f>
        <v>0.90803939716705873</v>
      </c>
      <c r="M826" s="10">
        <f t="shared" si="100"/>
        <v>1.4531540987009723</v>
      </c>
      <c r="N826" s="10">
        <f t="shared" si="106"/>
        <v>2.5992852259916033</v>
      </c>
    </row>
    <row r="827" spans="3:14">
      <c r="C827" s="4">
        <f>Pressure!AB827*1000000</f>
        <v>6359271.3973116651</v>
      </c>
      <c r="D827" s="78">
        <f>Pressure!I827</f>
        <v>1.5531826837612554E-4</v>
      </c>
      <c r="E827" s="40">
        <f>Pressure!H827</f>
        <v>155.31826837612553</v>
      </c>
      <c r="F827" s="10">
        <f t="shared" si="102"/>
        <v>4.5</v>
      </c>
      <c r="G827" s="4">
        <f t="shared" si="101"/>
        <v>269495.05360622605</v>
      </c>
      <c r="H827" s="42">
        <f t="shared" si="103"/>
        <v>9.6008950877850801</v>
      </c>
      <c r="I827" s="10">
        <f t="shared" si="104"/>
        <v>1.2870717322946565</v>
      </c>
      <c r="J827" s="4">
        <f t="shared" si="105"/>
        <v>1271.2549355312524</v>
      </c>
      <c r="K827" s="4">
        <f t="shared" si="99"/>
        <v>285.79086721173786</v>
      </c>
      <c r="L827" s="42">
        <f>Pressure!Q827</f>
        <v>0.90918169602696886</v>
      </c>
      <c r="M827" s="10">
        <f t="shared" si="100"/>
        <v>1.4525711449870433</v>
      </c>
      <c r="N827" s="10">
        <f t="shared" si="106"/>
        <v>2.5992852259916033</v>
      </c>
    </row>
    <row r="828" spans="3:14">
      <c r="C828" s="4">
        <f>Pressure!AB828*1000000</f>
        <v>6355791.4853890045</v>
      </c>
      <c r="D828" s="78">
        <f>Pressure!I828</f>
        <v>1.5531826837612554E-4</v>
      </c>
      <c r="E828" s="40">
        <f>Pressure!H828</f>
        <v>155.31826837612553</v>
      </c>
      <c r="F828" s="10">
        <f t="shared" si="102"/>
        <v>4.5</v>
      </c>
      <c r="G828" s="4">
        <f t="shared" si="101"/>
        <v>269347.58088623191</v>
      </c>
      <c r="H828" s="42">
        <f t="shared" si="103"/>
        <v>9.5967502195283743</v>
      </c>
      <c r="I828" s="10">
        <f t="shared" si="104"/>
        <v>1.2870326009169246</v>
      </c>
      <c r="J828" s="4">
        <f t="shared" si="105"/>
        <v>1270.5206517760946</v>
      </c>
      <c r="K828" s="4">
        <f t="shared" si="99"/>
        <v>285.6257928546591</v>
      </c>
      <c r="L828" s="42">
        <f>Pressure!Q828</f>
        <v>0.91032419363266182</v>
      </c>
      <c r="M828" s="10">
        <f t="shared" si="100"/>
        <v>1.4519862613537311</v>
      </c>
      <c r="N828" s="10">
        <f t="shared" si="106"/>
        <v>2.5992852259916033</v>
      </c>
    </row>
    <row r="829" spans="3:14">
      <c r="C829" s="4">
        <f>Pressure!AB829*1000000</f>
        <v>6352300.7559190113</v>
      </c>
      <c r="D829" s="78">
        <f>Pressure!I829</f>
        <v>1.5531826837612554E-4</v>
      </c>
      <c r="E829" s="40">
        <f>Pressure!H829</f>
        <v>155.31826837612553</v>
      </c>
      <c r="F829" s="10">
        <f t="shared" si="102"/>
        <v>4.5</v>
      </c>
      <c r="G829" s="4">
        <f t="shared" si="101"/>
        <v>269199.64973706938</v>
      </c>
      <c r="H829" s="42">
        <f t="shared" si="103"/>
        <v>9.592592067873829</v>
      </c>
      <c r="I829" s="10">
        <f t="shared" si="104"/>
        <v>1.286993304822637</v>
      </c>
      <c r="J829" s="4">
        <f t="shared" si="105"/>
        <v>1269.7840854490055</v>
      </c>
      <c r="K829" s="4">
        <f t="shared" si="99"/>
        <v>285.46020535250335</v>
      </c>
      <c r="L829" s="42">
        <f>Pressure!Q829</f>
        <v>0.91146689074788434</v>
      </c>
      <c r="M829" s="10">
        <f t="shared" si="100"/>
        <v>1.451399447506617</v>
      </c>
      <c r="N829" s="10">
        <f t="shared" si="106"/>
        <v>2.5992852259916033</v>
      </c>
    </row>
    <row r="830" spans="3:14">
      <c r="C830" s="4">
        <f>Pressure!AB830*1000000</f>
        <v>6348799.2137668291</v>
      </c>
      <c r="D830" s="78">
        <f>Pressure!I830</f>
        <v>1.5531826837612554E-4</v>
      </c>
      <c r="E830" s="40">
        <f>Pressure!H830</f>
        <v>155.31826837612553</v>
      </c>
      <c r="F830" s="10">
        <f t="shared" si="102"/>
        <v>4.5</v>
      </c>
      <c r="G830" s="4">
        <f t="shared" si="101"/>
        <v>269051.26036491495</v>
      </c>
      <c r="H830" s="42">
        <f t="shared" si="103"/>
        <v>9.5884206346334526</v>
      </c>
      <c r="I830" s="10">
        <f t="shared" si="104"/>
        <v>1.2869538435940895</v>
      </c>
      <c r="J830" s="4">
        <f t="shared" si="105"/>
        <v>1269.0452375765619</v>
      </c>
      <c r="K830" s="4">
        <f t="shared" si="99"/>
        <v>285.29410493605548</v>
      </c>
      <c r="L830" s="42">
        <f>Pressure!Q830</f>
        <v>0.91260978813763183</v>
      </c>
      <c r="M830" s="10">
        <f t="shared" si="100"/>
        <v>1.4508107031501518</v>
      </c>
      <c r="N830" s="10">
        <f t="shared" si="106"/>
        <v>2.5992852259916033</v>
      </c>
    </row>
    <row r="831" spans="3:14">
      <c r="C831" s="4">
        <f>Pressure!AB831*1000000</f>
        <v>6345286.8638171768</v>
      </c>
      <c r="D831" s="78">
        <f>Pressure!I831</f>
        <v>1.5531826837612554E-4</v>
      </c>
      <c r="E831" s="40">
        <f>Pressure!H831</f>
        <v>155.31826837612553</v>
      </c>
      <c r="F831" s="10">
        <f t="shared" si="102"/>
        <v>4.5</v>
      </c>
      <c r="G831" s="4">
        <f t="shared" si="101"/>
        <v>268902.41297677462</v>
      </c>
      <c r="H831" s="42">
        <f t="shared" si="103"/>
        <v>9.5842359216279345</v>
      </c>
      <c r="I831" s="10">
        <f t="shared" si="104"/>
        <v>1.2869142168113117</v>
      </c>
      <c r="J831" s="4">
        <f t="shared" si="105"/>
        <v>1268.3041091894713</v>
      </c>
      <c r="K831" s="4">
        <f t="shared" si="99"/>
        <v>285.12749183702874</v>
      </c>
      <c r="L831" s="42">
        <f>Pressure!Q831</f>
        <v>0.91375288656815412</v>
      </c>
      <c r="M831" s="10">
        <f t="shared" si="100"/>
        <v>1.4502200279875097</v>
      </c>
      <c r="N831" s="10">
        <f t="shared" si="106"/>
        <v>2.5992852259916033</v>
      </c>
    </row>
    <row r="832" spans="3:14">
      <c r="C832" s="4">
        <f>Pressure!AB832*1000000</f>
        <v>6341763.7109743012</v>
      </c>
      <c r="D832" s="78">
        <f>Pressure!I832</f>
        <v>1.5531826837612554E-4</v>
      </c>
      <c r="E832" s="40">
        <f>Pressure!H832</f>
        <v>155.31826837612553</v>
      </c>
      <c r="F832" s="10">
        <f t="shared" si="102"/>
        <v>4.5</v>
      </c>
      <c r="G832" s="4">
        <f t="shared" si="101"/>
        <v>268753.10778048198</v>
      </c>
      <c r="H832" s="42">
        <f t="shared" si="103"/>
        <v>9.5800379306865846</v>
      </c>
      <c r="I832" s="10">
        <f t="shared" si="104"/>
        <v>1.2868744240520527</v>
      </c>
      <c r="J832" s="4">
        <f t="shared" si="105"/>
        <v>1267.5607013225604</v>
      </c>
      <c r="K832" s="4">
        <f t="shared" si="99"/>
        <v>284.96036628806269</v>
      </c>
      <c r="L832" s="42">
        <f>Pressure!Q832</f>
        <v>0.91489618680696183</v>
      </c>
      <c r="M832" s="10">
        <f t="shared" si="100"/>
        <v>1.4496274217212366</v>
      </c>
      <c r="N832" s="10">
        <f t="shared" si="106"/>
        <v>2.5992852259916033</v>
      </c>
    </row>
    <row r="833" spans="3:14">
      <c r="C833" s="4">
        <f>Pressure!AB833*1000000</f>
        <v>6338229.760162292</v>
      </c>
      <c r="D833" s="78">
        <f>Pressure!I833</f>
        <v>1.5531826837612554E-4</v>
      </c>
      <c r="E833" s="40">
        <f>Pressure!H833</f>
        <v>155.31826837612553</v>
      </c>
      <c r="F833" s="10">
        <f t="shared" si="102"/>
        <v>4.5</v>
      </c>
      <c r="G833" s="4">
        <f t="shared" si="101"/>
        <v>268603.34498471161</v>
      </c>
      <c r="H833" s="42">
        <f t="shared" si="103"/>
        <v>9.575826663647673</v>
      </c>
      <c r="I833" s="10">
        <f t="shared" si="104"/>
        <v>1.2868344648917753</v>
      </c>
      <c r="J833" s="4">
        <f t="shared" si="105"/>
        <v>1266.8150150148444</v>
      </c>
      <c r="K833" s="4">
        <f t="shared" si="99"/>
        <v>284.79272852273829</v>
      </c>
      <c r="L833" s="42">
        <f>Pressure!Q833</f>
        <v>0.91603968962283233</v>
      </c>
      <c r="M833" s="10">
        <f t="shared" si="100"/>
        <v>1.4490328840528199</v>
      </c>
      <c r="N833" s="10">
        <f t="shared" si="106"/>
        <v>2.5992852259916033</v>
      </c>
    </row>
    <row r="834" spans="3:14">
      <c r="C834" s="4">
        <f>Pressure!AB834*1000000</f>
        <v>6334685.0163246868</v>
      </c>
      <c r="D834" s="78">
        <f>Pressure!I834</f>
        <v>1.5531826837612554E-4</v>
      </c>
      <c r="E834" s="40">
        <f>Pressure!H834</f>
        <v>155.31826837612553</v>
      </c>
      <c r="F834" s="10">
        <f t="shared" si="102"/>
        <v>4.5</v>
      </c>
      <c r="G834" s="4">
        <f t="shared" si="101"/>
        <v>268453.12479896209</v>
      </c>
      <c r="H834" s="42">
        <f t="shared" si="103"/>
        <v>9.5716021223579641</v>
      </c>
      <c r="I834" s="10">
        <f t="shared" si="104"/>
        <v>1.2867943389036383</v>
      </c>
      <c r="J834" s="4">
        <f t="shared" si="105"/>
        <v>1266.0670513094412</v>
      </c>
      <c r="K834" s="4">
        <f t="shared" si="99"/>
        <v>284.62457877555892</v>
      </c>
      <c r="L834" s="42">
        <f>Pressure!Q834</f>
        <v>0.91718339578581587</v>
      </c>
      <c r="M834" s="10">
        <f t="shared" si="100"/>
        <v>1.4484364146827817</v>
      </c>
      <c r="N834" s="10">
        <f t="shared" si="106"/>
        <v>2.5992852259916033</v>
      </c>
    </row>
    <row r="835" spans="3:14">
      <c r="C835" s="4">
        <f>Pressure!AB835*1000000</f>
        <v>6331129.4844248742</v>
      </c>
      <c r="D835" s="78">
        <f>Pressure!I835</f>
        <v>1.5531826837612554E-4</v>
      </c>
      <c r="E835" s="40">
        <f>Pressure!H835</f>
        <v>155.31826837612553</v>
      </c>
      <c r="F835" s="10">
        <f t="shared" si="102"/>
        <v>4.5</v>
      </c>
      <c r="G835" s="4">
        <f t="shared" si="101"/>
        <v>268302.44743357337</v>
      </c>
      <c r="H835" s="42">
        <f t="shared" si="103"/>
        <v>9.567364308673163</v>
      </c>
      <c r="I835" s="10">
        <f t="shared" si="104"/>
        <v>1.2867540456584894</v>
      </c>
      <c r="J835" s="4">
        <f t="shared" si="105"/>
        <v>1265.3168112536575</v>
      </c>
      <c r="K835" s="4">
        <f t="shared" si="99"/>
        <v>284.45591728196968</v>
      </c>
      <c r="L835" s="42">
        <f>Pressure!Q835</f>
        <v>0.91832730606724144</v>
      </c>
      <c r="M835" s="10">
        <f t="shared" si="100"/>
        <v>1.447838013310357</v>
      </c>
      <c r="N835" s="10">
        <f t="shared" si="106"/>
        <v>2.5992852259916033</v>
      </c>
    </row>
    <row r="836" spans="3:14">
      <c r="C836" s="4">
        <f>Pressure!AB836*1000000</f>
        <v>6327563.1694459012</v>
      </c>
      <c r="D836" s="78">
        <f>Pressure!I836</f>
        <v>1.5531826837612554E-4</v>
      </c>
      <c r="E836" s="40">
        <f>Pressure!H836</f>
        <v>155.31826837612553</v>
      </c>
      <c r="F836" s="10">
        <f t="shared" si="102"/>
        <v>4.5</v>
      </c>
      <c r="G836" s="4">
        <f t="shared" si="101"/>
        <v>268151.31309971848</v>
      </c>
      <c r="H836" s="42">
        <f t="shared" si="103"/>
        <v>9.5631132244576644</v>
      </c>
      <c r="I836" s="10">
        <f t="shared" si="104"/>
        <v>1.2867135847248525</v>
      </c>
      <c r="J836" s="4">
        <f t="shared" si="105"/>
        <v>1264.5642958989486</v>
      </c>
      <c r="K836" s="4">
        <f t="shared" si="99"/>
        <v>284.28674427834824</v>
      </c>
      <c r="L836" s="42">
        <f>Pressure!Q836</f>
        <v>0.91947142123972314</v>
      </c>
      <c r="M836" s="10">
        <f t="shared" si="100"/>
        <v>1.4472376796340449</v>
      </c>
      <c r="N836" s="10">
        <f t="shared" si="106"/>
        <v>2.5992852259916033</v>
      </c>
    </row>
    <row r="837" spans="3:14">
      <c r="C837" s="4">
        <f>Pressure!AB837*1000000</f>
        <v>6323986.0763907908</v>
      </c>
      <c r="D837" s="78">
        <f>Pressure!I837</f>
        <v>1.5531826837612554E-4</v>
      </c>
      <c r="E837" s="40">
        <f>Pressure!H837</f>
        <v>155.31826837612553</v>
      </c>
      <c r="F837" s="10">
        <f t="shared" si="102"/>
        <v>4.5</v>
      </c>
      <c r="G837" s="4">
        <f t="shared" si="101"/>
        <v>267999.72200941702</v>
      </c>
      <c r="H837" s="42">
        <f t="shared" si="103"/>
        <v>9.5588488715849262</v>
      </c>
      <c r="I837" s="10">
        <f t="shared" si="104"/>
        <v>1.2866729556689176</v>
      </c>
      <c r="J837" s="4">
        <f t="shared" si="105"/>
        <v>1263.8095063009841</v>
      </c>
      <c r="K837" s="4">
        <f t="shared" si="99"/>
        <v>284.11706000201974</v>
      </c>
      <c r="L837" s="42">
        <f>Pressure!Q837</f>
        <v>0.92061574207716634</v>
      </c>
      <c r="M837" s="10">
        <f t="shared" si="100"/>
        <v>1.4466354133514401</v>
      </c>
      <c r="N837" s="10">
        <f t="shared" si="106"/>
        <v>2.5992852259916033</v>
      </c>
    </row>
    <row r="838" spans="3:14">
      <c r="C838" s="4">
        <f>Pressure!AB838*1000000</f>
        <v>6320398.2102821497</v>
      </c>
      <c r="D838" s="78">
        <f>Pressure!I838</f>
        <v>1.5531826837612554E-4</v>
      </c>
      <c r="E838" s="40">
        <f>Pressure!H838</f>
        <v>155.31826837612553</v>
      </c>
      <c r="F838" s="10">
        <f t="shared" si="102"/>
        <v>4.5</v>
      </c>
      <c r="G838" s="4">
        <f t="shared" si="101"/>
        <v>267847.67437551846</v>
      </c>
      <c r="H838" s="42">
        <f t="shared" si="103"/>
        <v>9.5545712519369896</v>
      </c>
      <c r="I838" s="10">
        <f t="shared" si="104"/>
        <v>1.2866321580545255</v>
      </c>
      <c r="J838" s="4">
        <f t="shared" si="105"/>
        <v>1263.0524435195669</v>
      </c>
      <c r="K838" s="4">
        <f t="shared" si="99"/>
        <v>283.94686469123843</v>
      </c>
      <c r="L838" s="42">
        <f>Pressure!Q838</f>
        <v>0.92176026935477362</v>
      </c>
      <c r="M838" s="10">
        <f t="shared" si="100"/>
        <v>1.446031214158765</v>
      </c>
      <c r="N838" s="10">
        <f t="shared" si="106"/>
        <v>2.5992852259916033</v>
      </c>
    </row>
    <row r="839" spans="3:14">
      <c r="C839" s="4">
        <f>Pressure!AB839*1000000</f>
        <v>6316799.5761626679</v>
      </c>
      <c r="D839" s="78">
        <f>Pressure!I839</f>
        <v>1.5531826837612554E-4</v>
      </c>
      <c r="E839" s="40">
        <f>Pressure!H839</f>
        <v>155.31826837612553</v>
      </c>
      <c r="F839" s="10">
        <f t="shared" si="102"/>
        <v>4.5</v>
      </c>
      <c r="G839" s="4">
        <f t="shared" si="101"/>
        <v>267695.17041172332</v>
      </c>
      <c r="H839" s="42">
        <f t="shared" si="103"/>
        <v>9.5502803674050192</v>
      </c>
      <c r="I839" s="10">
        <f t="shared" si="104"/>
        <v>1.2865911914431607</v>
      </c>
      <c r="J839" s="4">
        <f t="shared" si="105"/>
        <v>1262.2931086187364</v>
      </c>
      <c r="K839" s="4">
        <f t="shared" si="99"/>
        <v>283.77615858521119</v>
      </c>
      <c r="L839" s="42">
        <f>Pressure!Q839</f>
        <v>0.92290500384905128</v>
      </c>
      <c r="M839" s="10">
        <f t="shared" si="100"/>
        <v>1.4454250817516827</v>
      </c>
      <c r="N839" s="10">
        <f t="shared" si="106"/>
        <v>2.5992852259916033</v>
      </c>
    </row>
    <row r="840" spans="3:14">
      <c r="C840" s="4">
        <f>Pressure!AB840*1000000</f>
        <v>6313190.1790947244</v>
      </c>
      <c r="D840" s="78">
        <f>Pressure!I840</f>
        <v>1.5531826837612554E-4</v>
      </c>
      <c r="E840" s="40">
        <f>Pressure!H840</f>
        <v>155.31826837612553</v>
      </c>
      <c r="F840" s="10">
        <f t="shared" si="102"/>
        <v>4.5</v>
      </c>
      <c r="G840" s="4">
        <f t="shared" si="101"/>
        <v>267542.21033256664</v>
      </c>
      <c r="H840" s="42">
        <f t="shared" si="103"/>
        <v>9.545976219888864</v>
      </c>
      <c r="I840" s="10">
        <f t="shared" si="104"/>
        <v>1.2865500553939353</v>
      </c>
      <c r="J840" s="4">
        <f t="shared" si="105"/>
        <v>1261.5315026666869</v>
      </c>
      <c r="K840" s="4">
        <f t="shared" si="99"/>
        <v>283.60494192407873</v>
      </c>
      <c r="L840" s="42">
        <f>Pressure!Q840</f>
        <v>0.92404994633781534</v>
      </c>
      <c r="M840" s="10">
        <f t="shared" si="100"/>
        <v>1.4448170158245681</v>
      </c>
      <c r="N840" s="10">
        <f t="shared" si="106"/>
        <v>2.5992852259916033</v>
      </c>
    </row>
    <row r="841" spans="3:14">
      <c r="C841" s="4">
        <f>Pressure!AB841*1000000</f>
        <v>6309570.0241606701</v>
      </c>
      <c r="D841" s="78">
        <f>Pressure!I841</f>
        <v>1.5531826837612554E-4</v>
      </c>
      <c r="E841" s="40">
        <f>Pressure!H841</f>
        <v>155.31826837612553</v>
      </c>
      <c r="F841" s="10">
        <f t="shared" si="102"/>
        <v>4.5</v>
      </c>
      <c r="G841" s="4">
        <f t="shared" si="101"/>
        <v>267388.79435342975</v>
      </c>
      <c r="H841" s="42">
        <f t="shared" si="103"/>
        <v>9.5416588112973528</v>
      </c>
      <c r="I841" s="10">
        <f t="shared" si="104"/>
        <v>1.2865087494635792</v>
      </c>
      <c r="J841" s="4">
        <f t="shared" si="105"/>
        <v>1260.7676267358274</v>
      </c>
      <c r="K841" s="4">
        <f t="shared" si="99"/>
        <v>283.43321494892933</v>
      </c>
      <c r="L841" s="42">
        <f>Pressure!Q841</f>
        <v>0.9251950976001978</v>
      </c>
      <c r="M841" s="10">
        <f t="shared" si="100"/>
        <v>1.4442070160707345</v>
      </c>
      <c r="N841" s="10">
        <f t="shared" si="106"/>
        <v>2.5992852259916033</v>
      </c>
    </row>
    <row r="842" spans="3:14">
      <c r="C842" s="4">
        <f>Pressure!AB842*1000000</f>
        <v>6305939.1164630475</v>
      </c>
      <c r="D842" s="78">
        <f>Pressure!I842</f>
        <v>1.5531826837612554E-4</v>
      </c>
      <c r="E842" s="40">
        <f>Pressure!H842</f>
        <v>155.31826837612553</v>
      </c>
      <c r="F842" s="10">
        <f t="shared" si="102"/>
        <v>4.5</v>
      </c>
      <c r="G842" s="4">
        <f t="shared" si="101"/>
        <v>267234.92269054969</v>
      </c>
      <c r="H842" s="42">
        <f t="shared" si="103"/>
        <v>9.53732814354853</v>
      </c>
      <c r="I842" s="10">
        <f t="shared" si="104"/>
        <v>1.2864672732064313</v>
      </c>
      <c r="J842" s="4">
        <f t="shared" si="105"/>
        <v>1260.0014819028272</v>
      </c>
      <c r="K842" s="4">
        <f t="shared" si="99"/>
        <v>283.2609779018091</v>
      </c>
      <c r="L842" s="42">
        <f>Pressure!Q842</f>
        <v>0.92634045841665291</v>
      </c>
      <c r="M842" s="10">
        <f t="shared" si="100"/>
        <v>1.4435950821825947</v>
      </c>
      <c r="N842" s="10">
        <f t="shared" si="106"/>
        <v>2.5992852259916033</v>
      </c>
    </row>
    <row r="843" spans="3:14">
      <c r="C843" s="4">
        <f>Pressure!AB843*1000000</f>
        <v>6302297.461123989</v>
      </c>
      <c r="D843" s="78">
        <f>Pressure!I843</f>
        <v>1.5531826837612554E-4</v>
      </c>
      <c r="E843" s="40">
        <f>Pressure!H843</f>
        <v>155.31826837612553</v>
      </c>
      <c r="F843" s="10">
        <f t="shared" si="102"/>
        <v>4.5</v>
      </c>
      <c r="G843" s="4">
        <f t="shared" si="101"/>
        <v>267080.59556099365</v>
      </c>
      <c r="H843" s="42">
        <f t="shared" si="103"/>
        <v>9.5329842185689273</v>
      </c>
      <c r="I843" s="10">
        <f t="shared" si="104"/>
        <v>1.2864256261744189</v>
      </c>
      <c r="J843" s="4">
        <f t="shared" si="105"/>
        <v>1259.2330692484888</v>
      </c>
      <c r="K843" s="4">
        <f t="shared" si="99"/>
        <v>283.08823102569329</v>
      </c>
      <c r="L843" s="42">
        <f>Pressure!Q843</f>
        <v>0.92748602956896375</v>
      </c>
      <c r="M843" s="10">
        <f t="shared" si="100"/>
        <v>1.4429812138518505</v>
      </c>
      <c r="N843" s="10">
        <f t="shared" si="106"/>
        <v>2.5992852259916033</v>
      </c>
    </row>
    <row r="844" spans="3:14">
      <c r="C844" s="4">
        <f>Pressure!AB844*1000000</f>
        <v>6298645.0632860679</v>
      </c>
      <c r="D844" s="78">
        <f>Pressure!I844</f>
        <v>1.5531826837612554E-4</v>
      </c>
      <c r="E844" s="40">
        <f>Pressure!H844</f>
        <v>155.31826837612553</v>
      </c>
      <c r="F844" s="10">
        <f t="shared" si="102"/>
        <v>4.5</v>
      </c>
      <c r="G844" s="4">
        <f t="shared" si="101"/>
        <v>266925.81318269507</v>
      </c>
      <c r="H844" s="42">
        <f t="shared" si="103"/>
        <v>9.5286270382945677</v>
      </c>
      <c r="I844" s="10">
        <f t="shared" si="104"/>
        <v>1.2863838079170562</v>
      </c>
      <c r="J844" s="4">
        <f t="shared" si="105"/>
        <v>1258.4623898579284</v>
      </c>
      <c r="K844" s="4">
        <f t="shared" si="99"/>
        <v>282.91497456452686</v>
      </c>
      <c r="L844" s="42">
        <f>Pressure!Q844</f>
        <v>0.92863181184024812</v>
      </c>
      <c r="M844" s="10">
        <f t="shared" si="100"/>
        <v>1.4423654107686452</v>
      </c>
      <c r="N844" s="10">
        <f t="shared" si="106"/>
        <v>2.5992852259916033</v>
      </c>
    </row>
    <row r="845" spans="3:14">
      <c r="C845" s="4">
        <f>Pressure!AB845*1000000</f>
        <v>6294981.9281116929</v>
      </c>
      <c r="D845" s="78">
        <f>Pressure!I845</f>
        <v>1.5531826837612554E-4</v>
      </c>
      <c r="E845" s="40">
        <f>Pressure!H845</f>
        <v>155.31826837612553</v>
      </c>
      <c r="F845" s="10">
        <f t="shared" si="102"/>
        <v>4.5</v>
      </c>
      <c r="G845" s="4">
        <f t="shared" si="101"/>
        <v>266770.57577442809</v>
      </c>
      <c r="H845" s="42">
        <f t="shared" si="103"/>
        <v>9.5242566046702155</v>
      </c>
      <c r="I845" s="10">
        <f t="shared" si="104"/>
        <v>1.2863418179814239</v>
      </c>
      <c r="J845" s="4">
        <f t="shared" si="105"/>
        <v>1257.6894448204475</v>
      </c>
      <c r="K845" s="4">
        <f t="shared" si="99"/>
        <v>282.7412087631958</v>
      </c>
      <c r="L845" s="42">
        <f>Pressure!Q845</f>
        <v>0.92977780601496507</v>
      </c>
      <c r="M845" s="10">
        <f t="shared" si="100"/>
        <v>1.4417476726223883</v>
      </c>
      <c r="N845" s="10">
        <f t="shared" si="106"/>
        <v>2.5992852259916033</v>
      </c>
    </row>
    <row r="846" spans="3:14">
      <c r="C846" s="4">
        <f>Pressure!AB846*1000000</f>
        <v>6291308.0607832987</v>
      </c>
      <c r="D846" s="78">
        <f>Pressure!I846</f>
        <v>1.5531826837612554E-4</v>
      </c>
      <c r="E846" s="40">
        <f>Pressure!H846</f>
        <v>155.31826837612553</v>
      </c>
      <c r="F846" s="10">
        <f t="shared" si="102"/>
        <v>4.5</v>
      </c>
      <c r="G846" s="4">
        <f t="shared" si="101"/>
        <v>266614.88355581538</v>
      </c>
      <c r="H846" s="42">
        <f t="shared" si="103"/>
        <v>9.5198729196495933</v>
      </c>
      <c r="I846" s="10">
        <f t="shared" si="104"/>
        <v>1.2862996559121584</v>
      </c>
      <c r="J846" s="4">
        <f t="shared" si="105"/>
        <v>1256.9142352295726</v>
      </c>
      <c r="K846" s="4">
        <f t="shared" si="99"/>
        <v>282.56693386753574</v>
      </c>
      <c r="L846" s="42">
        <f>Pressure!Q846</f>
        <v>0.93092401287892146</v>
      </c>
      <c r="M846" s="10">
        <f t="shared" si="100"/>
        <v>1.4411279991016648</v>
      </c>
      <c r="N846" s="10">
        <f t="shared" si="106"/>
        <v>2.5992852259916033</v>
      </c>
    </row>
    <row r="847" spans="3:14">
      <c r="C847" s="4">
        <f>Pressure!AB847*1000000</f>
        <v>6287623.4665037487</v>
      </c>
      <c r="D847" s="78">
        <f>Pressure!I847</f>
        <v>1.5531826837612554E-4</v>
      </c>
      <c r="E847" s="40">
        <f>Pressure!H847</f>
        <v>155.31826837612553</v>
      </c>
      <c r="F847" s="10">
        <f t="shared" si="102"/>
        <v>4.5</v>
      </c>
      <c r="G847" s="4">
        <f t="shared" si="101"/>
        <v>266458.73674734542</v>
      </c>
      <c r="H847" s="42">
        <f t="shared" si="103"/>
        <v>9.515475985195831</v>
      </c>
      <c r="I847" s="10">
        <f t="shared" si="104"/>
        <v>1.2862573212514452</v>
      </c>
      <c r="J847" s="4">
        <f t="shared" si="105"/>
        <v>1256.1367621831421</v>
      </c>
      <c r="K847" s="4">
        <f t="shared" ref="K847:K910" si="107">J847/4.4482</f>
        <v>282.39215012435187</v>
      </c>
      <c r="L847" s="42">
        <f>Pressure!Q847</f>
        <v>0.93207043321927807</v>
      </c>
      <c r="M847" s="10">
        <f t="shared" ref="M847:M910" si="108">(J847+J846)/2*(L847-L846)</f>
        <v>1.4405063898937052</v>
      </c>
      <c r="N847" s="10">
        <f t="shared" si="106"/>
        <v>2.5992852259916033</v>
      </c>
    </row>
    <row r="848" spans="3:14">
      <c r="C848" s="4">
        <f>Pressure!AB848*1000000</f>
        <v>6283928.1504958151</v>
      </c>
      <c r="D848" s="78">
        <f>Pressure!I848</f>
        <v>1.5531826837612554E-4</v>
      </c>
      <c r="E848" s="40">
        <f>Pressure!H848</f>
        <v>155.31826837612553</v>
      </c>
      <c r="F848" s="10">
        <f t="shared" si="102"/>
        <v>4.5</v>
      </c>
      <c r="G848" s="4">
        <f t="shared" si="101"/>
        <v>266302.13557035039</v>
      </c>
      <c r="H848" s="42">
        <f t="shared" si="103"/>
        <v>9.5110658032808431</v>
      </c>
      <c r="I848" s="10">
        <f t="shared" si="104"/>
        <v>1.2862148135389975</v>
      </c>
      <c r="J848" s="4">
        <f t="shared" si="105"/>
        <v>1255.3570267831935</v>
      </c>
      <c r="K848" s="4">
        <f t="shared" si="107"/>
        <v>282.21685778139329</v>
      </c>
      <c r="L848" s="42">
        <f>Pressure!Q848</f>
        <v>0.93321706782455605</v>
      </c>
      <c r="M848" s="10">
        <f t="shared" si="108"/>
        <v>1.4398828446847489</v>
      </c>
      <c r="N848" s="10">
        <f t="shared" si="106"/>
        <v>2.5992852259916033</v>
      </c>
    </row>
    <row r="849" spans="3:14">
      <c r="C849" s="4">
        <f>Pressure!AB849*1000000</f>
        <v>6280222.1180026885</v>
      </c>
      <c r="D849" s="78">
        <f>Pressure!I849</f>
        <v>1.5531826837612554E-4</v>
      </c>
      <c r="E849" s="40">
        <f>Pressure!H849</f>
        <v>155.31826837612553</v>
      </c>
      <c r="F849" s="10">
        <f t="shared" si="102"/>
        <v>4.5</v>
      </c>
      <c r="G849" s="4">
        <f t="shared" si="101"/>
        <v>266145.08024702768</v>
      </c>
      <c r="H849" s="42">
        <f t="shared" si="103"/>
        <v>9.5066423758858871</v>
      </c>
      <c r="I849" s="10">
        <f t="shared" si="104"/>
        <v>1.2861721323120516</v>
      </c>
      <c r="J849" s="4">
        <f t="shared" si="105"/>
        <v>1254.5750301360742</v>
      </c>
      <c r="K849" s="4">
        <f t="shared" si="107"/>
        <v>282.04105708737785</v>
      </c>
      <c r="L849" s="42">
        <f>Pressure!Q849</f>
        <v>0.93436391748464365</v>
      </c>
      <c r="M849" s="10">
        <f t="shared" si="108"/>
        <v>1.4392573631604177</v>
      </c>
      <c r="N849" s="10">
        <f t="shared" si="106"/>
        <v>2.5992852259916033</v>
      </c>
    </row>
    <row r="850" spans="3:14">
      <c r="C850" s="4">
        <f>Pressure!AB850*1000000</f>
        <v>6276505.3742875736</v>
      </c>
      <c r="D850" s="78">
        <f>Pressure!I850</f>
        <v>1.5531826837612554E-4</v>
      </c>
      <c r="E850" s="40">
        <f>Pressure!H850</f>
        <v>155.31826837612553</v>
      </c>
      <c r="F850" s="10">
        <f t="shared" si="102"/>
        <v>4.5</v>
      </c>
      <c r="G850" s="4">
        <f t="shared" si="101"/>
        <v>265987.57100042299</v>
      </c>
      <c r="H850" s="42">
        <f t="shared" si="103"/>
        <v>9.5022057050011188</v>
      </c>
      <c r="I850" s="10">
        <f t="shared" si="104"/>
        <v>1.2861292771053479</v>
      </c>
      <c r="J850" s="4">
        <f t="shared" si="105"/>
        <v>1253.7907733523543</v>
      </c>
      <c r="K850" s="4">
        <f t="shared" si="107"/>
        <v>281.864748291973</v>
      </c>
      <c r="L850" s="42">
        <f>Pressure!Q850</f>
        <v>0.93551098299080238</v>
      </c>
      <c r="M850" s="10">
        <f t="shared" si="108"/>
        <v>1.4386299450048501</v>
      </c>
      <c r="N850" s="10">
        <f t="shared" si="106"/>
        <v>2.5992852259916033</v>
      </c>
    </row>
    <row r="851" spans="3:14">
      <c r="C851" s="4">
        <f>Pressure!AB851*1000000</f>
        <v>6272777.9246343002</v>
      </c>
      <c r="D851" s="78">
        <f>Pressure!I851</f>
        <v>1.5531826837612554E-4</v>
      </c>
      <c r="E851" s="40">
        <f>Pressure!H851</f>
        <v>155.31826837612553</v>
      </c>
      <c r="F851" s="10">
        <f t="shared" si="102"/>
        <v>4.5</v>
      </c>
      <c r="G851" s="4">
        <f t="shared" si="101"/>
        <v>265829.60805445589</v>
      </c>
      <c r="H851" s="42">
        <f t="shared" si="103"/>
        <v>9.4977557926262381</v>
      </c>
      <c r="I851" s="10">
        <f t="shared" si="104"/>
        <v>1.2860862474511243</v>
      </c>
      <c r="J851" s="4">
        <f t="shared" si="105"/>
        <v>1253.0042575469556</v>
      </c>
      <c r="K851" s="4">
        <f t="shared" si="107"/>
        <v>281.68793164582428</v>
      </c>
      <c r="L851" s="42">
        <f>Pressure!Q851</f>
        <v>0.93665826513567352</v>
      </c>
      <c r="M851" s="10">
        <f t="shared" si="108"/>
        <v>1.4380005899012409</v>
      </c>
      <c r="N851" s="10">
        <f t="shared" si="106"/>
        <v>2.5992852259916033</v>
      </c>
    </row>
    <row r="852" spans="3:14">
      <c r="C852" s="4">
        <f>Pressure!AB852*1000000</f>
        <v>6269039.7743465984</v>
      </c>
      <c r="D852" s="78">
        <f>Pressure!I852</f>
        <v>1.5531826837612554E-4</v>
      </c>
      <c r="E852" s="40">
        <f>Pressure!H852</f>
        <v>155.31826837612553</v>
      </c>
      <c r="F852" s="10">
        <f t="shared" si="102"/>
        <v>4.5</v>
      </c>
      <c r="G852" s="4">
        <f t="shared" si="101"/>
        <v>265671.19163388951</v>
      </c>
      <c r="H852" s="42">
        <f t="shared" si="103"/>
        <v>9.4932926407696581</v>
      </c>
      <c r="I852" s="10">
        <f t="shared" si="104"/>
        <v>1.2860430428790963</v>
      </c>
      <c r="J852" s="4">
        <f t="shared" si="105"/>
        <v>1252.2154838389993</v>
      </c>
      <c r="K852" s="4">
        <f t="shared" si="107"/>
        <v>281.51060740052139</v>
      </c>
      <c r="L852" s="42">
        <f>Pressure!Q852</f>
        <v>0.93780576471328503</v>
      </c>
      <c r="M852" s="10">
        <f t="shared" si="108"/>
        <v>1.4373692975322003</v>
      </c>
      <c r="N852" s="10">
        <f t="shared" si="106"/>
        <v>2.5992852259916033</v>
      </c>
    </row>
    <row r="853" spans="3:14">
      <c r="C853" s="4">
        <f>Pressure!AB853*1000000</f>
        <v>6265290.9287489932</v>
      </c>
      <c r="D853" s="78">
        <f>Pressure!I853</f>
        <v>1.5531826837612554E-4</v>
      </c>
      <c r="E853" s="40">
        <f>Pressure!H853</f>
        <v>155.31826837612553</v>
      </c>
      <c r="F853" s="10">
        <f t="shared" si="102"/>
        <v>4.5</v>
      </c>
      <c r="G853" s="4">
        <f t="shared" si="101"/>
        <v>265512.32196436805</v>
      </c>
      <c r="H853" s="42">
        <f t="shared" si="103"/>
        <v>9.48881625144951</v>
      </c>
      <c r="I853" s="10">
        <f t="shared" si="104"/>
        <v>1.2859996629164521</v>
      </c>
      <c r="J853" s="4">
        <f t="shared" si="105"/>
        <v>1251.4244533519939</v>
      </c>
      <c r="K853" s="4">
        <f t="shared" si="107"/>
        <v>281.33277580864035</v>
      </c>
      <c r="L853" s="42">
        <f>Pressure!Q853</f>
        <v>0.93895348251905753</v>
      </c>
      <c r="M853" s="10">
        <f t="shared" si="108"/>
        <v>1.4367360675786192</v>
      </c>
      <c r="N853" s="10">
        <f t="shared" si="106"/>
        <v>2.5992852259916033</v>
      </c>
    </row>
    <row r="854" spans="3:14">
      <c r="C854" s="4">
        <f>Pressure!AB854*1000000</f>
        <v>6261531.3931860458</v>
      </c>
      <c r="D854" s="78">
        <f>Pressure!I854</f>
        <v>1.5531826837612554E-4</v>
      </c>
      <c r="E854" s="40">
        <f>Pressure!H854</f>
        <v>155.31826837612553</v>
      </c>
      <c r="F854" s="10">
        <f t="shared" si="102"/>
        <v>4.5</v>
      </c>
      <c r="G854" s="4">
        <f t="shared" si="101"/>
        <v>265352.99927238491</v>
      </c>
      <c r="H854" s="42">
        <f t="shared" si="103"/>
        <v>9.4843266266927451</v>
      </c>
      <c r="I854" s="10">
        <f t="shared" si="104"/>
        <v>1.2859561070878316</v>
      </c>
      <c r="J854" s="4">
        <f t="shared" si="105"/>
        <v>1250.6311672136767</v>
      </c>
      <c r="K854" s="4">
        <f t="shared" si="107"/>
        <v>281.15443712370774</v>
      </c>
      <c r="L854" s="42">
        <f>Pressure!Q854</f>
        <v>0.94010141934981128</v>
      </c>
      <c r="M854" s="10">
        <f t="shared" si="108"/>
        <v>1.4361008997208935</v>
      </c>
      <c r="N854" s="10">
        <f t="shared" si="106"/>
        <v>2.5992852259916033</v>
      </c>
    </row>
    <row r="855" spans="3:14">
      <c r="C855" s="4">
        <f>Pressure!AB855*1000000</f>
        <v>6257761.1730229491</v>
      </c>
      <c r="D855" s="78">
        <f>Pressure!I855</f>
        <v>1.5531826837612554E-4</v>
      </c>
      <c r="E855" s="40">
        <f>Pressure!H855</f>
        <v>155.31826837612553</v>
      </c>
      <c r="F855" s="10">
        <f t="shared" si="102"/>
        <v>4.5</v>
      </c>
      <c r="G855" s="4">
        <f t="shared" si="101"/>
        <v>265193.22378530784</v>
      </c>
      <c r="H855" s="42">
        <f t="shared" si="103"/>
        <v>9.479823768535832</v>
      </c>
      <c r="I855" s="10">
        <f t="shared" si="104"/>
        <v>1.2859123749153194</v>
      </c>
      <c r="J855" s="4">
        <f t="shared" si="105"/>
        <v>1249.8356265561381</v>
      </c>
      <c r="K855" s="4">
        <f t="shared" si="107"/>
        <v>280.97559160022888</v>
      </c>
      <c r="L855" s="42">
        <f>Pressure!Q855</f>
        <v>0.94124957600377279</v>
      </c>
      <c r="M855" s="10">
        <f t="shared" si="108"/>
        <v>1.4354637936383046</v>
      </c>
      <c r="N855" s="10">
        <f t="shared" si="106"/>
        <v>2.5992852259916033</v>
      </c>
    </row>
    <row r="856" spans="3:14">
      <c r="C856" s="4">
        <f>Pressure!AB856*1000000</f>
        <v>6253980.2736454634</v>
      </c>
      <c r="D856" s="78">
        <f>Pressure!I856</f>
        <v>1.5531826837612554E-4</v>
      </c>
      <c r="E856" s="40">
        <f>Pressure!H856</f>
        <v>155.31826837612553</v>
      </c>
      <c r="F856" s="10">
        <f t="shared" si="102"/>
        <v>4.5</v>
      </c>
      <c r="G856" s="4">
        <f t="shared" si="101"/>
        <v>265032.99573137605</v>
      </c>
      <c r="H856" s="42">
        <f t="shared" si="103"/>
        <v>9.4753076790246205</v>
      </c>
      <c r="I856" s="10">
        <f t="shared" si="104"/>
        <v>1.2858684659184298</v>
      </c>
      <c r="J856" s="4">
        <f t="shared" si="105"/>
        <v>1249.0378325158069</v>
      </c>
      <c r="K856" s="4">
        <f t="shared" si="107"/>
        <v>280.79623949368442</v>
      </c>
      <c r="L856" s="42">
        <f>Pressure!Q856</f>
        <v>0.94239795328058107</v>
      </c>
      <c r="M856" s="10">
        <f t="shared" si="108"/>
        <v>1.4348247490087596</v>
      </c>
      <c r="N856" s="10">
        <f t="shared" si="106"/>
        <v>2.5992852259916033</v>
      </c>
    </row>
    <row r="857" spans="3:14">
      <c r="C857" s="4">
        <f>Pressure!AB857*1000000</f>
        <v>6250188.7004595408</v>
      </c>
      <c r="D857" s="78">
        <f>Pressure!I857</f>
        <v>1.5531826837612554E-4</v>
      </c>
      <c r="E857" s="40">
        <f>Pressure!H857</f>
        <v>155.31826837612553</v>
      </c>
      <c r="F857" s="10">
        <f t="shared" si="102"/>
        <v>4.5</v>
      </c>
      <c r="G857" s="4">
        <f t="shared" si="101"/>
        <v>264872.3153396846</v>
      </c>
      <c r="H857" s="42">
        <f t="shared" si="103"/>
        <v>9.4707783602139362</v>
      </c>
      <c r="I857" s="10">
        <f t="shared" si="104"/>
        <v>1.2858243796140905</v>
      </c>
      <c r="J857" s="4">
        <f t="shared" si="105"/>
        <v>1248.2377862333749</v>
      </c>
      <c r="K857" s="4">
        <f t="shared" si="107"/>
        <v>280.61638106051322</v>
      </c>
      <c r="L857" s="42">
        <f>Pressure!Q857</f>
        <v>0.94354655198129478</v>
      </c>
      <c r="M857" s="10">
        <f t="shared" si="108"/>
        <v>1.4341837655096681</v>
      </c>
      <c r="N857" s="10">
        <f t="shared" si="106"/>
        <v>2.5992852259916033</v>
      </c>
    </row>
    <row r="858" spans="3:14">
      <c r="C858" s="4">
        <f>Pressure!AB858*1000000</f>
        <v>6246386.458892039</v>
      </c>
      <c r="D858" s="78">
        <f>Pressure!I858</f>
        <v>1.5531826837612554E-4</v>
      </c>
      <c r="E858" s="40">
        <f>Pressure!H858</f>
        <v>155.31826837612553</v>
      </c>
      <c r="F858" s="10">
        <f t="shared" si="102"/>
        <v>4.5</v>
      </c>
      <c r="G858" s="4">
        <f t="shared" si="101"/>
        <v>264711.18284021452</v>
      </c>
      <c r="H858" s="42">
        <f t="shared" si="103"/>
        <v>9.4662358141683622</v>
      </c>
      <c r="I858" s="10">
        <f t="shared" si="104"/>
        <v>1.2857801155166348</v>
      </c>
      <c r="J858" s="4">
        <f t="shared" si="105"/>
        <v>1247.4354888539435</v>
      </c>
      <c r="K858" s="4">
        <f t="shared" si="107"/>
        <v>280.43601655814564</v>
      </c>
      <c r="L858" s="42">
        <f>Pressure!Q858</f>
        <v>0.94469537290839856</v>
      </c>
      <c r="M858" s="10">
        <f t="shared" si="108"/>
        <v>1.4335408428169669</v>
      </c>
      <c r="N858" s="10">
        <f t="shared" si="106"/>
        <v>2.5992852259916033</v>
      </c>
    </row>
    <row r="859" spans="3:14">
      <c r="C859" s="4">
        <f>Pressure!AB859*1000000</f>
        <v>6242573.5543900421</v>
      </c>
      <c r="D859" s="78">
        <f>Pressure!I859</f>
        <v>1.5531826837612554E-4</v>
      </c>
      <c r="E859" s="40">
        <f>Pressure!H859</f>
        <v>155.31826837612553</v>
      </c>
      <c r="F859" s="10">
        <f t="shared" si="102"/>
        <v>4.5</v>
      </c>
      <c r="G859" s="4">
        <f t="shared" si="101"/>
        <v>264549.59846380376</v>
      </c>
      <c r="H859" s="42">
        <f t="shared" si="103"/>
        <v>9.4616800429614134</v>
      </c>
      <c r="I859" s="10">
        <f t="shared" si="104"/>
        <v>1.2857356731377814</v>
      </c>
      <c r="J859" s="4">
        <f t="shared" si="105"/>
        <v>1246.630941526882</v>
      </c>
      <c r="K859" s="4">
        <f t="shared" si="107"/>
        <v>280.25514624497146</v>
      </c>
      <c r="L859" s="42">
        <f>Pressure!Q859</f>
        <v>0.94584441686581</v>
      </c>
      <c r="M859" s="10">
        <f t="shared" si="108"/>
        <v>1.4328959806059087</v>
      </c>
      <c r="N859" s="10">
        <f t="shared" si="106"/>
        <v>2.5992852259916033</v>
      </c>
    </row>
    <row r="860" spans="3:14">
      <c r="C860" s="4">
        <f>Pressure!AB860*1000000</f>
        <v>6238749.9924216066</v>
      </c>
      <c r="D860" s="78">
        <f>Pressure!I860</f>
        <v>1.5531826837612554E-4</v>
      </c>
      <c r="E860" s="40">
        <f>Pressure!H860</f>
        <v>155.31826837612553</v>
      </c>
      <c r="F860" s="10">
        <f t="shared" si="102"/>
        <v>4.5</v>
      </c>
      <c r="G860" s="4">
        <f t="shared" si="101"/>
        <v>264387.56244217936</v>
      </c>
      <c r="H860" s="42">
        <f t="shared" si="103"/>
        <v>9.45711104867644</v>
      </c>
      <c r="I860" s="10">
        <f t="shared" si="104"/>
        <v>1.2856910519866283</v>
      </c>
      <c r="J860" s="4">
        <f t="shared" si="105"/>
        <v>1245.8241454059862</v>
      </c>
      <c r="K860" s="4">
        <f t="shared" si="107"/>
        <v>280.07377038037549</v>
      </c>
      <c r="L860" s="42">
        <f>Pressure!Q860</f>
        <v>0.946993684658886</v>
      </c>
      <c r="M860" s="10">
        <f t="shared" si="108"/>
        <v>1.4322491785501974</v>
      </c>
      <c r="N860" s="10">
        <f t="shared" si="106"/>
        <v>2.5992852259916033</v>
      </c>
    </row>
    <row r="861" spans="3:14">
      <c r="C861" s="4">
        <f>Pressure!AB861*1000000</f>
        <v>6234915.7784753069</v>
      </c>
      <c r="D861" s="78">
        <f>Pressure!I861</f>
        <v>1.5531826837612554E-4</v>
      </c>
      <c r="E861" s="40">
        <f>Pressure!H861</f>
        <v>155.31826837612553</v>
      </c>
      <c r="F861" s="10">
        <f>aexit/E861</f>
        <v>4.5</v>
      </c>
      <c r="G861" s="4">
        <f t="shared" si="101"/>
        <v>264225.07500793767</v>
      </c>
      <c r="H861" s="42">
        <f t="shared" ref="H861:H909" si="109">1/(((k+1)/2)^(1/(k-1))*(patm*1000000/C861)^(1/k)*SQRT((k+1)/(k-1)*(1-(patm*1000000/C861)^((k-1)/k))))</f>
        <v>9.452528833406026</v>
      </c>
      <c r="I861" s="10">
        <f t="shared" ref="I861:I909" si="110">etanoz*SQRT(2*k^2/(k-1)*(2/(k+1))^((k+1)/(k-1))*(1-(G861/C861)^((k-1)/k)))+(G861-patm*1000000)/C861*(aexit/E861)</f>
        <v>1.2856462515696336</v>
      </c>
      <c r="J861" s="4">
        <f t="shared" ref="J861:J910" si="111">I861*D861*C861</f>
        <v>1245.0151016493799</v>
      </c>
      <c r="K861" s="4">
        <f t="shared" si="107"/>
        <v>279.89188922471561</v>
      </c>
      <c r="L861" s="42">
        <f>Pressure!Q861</f>
        <v>0.94814317709443008</v>
      </c>
      <c r="M861" s="10">
        <f t="shared" si="108"/>
        <v>1.4316004363232215</v>
      </c>
      <c r="N861" s="10">
        <f t="shared" si="106"/>
        <v>2.5992852259916033</v>
      </c>
    </row>
    <row r="862" spans="3:14">
      <c r="C862" s="4">
        <f>Pressure!AB862*1000000</f>
        <v>6231070.9180602841</v>
      </c>
      <c r="D862" s="78">
        <f>Pressure!I862</f>
        <v>1.5531826837612554E-4</v>
      </c>
      <c r="E862" s="112">
        <f>Pressure!H862</f>
        <v>155.31826837612553</v>
      </c>
      <c r="F862" s="113">
        <f>aexit/E862</f>
        <v>4.5</v>
      </c>
      <c r="G862" s="4">
        <f t="shared" si="101"/>
        <v>264062.13639454666</v>
      </c>
      <c r="H862" s="42">
        <f t="shared" si="109"/>
        <v>9.4479333992520722</v>
      </c>
      <c r="I862" s="10">
        <f t="shared" si="110"/>
        <v>1.2856012713906022</v>
      </c>
      <c r="J862" s="4">
        <f t="shared" si="111"/>
        <v>1244.2038114195275</v>
      </c>
      <c r="K862" s="4">
        <f t="shared" si="107"/>
        <v>279.70950303932545</v>
      </c>
      <c r="L862" s="42">
        <f>Pressure!Q862</f>
        <v>0.94929289498069869</v>
      </c>
      <c r="M862" s="10">
        <f t="shared" si="108"/>
        <v>1.4309497535967139</v>
      </c>
      <c r="N862" s="113">
        <f>N861-1/834*(me-mef)</f>
        <v>2.5992852259916033</v>
      </c>
    </row>
    <row r="863" spans="3:14">
      <c r="C863" s="4">
        <f>Pressure!AB863*1000000</f>
        <v>5933622.6009993544</v>
      </c>
      <c r="D863" s="80">
        <f>astarf</f>
        <v>1.5531826837612554E-4</v>
      </c>
      <c r="E863" s="40">
        <f>atfinal</f>
        <v>155.31826837612553</v>
      </c>
      <c r="G863" s="4">
        <f t="shared" ref="G863:G910" si="112">IF(C863/(1+(k-1)/2*mef^2)^(k/(k-1))&lt;patm*1000000,patm*1000000,C863/(1+(k-1)/2*mef^2)^(k/(k-1)))</f>
        <v>251456.78506682941</v>
      </c>
      <c r="H863" s="42">
        <f t="shared" si="109"/>
        <v>9.0908839410023816</v>
      </c>
      <c r="I863" s="10">
        <f t="shared" si="110"/>
        <v>1.2819447948680731</v>
      </c>
      <c r="J863" s="4">
        <f t="shared" si="111"/>
        <v>1181.440307034638</v>
      </c>
      <c r="K863" s="4">
        <f t="shared" si="107"/>
        <v>265.59963738919964</v>
      </c>
      <c r="L863" s="42">
        <f>Pressure!Q863</f>
        <v>0.94999235637610779</v>
      </c>
      <c r="M863" s="10">
        <f t="shared" si="108"/>
        <v>0.84832220992992147</v>
      </c>
    </row>
    <row r="864" spans="3:14">
      <c r="C864" s="4">
        <f>Pressure!AB864*1000000</f>
        <v>5650373.3682508711</v>
      </c>
      <c r="D864" s="80">
        <f t="shared" ref="D864:D910" si="113">astarf</f>
        <v>1.5531826837612554E-4</v>
      </c>
      <c r="E864" s="40">
        <f t="shared" ref="E864:E910" si="114">atfinal</f>
        <v>155.31826837612553</v>
      </c>
      <c r="G864" s="4">
        <f t="shared" si="112"/>
        <v>239453.16666555399</v>
      </c>
      <c r="H864" s="42">
        <f t="shared" si="109"/>
        <v>8.7479467104030668</v>
      </c>
      <c r="I864" s="10">
        <f t="shared" si="110"/>
        <v>1.278105021755731</v>
      </c>
      <c r="J864" s="4">
        <f t="shared" si="111"/>
        <v>1121.6729005914392</v>
      </c>
      <c r="K864" s="4">
        <f t="shared" si="107"/>
        <v>252.16332462376675</v>
      </c>
      <c r="L864" s="42">
        <f>Pressure!Q864</f>
        <v>0.9506918177715169</v>
      </c>
      <c r="M864" s="10">
        <f t="shared" si="108"/>
        <v>0.80546938899563991</v>
      </c>
    </row>
    <row r="865" spans="3:13">
      <c r="C865" s="4">
        <f>Pressure!AB865*1000000</f>
        <v>5380645.4079606486</v>
      </c>
      <c r="D865" s="80">
        <f t="shared" si="113"/>
        <v>1.5531826837612554E-4</v>
      </c>
      <c r="E865" s="40">
        <f t="shared" si="114"/>
        <v>155.31826837612553</v>
      </c>
      <c r="G865" s="4">
        <f t="shared" si="112"/>
        <v>228022.55668274357</v>
      </c>
      <c r="H865" s="42">
        <f t="shared" si="109"/>
        <v>8.4185565823548298</v>
      </c>
      <c r="I865" s="10">
        <f t="shared" si="110"/>
        <v>1.2740727635247753</v>
      </c>
      <c r="J865" s="4">
        <f t="shared" si="111"/>
        <v>1064.7585694374495</v>
      </c>
      <c r="K865" s="4">
        <f t="shared" si="107"/>
        <v>239.3684118154421</v>
      </c>
      <c r="L865" s="42">
        <f>Pressure!Q865</f>
        <v>0.95139127916692601</v>
      </c>
      <c r="M865" s="10">
        <f t="shared" si="108"/>
        <v>0.76466220349639547</v>
      </c>
    </row>
    <row r="866" spans="3:13">
      <c r="C866" s="4">
        <f>Pressure!AB866*1000000</f>
        <v>5123793.2645095615</v>
      </c>
      <c r="D866" s="80">
        <f t="shared" si="113"/>
        <v>1.5531826837612554E-4</v>
      </c>
      <c r="E866" s="40">
        <f t="shared" si="114"/>
        <v>155.31826837612553</v>
      </c>
      <c r="G866" s="4">
        <f t="shared" si="112"/>
        <v>217137.60181236529</v>
      </c>
      <c r="H866" s="42">
        <f t="shared" si="109"/>
        <v>8.1021714076239597</v>
      </c>
      <c r="I866" s="10">
        <f t="shared" si="110"/>
        <v>1.2698383710319354</v>
      </c>
      <c r="J866" s="4">
        <f t="shared" si="111"/>
        <v>1010.5611182934973</v>
      </c>
      <c r="K866" s="4">
        <f t="shared" si="107"/>
        <v>227.18428089867751</v>
      </c>
      <c r="L866" s="42">
        <f>Pressure!Q866</f>
        <v>0.95209074056233511</v>
      </c>
      <c r="M866" s="10">
        <f t="shared" si="108"/>
        <v>0.72580300235013984</v>
      </c>
    </row>
    <row r="867" spans="3:13">
      <c r="C867" s="4">
        <f>Pressure!AB867*1000000</f>
        <v>4879202.2939463612</v>
      </c>
      <c r="D867" s="80">
        <f t="shared" si="113"/>
        <v>1.5531826837612554E-4</v>
      </c>
      <c r="E867" s="40">
        <f t="shared" si="114"/>
        <v>155.31826837612553</v>
      </c>
      <c r="G867" s="4">
        <f t="shared" si="112"/>
        <v>206772.25449421277</v>
      </c>
      <c r="H867" s="42">
        <f t="shared" si="109"/>
        <v>7.7982710752918409</v>
      </c>
      <c r="I867" s="10">
        <f t="shared" si="110"/>
        <v>1.2653917114291922</v>
      </c>
      <c r="J867" s="4">
        <f t="shared" si="111"/>
        <v>958.95085334012992</v>
      </c>
      <c r="K867" s="4">
        <f t="shared" si="107"/>
        <v>215.58177540131513</v>
      </c>
      <c r="L867" s="42">
        <f>Pressure!Q867</f>
        <v>0.95279020195774422</v>
      </c>
      <c r="M867" s="10">
        <f t="shared" si="108"/>
        <v>0.68879879597689886</v>
      </c>
    </row>
    <row r="868" spans="3:13">
      <c r="C868" s="4">
        <f>Pressure!AB868*1000000</f>
        <v>4646287.1931524249</v>
      </c>
      <c r="D868" s="80">
        <f t="shared" si="113"/>
        <v>1.5531826837612554E-4</v>
      </c>
      <c r="E868" s="40">
        <f t="shared" si="114"/>
        <v>155.31826837612553</v>
      </c>
      <c r="G868" s="4">
        <f t="shared" si="112"/>
        <v>196901.71058242174</v>
      </c>
      <c r="H868" s="42">
        <f t="shared" si="109"/>
        <v>7.5063566139411817</v>
      </c>
      <c r="I868" s="10">
        <f t="shared" si="110"/>
        <v>1.2607221439160006</v>
      </c>
      <c r="J868" s="4">
        <f t="shared" si="111"/>
        <v>909.80427186193401</v>
      </c>
      <c r="K868" s="4">
        <f t="shared" si="107"/>
        <v>204.53313067351604</v>
      </c>
      <c r="L868" s="42">
        <f>Pressure!Q868</f>
        <v>0.95348966335315333</v>
      </c>
      <c r="M868" s="10">
        <f t="shared" si="108"/>
        <v>0.65356103377587771</v>
      </c>
    </row>
    <row r="869" spans="3:13">
      <c r="C869" s="4">
        <f>Pressure!AB869*1000000</f>
        <v>4424490.5992187494</v>
      </c>
      <c r="D869" s="80">
        <f t="shared" si="113"/>
        <v>1.5531826837612554E-4</v>
      </c>
      <c r="E869" s="40">
        <f t="shared" si="114"/>
        <v>155.31826837612553</v>
      </c>
      <c r="G869" s="4">
        <f t="shared" si="112"/>
        <v>187502.34998946093</v>
      </c>
      <c r="H869" s="42">
        <f t="shared" si="109"/>
        <v>7.2259493299904838</v>
      </c>
      <c r="I869" s="10">
        <f t="shared" si="110"/>
        <v>1.2558184942759869</v>
      </c>
      <c r="J869" s="4">
        <f t="shared" si="111"/>
        <v>863.00376670708988</v>
      </c>
      <c r="K869" s="4">
        <f t="shared" si="107"/>
        <v>194.01190744730226</v>
      </c>
      <c r="L869" s="42">
        <f>Pressure!Q869</f>
        <v>0.95418912474856243</v>
      </c>
      <c r="M869" s="10">
        <f t="shared" si="108"/>
        <v>0.62000539222498541</v>
      </c>
    </row>
    <row r="870" spans="3:13">
      <c r="C870" s="4">
        <f>Pressure!AB870*1000000</f>
        <v>4213281.7556835199</v>
      </c>
      <c r="D870" s="80">
        <f t="shared" si="113"/>
        <v>1.5531826837612554E-4</v>
      </c>
      <c r="E870" s="40">
        <f t="shared" si="114"/>
        <v>155.31826837612553</v>
      </c>
      <c r="G870" s="4">
        <f t="shared" si="112"/>
        <v>178551.68016355947</v>
      </c>
      <c r="H870" s="42">
        <f t="shared" si="109"/>
        <v>6.9565899816551875</v>
      </c>
      <c r="I870" s="10">
        <f t="shared" si="110"/>
        <v>1.2506690281371899</v>
      </c>
      <c r="J870" s="4">
        <f t="shared" si="111"/>
        <v>818.4373448549353</v>
      </c>
      <c r="K870" s="4">
        <f t="shared" si="107"/>
        <v>183.99292856772072</v>
      </c>
      <c r="L870" s="42">
        <f>Pressure!Q870</f>
        <v>0.95488858614397154</v>
      </c>
      <c r="M870" s="10">
        <f t="shared" si="108"/>
        <v>0.58805157309570677</v>
      </c>
    </row>
    <row r="871" spans="3:13">
      <c r="C871" s="4">
        <f>Pressure!AB871*1000000</f>
        <v>4012155.242438552</v>
      </c>
      <c r="D871" s="80">
        <f t="shared" si="113"/>
        <v>1.5531826837612554E-4</v>
      </c>
      <c r="E871" s="40">
        <f t="shared" si="114"/>
        <v>155.31826837612553</v>
      </c>
      <c r="G871" s="4">
        <f t="shared" si="112"/>
        <v>170028.28226431276</v>
      </c>
      <c r="H871" s="42">
        <f t="shared" si="109"/>
        <v>6.6978379870785307</v>
      </c>
      <c r="I871" s="10">
        <f t="shared" si="110"/>
        <v>1.2452614228918564</v>
      </c>
      <c r="J871" s="4">
        <f t="shared" si="111"/>
        <v>775.99835941807271</v>
      </c>
      <c r="K871" s="4">
        <f t="shared" si="107"/>
        <v>174.45221874422748</v>
      </c>
      <c r="L871" s="42">
        <f>Pressure!Q871</f>
        <v>0.95558804753938065</v>
      </c>
      <c r="M871" s="10">
        <f t="shared" si="108"/>
        <v>0.55762311130044995</v>
      </c>
    </row>
    <row r="872" spans="3:13">
      <c r="C872" s="4">
        <f>Pressure!AB872*1000000</f>
        <v>3820629.7662653415</v>
      </c>
      <c r="D872" s="80">
        <f t="shared" si="113"/>
        <v>1.5531826837612554E-4</v>
      </c>
      <c r="E872" s="40">
        <f t="shared" si="114"/>
        <v>155.31826837612553</v>
      </c>
      <c r="G872" s="4">
        <f t="shared" si="112"/>
        <v>161911.75990766712</v>
      </c>
      <c r="H872" s="42">
        <f t="shared" si="109"/>
        <v>6.4492706652371474</v>
      </c>
      <c r="I872" s="10">
        <f t="shared" si="110"/>
        <v>1.2395827382085951</v>
      </c>
      <c r="J872" s="4">
        <f t="shared" si="111"/>
        <v>735.58525443771077</v>
      </c>
      <c r="K872" s="4">
        <f t="shared" si="107"/>
        <v>165.3669471781194</v>
      </c>
      <c r="L872" s="42">
        <f>Pressure!Q872</f>
        <v>0.95628750893478975</v>
      </c>
      <c r="M872" s="10">
        <f t="shared" si="108"/>
        <v>0.52864719191255327</v>
      </c>
    </row>
    <row r="873" spans="3:13">
      <c r="C873" s="4">
        <f>Pressure!AB873*1000000</f>
        <v>3638247.0091064344</v>
      </c>
      <c r="D873" s="80">
        <f t="shared" si="113"/>
        <v>1.5531826837612554E-4</v>
      </c>
      <c r="E873" s="40">
        <f t="shared" si="114"/>
        <v>155.31826837612553</v>
      </c>
      <c r="G873" s="4">
        <f t="shared" si="112"/>
        <v>154182.69035762883</v>
      </c>
      <c r="H873" s="42">
        <f t="shared" si="109"/>
        <v>6.2104825082857937</v>
      </c>
      <c r="I873" s="10">
        <f t="shared" si="110"/>
        <v>1.2336193850663268</v>
      </c>
      <c r="J873" s="4">
        <f t="shared" si="111"/>
        <v>697.10132186152987</v>
      </c>
      <c r="K873" s="4">
        <f t="shared" si="107"/>
        <v>156.71537292871946</v>
      </c>
      <c r="L873" s="42">
        <f>Pressure!Q873</f>
        <v>0.95698697033019886</v>
      </c>
      <c r="M873" s="10">
        <f t="shared" si="108"/>
        <v>0.50105447592108121</v>
      </c>
    </row>
    <row r="874" spans="3:13">
      <c r="C874" s="4">
        <f>Pressure!AB874*1000000</f>
        <v>3464570.5313160708</v>
      </c>
      <c r="D874" s="80">
        <f t="shared" si="113"/>
        <v>1.5531826837612554E-4</v>
      </c>
      <c r="E874" s="40">
        <f t="shared" si="114"/>
        <v>155.31826837612553</v>
      </c>
      <c r="G874" s="4">
        <f t="shared" si="112"/>
        <v>146822.57804790087</v>
      </c>
      <c r="H874" s="42">
        <f t="shared" si="109"/>
        <v>5.9810844840629755</v>
      </c>
      <c r="I874" s="10">
        <f t="shared" si="110"/>
        <v>1.2273570932359275</v>
      </c>
      <c r="J874" s="4">
        <f t="shared" si="111"/>
        <v>660.45447012252748</v>
      </c>
      <c r="K874" s="4">
        <f t="shared" si="107"/>
        <v>148.47679288757868</v>
      </c>
      <c r="L874" s="42">
        <f>Pressure!Q874</f>
        <v>0.95768643172560797</v>
      </c>
      <c r="M874" s="10">
        <f t="shared" si="108"/>
        <v>0.47477893430344187</v>
      </c>
    </row>
    <row r="875" spans="3:13">
      <c r="C875" s="4">
        <f>Pressure!AB875*1000000</f>
        <v>3299184.727265608</v>
      </c>
      <c r="D875" s="80">
        <f t="shared" si="113"/>
        <v>1.5531826837612554E-4</v>
      </c>
      <c r="E875" s="40">
        <f t="shared" si="114"/>
        <v>155.31826837612553</v>
      </c>
      <c r="G875" s="4">
        <f t="shared" si="112"/>
        <v>139813.81032222553</v>
      </c>
      <c r="H875" s="42">
        <f t="shared" si="109"/>
        <v>5.7607033675343926</v>
      </c>
      <c r="I875" s="10">
        <f t="shared" si="110"/>
        <v>1.2207808771317492</v>
      </c>
      <c r="J875" s="4">
        <f t="shared" si="111"/>
        <v>625.55700376505808</v>
      </c>
      <c r="K875" s="4">
        <f t="shared" si="107"/>
        <v>140.63149223619848</v>
      </c>
      <c r="L875" s="42">
        <f>Pressure!Q875</f>
        <v>0.95838589312101707</v>
      </c>
      <c r="M875" s="10">
        <f t="shared" si="108"/>
        <v>0.44975769001876625</v>
      </c>
    </row>
    <row r="876" spans="3:13">
      <c r="C876" s="4">
        <f>Pressure!AB876*1000000</f>
        <v>3141693.830804463</v>
      </c>
      <c r="D876" s="80">
        <f t="shared" si="113"/>
        <v>1.5531826837612554E-4</v>
      </c>
      <c r="E876" s="40">
        <f t="shared" si="114"/>
        <v>155.31826837612553</v>
      </c>
      <c r="G876" s="4">
        <f t="shared" si="112"/>
        <v>133139.61528751897</v>
      </c>
      <c r="H876" s="42">
        <f t="shared" si="109"/>
        <v>5.5489811000039273</v>
      </c>
      <c r="I876" s="10">
        <f t="shared" si="110"/>
        <v>1.2138749999513023</v>
      </c>
      <c r="J876" s="4">
        <f t="shared" si="111"/>
        <v>592.32541359070694</v>
      </c>
      <c r="K876" s="4">
        <f t="shared" si="107"/>
        <v>133.160697268717</v>
      </c>
      <c r="L876" s="42">
        <f>Pressure!Q876</f>
        <v>0.95908535451642618</v>
      </c>
      <c r="M876" s="10">
        <f t="shared" si="108"/>
        <v>0.42593086754393972</v>
      </c>
    </row>
    <row r="877" spans="3:13">
      <c r="C877" s="4">
        <f>Pressure!AB877*1000000</f>
        <v>2991720.9681966994</v>
      </c>
      <c r="D877" s="80">
        <f t="shared" si="113"/>
        <v>1.5531826837612554E-4</v>
      </c>
      <c r="E877" s="40">
        <f t="shared" si="114"/>
        <v>155.31826837612553</v>
      </c>
      <c r="G877" s="4">
        <f t="shared" si="112"/>
        <v>126784.02167894231</v>
      </c>
      <c r="H877" s="42">
        <f t="shared" si="109"/>
        <v>5.3455741749733248</v>
      </c>
      <c r="I877" s="10">
        <f t="shared" si="110"/>
        <v>1.2066229360172851</v>
      </c>
      <c r="J877" s="4">
        <f t="shared" si="111"/>
        <v>560.6801768218312</v>
      </c>
      <c r="K877" s="4">
        <f t="shared" si="107"/>
        <v>126.04653046666769</v>
      </c>
      <c r="L877" s="42">
        <f>Pressure!Q877</f>
        <v>0.95978481591183529</v>
      </c>
      <c r="M877" s="10">
        <f t="shared" si="108"/>
        <v>0.40324144959222741</v>
      </c>
    </row>
    <row r="878" spans="3:13">
      <c r="C878" s="4">
        <f>Pressure!AB878*1000000</f>
        <v>2848907.2562669008</v>
      </c>
      <c r="D878" s="80">
        <f t="shared" si="113"/>
        <v>1.5531826837612554E-4</v>
      </c>
      <c r="E878" s="40">
        <f t="shared" si="114"/>
        <v>155.31826837612553</v>
      </c>
      <c r="G878" s="4">
        <f t="shared" si="112"/>
        <v>120731.82064086499</v>
      </c>
      <c r="H878" s="42">
        <f t="shared" si="109"/>
        <v>5.1501530495808003</v>
      </c>
      <c r="I878" s="10">
        <f t="shared" si="110"/>
        <v>1.1990073312318443</v>
      </c>
      <c r="J878" s="4">
        <f t="shared" si="111"/>
        <v>530.54556680454823</v>
      </c>
      <c r="K878" s="4">
        <f t="shared" si="107"/>
        <v>119.27196771830138</v>
      </c>
      <c r="L878" s="42">
        <f>Pressure!Q878</f>
        <v>0.96048427730724439</v>
      </c>
      <c r="M878" s="10">
        <f t="shared" si="108"/>
        <v>0.38163514067162374</v>
      </c>
    </row>
    <row r="879" spans="3:13">
      <c r="C879" s="4">
        <f>Pressure!AB879*1000000</f>
        <v>2712910.9435972553</v>
      </c>
      <c r="D879" s="80">
        <f t="shared" si="113"/>
        <v>1.5531826837612554E-4</v>
      </c>
      <c r="E879" s="40">
        <f t="shared" si="114"/>
        <v>155.31826837612553</v>
      </c>
      <c r="G879" s="4">
        <f t="shared" si="112"/>
        <v>114968.52933226494</v>
      </c>
      <c r="H879" s="42">
        <f t="shared" si="109"/>
        <v>4.9624015805965698</v>
      </c>
      <c r="I879" s="10">
        <f t="shared" si="110"/>
        <v>1.1910099615484391</v>
      </c>
      <c r="J879" s="4">
        <f t="shared" si="111"/>
        <v>501.84947179580871</v>
      </c>
      <c r="K879" s="4">
        <f t="shared" si="107"/>
        <v>112.82079758010178</v>
      </c>
      <c r="L879" s="42">
        <f>Pressure!Q879</f>
        <v>0.9611837387026535</v>
      </c>
      <c r="M879" s="10">
        <f t="shared" si="108"/>
        <v>0.3610602371564221</v>
      </c>
    </row>
    <row r="880" spans="3:13">
      <c r="C880" s="4">
        <f>Pressure!AB880*1000000</f>
        <v>2583406.592720699</v>
      </c>
      <c r="D880" s="80">
        <f t="shared" si="113"/>
        <v>1.5531826837612554E-4</v>
      </c>
      <c r="E880" s="40">
        <f t="shared" si="114"/>
        <v>155.31826837612553</v>
      </c>
      <c r="G880" s="4">
        <f t="shared" si="112"/>
        <v>109480.35626947175</v>
      </c>
      <c r="H880" s="42">
        <f t="shared" si="109"/>
        <v>4.7820164839992669</v>
      </c>
      <c r="I880" s="10">
        <f t="shared" si="110"/>
        <v>1.182611689361925</v>
      </c>
      <c r="J880" s="4">
        <f t="shared" si="111"/>
        <v>474.52322240089944</v>
      </c>
      <c r="K880" s="4">
        <f t="shared" si="107"/>
        <v>106.67758248300424</v>
      </c>
      <c r="L880" s="42">
        <f>Pressure!Q880</f>
        <v>0.96188320009806261</v>
      </c>
      <c r="M880" s="10">
        <f t="shared" si="108"/>
        <v>0.34146750356108924</v>
      </c>
    </row>
    <row r="881" spans="3:13">
      <c r="C881" s="4">
        <f>Pressure!AB881*1000000</f>
        <v>2460084.3013531514</v>
      </c>
      <c r="D881" s="80">
        <f t="shared" si="113"/>
        <v>1.5531826837612554E-4</v>
      </c>
      <c r="E881" s="40">
        <f t="shared" si="114"/>
        <v>155.31826837612553</v>
      </c>
      <c r="G881" s="4">
        <f t="shared" si="112"/>
        <v>104254.16832331968</v>
      </c>
      <c r="H881" s="42">
        <f t="shared" si="109"/>
        <v>4.6087068172019778</v>
      </c>
      <c r="I881" s="10">
        <f t="shared" si="110"/>
        <v>1.1737924177125068</v>
      </c>
      <c r="J881" s="4">
        <f t="shared" si="111"/>
        <v>448.50142724844551</v>
      </c>
      <c r="K881" s="4">
        <f t="shared" si="107"/>
        <v>100.82762179048729</v>
      </c>
      <c r="L881" s="42">
        <f>Pressure!Q881</f>
        <v>0.96258266149347171</v>
      </c>
      <c r="M881" s="10">
        <f t="shared" si="108"/>
        <v>0.32281005472036634</v>
      </c>
    </row>
    <row r="882" spans="3:13">
      <c r="C882" s="4">
        <f>Pressure!AB882*1000000</f>
        <v>2342648.9608012419</v>
      </c>
      <c r="D882" s="80">
        <f t="shared" si="113"/>
        <v>1.5531826837612554E-4</v>
      </c>
      <c r="E882" s="40">
        <f t="shared" si="114"/>
        <v>155.31826837612553</v>
      </c>
      <c r="G882" s="4">
        <f t="shared" si="112"/>
        <v>101000</v>
      </c>
      <c r="H882" s="42">
        <f t="shared" si="109"/>
        <v>4.4421934830397571</v>
      </c>
      <c r="I882" s="10">
        <f t="shared" si="110"/>
        <v>1.1652099005670362</v>
      </c>
      <c r="J882" s="4">
        <f t="shared" si="111"/>
        <v>423.96882332407</v>
      </c>
      <c r="K882" s="4">
        <f t="shared" si="107"/>
        <v>95.312446230850682</v>
      </c>
      <c r="L882" s="42">
        <f>Pressure!Q882</f>
        <v>0.96328212288888082</v>
      </c>
      <c r="M882" s="10">
        <f t="shared" si="108"/>
        <v>0.30512962945919231</v>
      </c>
    </row>
    <row r="883" spans="3:13">
      <c r="C883" s="4">
        <f>Pressure!AB883*1000000</f>
        <v>2230819.5497709163</v>
      </c>
      <c r="D883" s="80">
        <f t="shared" si="113"/>
        <v>1.5531826837612554E-4</v>
      </c>
      <c r="E883" s="40">
        <f t="shared" si="114"/>
        <v>155.31826837612553</v>
      </c>
      <c r="G883" s="4">
        <f t="shared" si="112"/>
        <v>101000</v>
      </c>
      <c r="H883" s="42">
        <f t="shared" si="109"/>
        <v>4.28220875467282</v>
      </c>
      <c r="I883" s="10">
        <f t="shared" si="110"/>
        <v>1.1576696911265771</v>
      </c>
      <c r="J883" s="4">
        <f t="shared" si="111"/>
        <v>401.11753245539126</v>
      </c>
      <c r="K883" s="4">
        <f t="shared" si="107"/>
        <v>90.175246718985491</v>
      </c>
      <c r="L883" s="42">
        <f>Pressure!Q883</f>
        <v>0.96398158428428993</v>
      </c>
      <c r="M883" s="10">
        <f t="shared" si="108"/>
        <v>0.28855802687325827</v>
      </c>
    </row>
    <row r="884" spans="3:13">
      <c r="C884" s="4">
        <f>Pressure!AB884*1000000</f>
        <v>2124328.4618870155</v>
      </c>
      <c r="D884" s="80">
        <f t="shared" si="113"/>
        <v>1.5531826837612554E-4</v>
      </c>
      <c r="E884" s="40">
        <f t="shared" si="114"/>
        <v>155.31826837612553</v>
      </c>
      <c r="G884" s="4">
        <f t="shared" si="112"/>
        <v>101000</v>
      </c>
      <c r="H884" s="42">
        <f t="shared" si="109"/>
        <v>4.1284958206005298</v>
      </c>
      <c r="I884" s="10">
        <f t="shared" si="110"/>
        <v>1.150036198603426</v>
      </c>
      <c r="J884" s="4">
        <f t="shared" si="111"/>
        <v>379.45101450803287</v>
      </c>
      <c r="K884" s="4">
        <f t="shared" si="107"/>
        <v>85.304396049645447</v>
      </c>
      <c r="L884" s="42">
        <f>Pressure!Q884</f>
        <v>0.96468104567969903</v>
      </c>
      <c r="M884" s="10">
        <f t="shared" si="108"/>
        <v>0.27298878253574771</v>
      </c>
    </row>
    <row r="885" spans="3:13">
      <c r="C885" s="4">
        <f>Pressure!AB885*1000000</f>
        <v>2022920.8653145742</v>
      </c>
      <c r="D885" s="80">
        <f t="shared" si="113"/>
        <v>1.5531826837612554E-4</v>
      </c>
      <c r="E885" s="40">
        <f t="shared" si="114"/>
        <v>155.31826837612553</v>
      </c>
      <c r="G885" s="4">
        <f t="shared" si="112"/>
        <v>101000</v>
      </c>
      <c r="H885" s="42">
        <f t="shared" si="109"/>
        <v>3.980808349021673</v>
      </c>
      <c r="I885" s="10">
        <f t="shared" si="110"/>
        <v>1.1423072986930385</v>
      </c>
      <c r="J885" s="4">
        <f t="shared" si="111"/>
        <v>358.90903040912815</v>
      </c>
      <c r="K885" s="4">
        <f t="shared" si="107"/>
        <v>80.686351874719691</v>
      </c>
      <c r="L885" s="42">
        <f>Pressure!Q885</f>
        <v>0.96538050707510814</v>
      </c>
      <c r="M885" s="10">
        <f t="shared" si="108"/>
        <v>0.25822717366604409</v>
      </c>
    </row>
    <row r="886" spans="3:13">
      <c r="C886" s="4">
        <f>Pressure!AB886*1000000</f>
        <v>1926354.0929494514</v>
      </c>
      <c r="D886" s="80">
        <f t="shared" si="113"/>
        <v>1.5531826837612554E-4</v>
      </c>
      <c r="E886" s="40">
        <f t="shared" si="114"/>
        <v>155.31826837612553</v>
      </c>
      <c r="G886" s="4">
        <f t="shared" si="112"/>
        <v>101000</v>
      </c>
      <c r="H886" s="42">
        <f t="shared" si="109"/>
        <v>3.8389100708159494</v>
      </c>
      <c r="I886" s="10">
        <f t="shared" si="110"/>
        <v>1.1344807840104481</v>
      </c>
      <c r="J886" s="4">
        <f t="shared" si="111"/>
        <v>339.43436118935972</v>
      </c>
      <c r="K886" s="4">
        <f t="shared" si="107"/>
        <v>76.308250795683591</v>
      </c>
      <c r="L886" s="42">
        <f>Pressure!Q886</f>
        <v>0.96607996847051725</v>
      </c>
      <c r="M886" s="10">
        <f t="shared" si="108"/>
        <v>0.24423212158110327</v>
      </c>
    </row>
    <row r="887" spans="3:13">
      <c r="C887" s="4">
        <f>Pressure!AB887*1000000</f>
        <v>1834397.0617189973</v>
      </c>
      <c r="D887" s="80">
        <f t="shared" si="113"/>
        <v>1.5531826837612554E-4</v>
      </c>
      <c r="E887" s="40">
        <f t="shared" si="114"/>
        <v>155.31826837612553</v>
      </c>
      <c r="G887" s="4">
        <f t="shared" si="112"/>
        <v>101000</v>
      </c>
      <c r="H887" s="42">
        <f t="shared" si="109"/>
        <v>3.7025743804605624</v>
      </c>
      <c r="I887" s="10">
        <f t="shared" si="110"/>
        <v>1.1265543593399268</v>
      </c>
      <c r="J887" s="4">
        <f t="shared" si="111"/>
        <v>320.97265790744154</v>
      </c>
      <c r="K887" s="4">
        <f t="shared" si="107"/>
        <v>72.157874625116122</v>
      </c>
      <c r="L887" s="42">
        <f>Pressure!Q887</f>
        <v>0.96677942986592635</v>
      </c>
      <c r="M887" s="10">
        <f t="shared" si="108"/>
        <v>0.23096460755770859</v>
      </c>
    </row>
    <row r="888" spans="3:13">
      <c r="C888" s="4">
        <f>Pressure!AB888*1000000</f>
        <v>1746829.7196031597</v>
      </c>
      <c r="D888" s="80">
        <f t="shared" si="113"/>
        <v>1.5531826837612554E-4</v>
      </c>
      <c r="E888" s="40">
        <f t="shared" si="114"/>
        <v>155.31826837612553</v>
      </c>
      <c r="G888" s="4">
        <f t="shared" si="112"/>
        <v>101000</v>
      </c>
      <c r="H888" s="42">
        <f t="shared" si="109"/>
        <v>3.5715839542345034</v>
      </c>
      <c r="I888" s="10">
        <f t="shared" si="110"/>
        <v>1.1185256365259846</v>
      </c>
      <c r="J888" s="4">
        <f t="shared" si="111"/>
        <v>303.47229897247843</v>
      </c>
      <c r="K888" s="4">
        <f t="shared" si="107"/>
        <v>68.223618311334576</v>
      </c>
      <c r="L888" s="42">
        <f>Pressure!Q888</f>
        <v>0.96747889126133546</v>
      </c>
      <c r="M888" s="10">
        <f t="shared" si="108"/>
        <v>0.21838757044770415</v>
      </c>
    </row>
    <row r="889" spans="3:13">
      <c r="C889" s="4">
        <f>Pressure!AB889*1000000</f>
        <v>1663442.5190527723</v>
      </c>
      <c r="D889" s="80">
        <f t="shared" si="113"/>
        <v>1.5531826837612554E-4</v>
      </c>
      <c r="E889" s="40">
        <f t="shared" si="114"/>
        <v>155.31826837612553</v>
      </c>
      <c r="G889" s="4">
        <f t="shared" si="112"/>
        <v>101000</v>
      </c>
      <c r="H889" s="42">
        <f t="shared" si="109"/>
        <v>3.4457303851015664</v>
      </c>
      <c r="I889" s="10">
        <f t="shared" si="110"/>
        <v>1.1103921289719174</v>
      </c>
      <c r="J889" s="4">
        <f t="shared" si="111"/>
        <v>286.88425450089261</v>
      </c>
      <c r="K889" s="4">
        <f t="shared" si="107"/>
        <v>64.494459444470266</v>
      </c>
      <c r="L889" s="42">
        <f>Pressure!Q889</f>
        <v>0.96817835265674457</v>
      </c>
      <c r="M889" s="10">
        <f t="shared" si="108"/>
        <v>0.2064658093406975</v>
      </c>
    </row>
    <row r="890" spans="3:13">
      <c r="C890" s="4">
        <f>Pressure!AB890*1000000</f>
        <v>1584035.9155449001</v>
      </c>
      <c r="D890" s="80">
        <f t="shared" si="113"/>
        <v>1.5531826837612554E-4</v>
      </c>
      <c r="E890" s="40">
        <f t="shared" si="114"/>
        <v>155.31826837612553</v>
      </c>
      <c r="G890" s="4">
        <f t="shared" si="112"/>
        <v>101000</v>
      </c>
      <c r="H890" s="42">
        <f t="shared" si="109"/>
        <v>3.3248138337018558</v>
      </c>
      <c r="I890" s="10">
        <f t="shared" si="110"/>
        <v>1.1021512457082554</v>
      </c>
      <c r="J890" s="4">
        <f t="shared" si="111"/>
        <v>271.16195736228786</v>
      </c>
      <c r="K890" s="4">
        <f t="shared" si="107"/>
        <v>60.95992926628476</v>
      </c>
      <c r="L890" s="42">
        <f>Pressure!Q890</f>
        <v>0.96887781405215367</v>
      </c>
      <c r="M890" s="10">
        <f t="shared" si="108"/>
        <v>0.19516589102629309</v>
      </c>
    </row>
    <row r="891" spans="3:13">
      <c r="C891" s="4">
        <f>Pressure!AB891*1000000</f>
        <v>1508419.8900753059</v>
      </c>
      <c r="D891" s="80">
        <f t="shared" si="113"/>
        <v>1.5531826837612554E-4</v>
      </c>
      <c r="E891" s="40">
        <f t="shared" si="114"/>
        <v>155.31826837612553</v>
      </c>
      <c r="G891" s="4">
        <f t="shared" si="112"/>
        <v>101000</v>
      </c>
      <c r="H891" s="42">
        <f t="shared" si="109"/>
        <v>3.2086426949205951</v>
      </c>
      <c r="I891" s="10">
        <f t="shared" si="110"/>
        <v>1.0938002849891337</v>
      </c>
      <c r="J891" s="4">
        <f t="shared" si="111"/>
        <v>256.26118058546297</v>
      </c>
      <c r="K891" s="4">
        <f t="shared" si="107"/>
        <v>57.610085109811379</v>
      </c>
      <c r="L891" s="42">
        <f>Pressure!Q891</f>
        <v>0.96957727544756278</v>
      </c>
      <c r="M891" s="10">
        <f t="shared" si="108"/>
        <v>0.18445606201999176</v>
      </c>
    </row>
    <row r="892" spans="3:13">
      <c r="C892" s="4">
        <f>Pressure!AB892*1000000</f>
        <v>1436413.4944453544</v>
      </c>
      <c r="D892" s="80">
        <f t="shared" si="113"/>
        <v>1.5531826837612554E-4</v>
      </c>
      <c r="E892" s="40">
        <f t="shared" si="114"/>
        <v>155.31826837612553</v>
      </c>
      <c r="G892" s="4">
        <f t="shared" si="112"/>
        <v>101000</v>
      </c>
      <c r="H892" s="42">
        <f t="shared" si="109"/>
        <v>3.0970332795429196</v>
      </c>
      <c r="I892" s="10">
        <f t="shared" si="110"/>
        <v>1.0853364273696464</v>
      </c>
      <c r="J892" s="4">
        <f t="shared" si="111"/>
        <v>242.13992081177943</v>
      </c>
      <c r="K892" s="4">
        <f t="shared" si="107"/>
        <v>54.435484198502635</v>
      </c>
      <c r="L892" s="42">
        <f>Pressure!Q892</f>
        <v>0.97027673684297189</v>
      </c>
      <c r="M892" s="10">
        <f t="shared" si="108"/>
        <v>0.17430616492837542</v>
      </c>
    </row>
    <row r="893" spans="3:13">
      <c r="C893" s="4">
        <f>Pressure!AB893*1000000</f>
        <v>1367844.4182552563</v>
      </c>
      <c r="D893" s="80">
        <f t="shared" si="113"/>
        <v>1.5531826837612554E-4</v>
      </c>
      <c r="E893" s="40">
        <f t="shared" si="114"/>
        <v>155.31826837612553</v>
      </c>
      <c r="G893" s="4">
        <f t="shared" si="112"/>
        <v>101000</v>
      </c>
      <c r="H893" s="42">
        <f t="shared" si="109"/>
        <v>2.9898095105443359</v>
      </c>
      <c r="I893" s="10">
        <f t="shared" si="110"/>
        <v>1.0767567282116339</v>
      </c>
      <c r="J893" s="4">
        <f t="shared" si="111"/>
        <v>228.75828749831018</v>
      </c>
      <c r="K893" s="4">
        <f t="shared" si="107"/>
        <v>51.42715873798619</v>
      </c>
      <c r="L893" s="42">
        <f>Pressure!Q893</f>
        <v>0.97097619823838099</v>
      </c>
      <c r="M893" s="10">
        <f t="shared" si="108"/>
        <v>0.16468755894011175</v>
      </c>
    </row>
    <row r="894" spans="3:13">
      <c r="C894" s="4">
        <f>Pressure!AB894*1000000</f>
        <v>1302548.5765674412</v>
      </c>
      <c r="D894" s="80">
        <f t="shared" si="113"/>
        <v>1.5531826837612554E-4</v>
      </c>
      <c r="E894" s="40">
        <f t="shared" si="114"/>
        <v>155.31826837612553</v>
      </c>
      <c r="G894" s="4">
        <f t="shared" si="112"/>
        <v>101000</v>
      </c>
      <c r="H894" s="42">
        <f t="shared" si="109"/>
        <v>2.8868026336090931</v>
      </c>
      <c r="I894" s="10">
        <f t="shared" si="110"/>
        <v>1.0680581095589226</v>
      </c>
      <c r="J894" s="4">
        <f t="shared" si="111"/>
        <v>216.07839758764777</v>
      </c>
      <c r="K894" s="4">
        <f t="shared" si="107"/>
        <v>48.57659223678067</v>
      </c>
      <c r="L894" s="42">
        <f>Pressure!Q894</f>
        <v>0.9716756596337901</v>
      </c>
      <c r="M894" s="10">
        <f t="shared" si="108"/>
        <v>0.15557304423969273</v>
      </c>
    </row>
    <row r="895" spans="3:13">
      <c r="C895" s="4">
        <f>Pressure!AB895*1000000</f>
        <v>1240369.717253366</v>
      </c>
      <c r="D895" s="80">
        <f t="shared" si="113"/>
        <v>1.5531826837612554E-4</v>
      </c>
      <c r="E895" s="40">
        <f t="shared" si="114"/>
        <v>155.31826837612553</v>
      </c>
      <c r="G895" s="4">
        <f t="shared" si="112"/>
        <v>101000</v>
      </c>
      <c r="H895" s="42">
        <f t="shared" si="109"/>
        <v>2.7878509415134816</v>
      </c>
      <c r="I895" s="10">
        <f t="shared" si="110"/>
        <v>1.059237351315697</v>
      </c>
      <c r="J895" s="4">
        <f t="shared" si="111"/>
        <v>204.06427537500579</v>
      </c>
      <c r="K895" s="4">
        <f t="shared" si="107"/>
        <v>45.875696995415176</v>
      </c>
      <c r="L895" s="42">
        <f>Pressure!Q895</f>
        <v>0.97237512102919921</v>
      </c>
      <c r="M895" s="10">
        <f t="shared" si="108"/>
        <v>0.14693679015068481</v>
      </c>
    </row>
    <row r="896" spans="3:13">
      <c r="C896" s="4">
        <f>Pressure!AB896*1000000</f>
        <v>1181159.0470841348</v>
      </c>
      <c r="D896" s="80">
        <f t="shared" si="113"/>
        <v>1.5531826837612554E-4</v>
      </c>
      <c r="E896" s="40">
        <f t="shared" si="114"/>
        <v>155.31826837612553</v>
      </c>
      <c r="G896" s="4">
        <f t="shared" si="112"/>
        <v>101000</v>
      </c>
      <c r="H896" s="42">
        <f t="shared" si="109"/>
        <v>2.692799512058528</v>
      </c>
      <c r="I896" s="10">
        <f t="shared" si="110"/>
        <v>1.0502910816532696</v>
      </c>
      <c r="J896" s="4">
        <f t="shared" si="111"/>
        <v>192.68175731630535</v>
      </c>
      <c r="K896" s="4">
        <f t="shared" si="107"/>
        <v>43.316792706331853</v>
      </c>
      <c r="L896" s="42">
        <f>Pressure!Q896</f>
        <v>0.97307458242460831</v>
      </c>
      <c r="M896" s="10">
        <f t="shared" si="108"/>
        <v>0.13875426682464578</v>
      </c>
    </row>
    <row r="897" spans="3:13">
      <c r="C897" s="4">
        <f>Pressure!AB897*1000000</f>
        <v>1124774.875670172</v>
      </c>
      <c r="D897" s="80">
        <f t="shared" si="113"/>
        <v>1.5531826837612554E-4</v>
      </c>
      <c r="E897" s="40">
        <f t="shared" si="114"/>
        <v>155.31826837612553</v>
      </c>
      <c r="G897" s="4">
        <f t="shared" si="112"/>
        <v>101000</v>
      </c>
      <c r="H897" s="42">
        <f t="shared" si="109"/>
        <v>2.6014999592876524</v>
      </c>
      <c r="I897" s="10">
        <f t="shared" si="110"/>
        <v>1.0412157665608182</v>
      </c>
      <c r="J897" s="4">
        <f t="shared" si="111"/>
        <v>181.89840153334578</v>
      </c>
      <c r="K897" s="4">
        <f t="shared" si="107"/>
        <v>40.892586109740073</v>
      </c>
      <c r="L897" s="42">
        <f>Pressure!Q897</f>
        <v>0.97377404382001742</v>
      </c>
      <c r="M897" s="10">
        <f t="shared" si="108"/>
        <v>0.1310021803007709</v>
      </c>
    </row>
    <row r="898" spans="3:13">
      <c r="C898" s="4">
        <f>Pressure!AB898*1000000</f>
        <v>1071082.2763979018</v>
      </c>
      <c r="D898" s="80">
        <f t="shared" si="113"/>
        <v>1.5531826837612554E-4</v>
      </c>
      <c r="E898" s="40">
        <f t="shared" si="114"/>
        <v>155.31826837612553</v>
      </c>
      <c r="G898" s="4">
        <f t="shared" si="112"/>
        <v>101000</v>
      </c>
      <c r="H898" s="42">
        <f t="shared" si="109"/>
        <v>2.5138101977802556</v>
      </c>
      <c r="I898" s="10">
        <f t="shared" si="110"/>
        <v>1.0320076984445217</v>
      </c>
      <c r="J898" s="4">
        <f t="shared" si="111"/>
        <v>171.68340178394723</v>
      </c>
      <c r="K898" s="4">
        <f t="shared" si="107"/>
        <v>38.596151653241137</v>
      </c>
      <c r="L898" s="42">
        <f>Pressure!Q898</f>
        <v>0.97447350521542653</v>
      </c>
      <c r="M898" s="10">
        <f t="shared" si="108"/>
        <v>0.12365841076979103</v>
      </c>
    </row>
    <row r="899" spans="3:13">
      <c r="C899" s="4">
        <f>Pressure!AB899*1000000</f>
        <v>1019952.7635520549</v>
      </c>
      <c r="D899" s="80">
        <f t="shared" si="113"/>
        <v>1.5531826837612554E-4</v>
      </c>
      <c r="E899" s="40">
        <f t="shared" si="114"/>
        <v>155.31826837612553</v>
      </c>
      <c r="G899" s="4">
        <f t="shared" si="112"/>
        <v>101000</v>
      </c>
      <c r="H899" s="42">
        <f t="shared" si="109"/>
        <v>2.4295942198733376</v>
      </c>
      <c r="I899" s="10">
        <f t="shared" si="110"/>
        <v>1.0226629836666141</v>
      </c>
      <c r="J899" s="4">
        <f t="shared" si="111"/>
        <v>162.00750567613682</v>
      </c>
      <c r="K899" s="4">
        <f t="shared" si="107"/>
        <v>36.420913105556586</v>
      </c>
      <c r="L899" s="42">
        <f>Pressure!Q899</f>
        <v>0.97517296661083563</v>
      </c>
      <c r="M899" s="10">
        <f t="shared" si="108"/>
        <v>0.11670195388368075</v>
      </c>
    </row>
    <row r="900" spans="3:13">
      <c r="C900" s="4">
        <f>Pressure!AB900*1000000</f>
        <v>971263.98485096998</v>
      </c>
      <c r="D900" s="80">
        <f t="shared" si="113"/>
        <v>1.5531826837612554E-4</v>
      </c>
      <c r="E900" s="40">
        <f t="shared" si="114"/>
        <v>155.31826837612553</v>
      </c>
      <c r="G900" s="4">
        <f t="shared" si="112"/>
        <v>101000</v>
      </c>
      <c r="H900" s="42">
        <f t="shared" si="109"/>
        <v>2.3487218857311625</v>
      </c>
      <c r="I900" s="10">
        <f t="shared" si="110"/>
        <v>1.0131775289009395</v>
      </c>
      <c r="J900" s="4">
        <f t="shared" si="111"/>
        <v>152.84293691606811</v>
      </c>
      <c r="K900" s="4">
        <f t="shared" si="107"/>
        <v>34.360626077080191</v>
      </c>
      <c r="L900" s="42">
        <f>Pressure!Q900</f>
        <v>0.97587242800624474</v>
      </c>
      <c r="M900" s="10">
        <f t="shared" si="108"/>
        <v>0.11011286496035924</v>
      </c>
    </row>
    <row r="901" spans="3:13">
      <c r="C901" s="4">
        <f>Pressure!AB901*1000000</f>
        <v>924899.42865911894</v>
      </c>
      <c r="D901" s="80">
        <f t="shared" si="113"/>
        <v>1.5531826837612554E-4</v>
      </c>
      <c r="E901" s="40">
        <f t="shared" si="114"/>
        <v>155.31826837612553</v>
      </c>
      <c r="G901" s="4">
        <f t="shared" si="112"/>
        <v>101000</v>
      </c>
      <c r="H901" s="42">
        <f t="shared" si="109"/>
        <v>2.2710687262595965</v>
      </c>
      <c r="I901" s="10">
        <f t="shared" si="110"/>
        <v>1.003547026164197</v>
      </c>
      <c r="J901" s="4">
        <f t="shared" si="111"/>
        <v>144.16332138942388</v>
      </c>
      <c r="K901" s="4">
        <f t="shared" si="107"/>
        <v>32.409361402235483</v>
      </c>
      <c r="L901" s="42">
        <f>Pressure!Q901</f>
        <v>0.97657188940165385</v>
      </c>
      <c r="M901" s="10">
        <f t="shared" si="108"/>
        <v>0.10387220593979851</v>
      </c>
    </row>
    <row r="902" spans="3:13">
      <c r="C902" s="4">
        <f>Pressure!AB902*1000000</f>
        <v>880748.14517622895</v>
      </c>
      <c r="D902" s="80">
        <f t="shared" si="113"/>
        <v>1.5531826837612554E-4</v>
      </c>
      <c r="E902" s="40">
        <f t="shared" si="114"/>
        <v>155.31826837612553</v>
      </c>
      <c r="G902" s="4">
        <f t="shared" si="112"/>
        <v>101000</v>
      </c>
      <c r="H902" s="42">
        <f t="shared" si="109"/>
        <v>2.1965157589489084</v>
      </c>
      <c r="I902" s="10">
        <f t="shared" si="110"/>
        <v>0.99376693636181346</v>
      </c>
      <c r="J902" s="4">
        <f t="shared" si="111"/>
        <v>135.94361688559306</v>
      </c>
      <c r="K902" s="4">
        <f t="shared" si="107"/>
        <v>30.56148934076549</v>
      </c>
      <c r="L902" s="42">
        <f>Pressure!Q902</f>
        <v>0.97727135079706295</v>
      </c>
      <c r="M902" s="10">
        <f t="shared" si="108"/>
        <v>9.7961994954807938E-2</v>
      </c>
    </row>
    <row r="903" spans="3:13">
      <c r="C903" s="4">
        <f>Pressure!AB903*1000000</f>
        <v>838704.48093580373</v>
      </c>
      <c r="D903" s="80">
        <f t="shared" si="113"/>
        <v>1.5531826837612554E-4</v>
      </c>
      <c r="E903" s="40">
        <f t="shared" si="114"/>
        <v>155.31826837612553</v>
      </c>
      <c r="G903" s="4">
        <f t="shared" si="112"/>
        <v>101000</v>
      </c>
      <c r="H903" s="42">
        <f t="shared" si="109"/>
        <v>2.1249493168292699</v>
      </c>
      <c r="I903" s="10">
        <f t="shared" si="110"/>
        <v>0.98383247116364714</v>
      </c>
      <c r="J903" s="4">
        <f t="shared" si="111"/>
        <v>128.16004628293152</v>
      </c>
      <c r="K903" s="4">
        <f t="shared" si="107"/>
        <v>28.811664557108834</v>
      </c>
      <c r="L903" s="42">
        <f>Pressure!Q903</f>
        <v>0.97797081219247206</v>
      </c>
      <c r="M903" s="10">
        <f t="shared" si="108"/>
        <v>9.2365158386256446E-2</v>
      </c>
    </row>
    <row r="904" spans="3:13">
      <c r="C904" s="4">
        <f>Pressure!AB904*1000000</f>
        <v>798667.82597770588</v>
      </c>
      <c r="D904" s="80">
        <f t="shared" si="113"/>
        <v>1.5531826837612554E-4</v>
      </c>
      <c r="E904" s="40">
        <f t="shared" si="114"/>
        <v>155.31826837612553</v>
      </c>
      <c r="G904" s="4">
        <f t="shared" si="112"/>
        <v>101000</v>
      </c>
      <c r="H904" s="42">
        <f t="shared" si="109"/>
        <v>2.0562608908398934</v>
      </c>
      <c r="I904" s="10">
        <f t="shared" si="110"/>
        <v>0.97373857299689492</v>
      </c>
      <c r="J904" s="4">
        <f t="shared" si="111"/>
        <v>120.79003402194847</v>
      </c>
      <c r="K904" s="4">
        <f t="shared" si="107"/>
        <v>27.154811838934506</v>
      </c>
      <c r="L904" s="42">
        <f>Pressure!Q904</f>
        <v>0.97867027358788117</v>
      </c>
      <c r="M904" s="10">
        <f t="shared" si="108"/>
        <v>8.7065485278630256E-2</v>
      </c>
    </row>
    <row r="905" spans="3:13">
      <c r="C905" s="4">
        <f>Pressure!AB905*1000000</f>
        <v>760542.37308978837</v>
      </c>
      <c r="D905" s="80">
        <f t="shared" si="113"/>
        <v>1.5531826837612554E-4</v>
      </c>
      <c r="E905" s="40">
        <f t="shared" si="114"/>
        <v>155.31826837612553</v>
      </c>
      <c r="G905" s="4">
        <f t="shared" si="112"/>
        <v>101000</v>
      </c>
      <c r="H905" s="42">
        <f t="shared" si="109"/>
        <v>1.99034698604984</v>
      </c>
      <c r="I905" s="10">
        <f t="shared" si="110"/>
        <v>0.96347989291077196</v>
      </c>
      <c r="J905" s="4">
        <f t="shared" si="111"/>
        <v>113.81214570130479</v>
      </c>
      <c r="K905" s="4">
        <f t="shared" si="107"/>
        <v>25.586112517716106</v>
      </c>
      <c r="L905" s="42">
        <f>Pressure!Q905</f>
        <v>0.97936973498329027</v>
      </c>
      <c r="M905" s="10">
        <f t="shared" si="108"/>
        <v>8.2047583997622367E-2</v>
      </c>
    </row>
    <row r="906" spans="3:13">
      <c r="C906" s="4">
        <f>Pressure!AB906*1000000</f>
        <v>724236.88854243804</v>
      </c>
      <c r="D906" s="80">
        <f t="shared" si="113"/>
        <v>1.5531826837612554E-4</v>
      </c>
      <c r="E906" s="40">
        <f t="shared" si="114"/>
        <v>155.31826837612553</v>
      </c>
      <c r="G906" s="4">
        <f t="shared" si="112"/>
        <v>101000</v>
      </c>
      <c r="H906" s="42">
        <f t="shared" si="109"/>
        <v>1.9271089923309139</v>
      </c>
      <c r="I906" s="10">
        <f t="shared" si="110"/>
        <v>0.95305076602873384</v>
      </c>
      <c r="J906" s="4">
        <f t="shared" si="111"/>
        <v>107.20603063907926</v>
      </c>
      <c r="K906" s="4">
        <f t="shared" si="107"/>
        <v>24.100991555928076</v>
      </c>
      <c r="L906" s="42">
        <f>Pressure!Q906</f>
        <v>0.98006919637869938</v>
      </c>
      <c r="M906" s="10">
        <f t="shared" si="108"/>
        <v>7.729684101691052E-2</v>
      </c>
    </row>
    <row r="907" spans="3:13">
      <c r="C907" s="4">
        <f>Pressure!AB907*1000000</f>
        <v>689664.49376740749</v>
      </c>
      <c r="D907" s="80">
        <f t="shared" si="113"/>
        <v>1.5531826837612554E-4</v>
      </c>
      <c r="E907" s="40">
        <f t="shared" si="114"/>
        <v>155.31826837612553</v>
      </c>
      <c r="G907" s="4">
        <f t="shared" si="112"/>
        <v>101000</v>
      </c>
      <c r="H907" s="42">
        <f t="shared" si="109"/>
        <v>1.8664530702771027</v>
      </c>
      <c r="I907" s="10">
        <f t="shared" si="110"/>
        <v>0.94244518425797619</v>
      </c>
      <c r="J907" s="4">
        <f t="shared" si="111"/>
        <v>100.95236724886657</v>
      </c>
      <c r="K907" s="4">
        <f t="shared" si="107"/>
        <v>22.695105267044326</v>
      </c>
      <c r="L907" s="42">
        <f>Pressure!Q907</f>
        <v>0.98076865777410849</v>
      </c>
      <c r="M907" s="10">
        <f t="shared" si="108"/>
        <v>7.2799381726413315E-2</v>
      </c>
    </row>
    <row r="908" spans="3:13">
      <c r="C908" s="4">
        <f>Pressure!AB908*1000000</f>
        <v>656742.457458494</v>
      </c>
      <c r="D908" s="80">
        <f t="shared" si="113"/>
        <v>1.5531826837612554E-4</v>
      </c>
      <c r="E908" s="40">
        <f t="shared" si="114"/>
        <v>155.31826837612553</v>
      </c>
      <c r="G908" s="4">
        <f t="shared" si="112"/>
        <v>101000</v>
      </c>
      <c r="H908" s="42">
        <f t="shared" si="109"/>
        <v>1.8082900533987911</v>
      </c>
      <c r="I908" s="10">
        <f t="shared" si="110"/>
        <v>0.93165676587105539</v>
      </c>
      <c r="J908" s="4">
        <f t="shared" si="111"/>
        <v>95.032811086904957</v>
      </c>
      <c r="K908" s="4">
        <f t="shared" si="107"/>
        <v>21.364329636011185</v>
      </c>
      <c r="L908" s="42">
        <f>Pressure!Q908</f>
        <v>0.98146811916951759</v>
      </c>
      <c r="M908" s="10">
        <f t="shared" si="108"/>
        <v>6.8542033159120691E-2</v>
      </c>
    </row>
    <row r="909" spans="3:13">
      <c r="C909" s="4">
        <f>Pressure!AB909*1000000</f>
        <v>625391.997596564</v>
      </c>
      <c r="D909" s="80">
        <f t="shared" si="113"/>
        <v>1.5531826837612554E-4</v>
      </c>
      <c r="E909" s="40">
        <f t="shared" si="114"/>
        <v>155.31826837612553</v>
      </c>
      <c r="G909" s="4">
        <f t="shared" si="112"/>
        <v>101000</v>
      </c>
      <c r="H909" s="42">
        <f t="shared" si="109"/>
        <v>1.7525353679037328</v>
      </c>
      <c r="I909" s="10">
        <f t="shared" si="110"/>
        <v>0.92067872150878149</v>
      </c>
      <c r="J909" s="4">
        <f t="shared" si="111"/>
        <v>89.429945432597734</v>
      </c>
      <c r="K909" s="4">
        <f t="shared" si="107"/>
        <v>20.10474920925267</v>
      </c>
      <c r="L909" s="42">
        <f>Pressure!Q909</f>
        <v>0.9821675805649267</v>
      </c>
      <c r="M909" s="10">
        <f t="shared" si="108"/>
        <v>6.4512288538070825E-2</v>
      </c>
    </row>
    <row r="910" spans="3:13">
      <c r="C910" s="4">
        <f>Pressure!AB910*1000000</f>
        <v>0</v>
      </c>
      <c r="D910" s="80">
        <f t="shared" si="113"/>
        <v>1.5531826837612554E-4</v>
      </c>
      <c r="E910" s="40">
        <f t="shared" si="114"/>
        <v>155.31826837612553</v>
      </c>
      <c r="G910" s="4">
        <f t="shared" si="112"/>
        <v>101000</v>
      </c>
      <c r="H910" s="42">
        <v>1</v>
      </c>
      <c r="I910" s="59">
        <f>I909</f>
        <v>0.92067872150878149</v>
      </c>
      <c r="J910" s="4">
        <f t="shared" si="111"/>
        <v>0</v>
      </c>
      <c r="K910" s="4">
        <f t="shared" si="107"/>
        <v>0</v>
      </c>
      <c r="L910" s="42">
        <f>Pressure!Q910</f>
        <v>0.98286704196033581</v>
      </c>
      <c r="M910" s="10">
        <f t="shared" si="108"/>
        <v>3.1276397211822536E-2</v>
      </c>
    </row>
    <row r="911" spans="3:13">
      <c r="L911" s="60">
        <f>SUM(M28:M910)</f>
        <v>1248.5513898689883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47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14.062622846264203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29.831327927586855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43.334310861323047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28.524605349164389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23.5</v>
      </c>
      <c r="AA14" s="341">
        <f>-Z14</f>
        <v>-23.5</v>
      </c>
      <c r="AB14" s="332"/>
    </row>
    <row r="15" spans="2:28">
      <c r="B15" s="320" t="s">
        <v>511</v>
      </c>
      <c r="C15" s="361">
        <f>(C11-C10)/2/TAN(alpha)</f>
        <v>37.09296235653823</v>
      </c>
      <c r="D15" s="8" t="s">
        <v>2</v>
      </c>
      <c r="E15" s="151" t="s">
        <v>513</v>
      </c>
      <c r="X15" s="333">
        <v>2</v>
      </c>
      <c r="Y15" s="340">
        <f>(C9-C10)/2/TAN(beta)</f>
        <v>28.524605349164389</v>
      </c>
      <c r="Z15" s="340">
        <f>C10/2</f>
        <v>7.0313114231321014</v>
      </c>
      <c r="AA15" s="341">
        <f>-Z15</f>
        <v>-7.0313114231321014</v>
      </c>
      <c r="AB15" s="332"/>
    </row>
    <row r="16" spans="2:28">
      <c r="B16" s="320" t="s">
        <v>8</v>
      </c>
      <c r="C16" s="361">
        <f>C15+C14</f>
        <v>65.617567705702612</v>
      </c>
      <c r="D16" s="8" t="s">
        <v>2</v>
      </c>
      <c r="E16" s="151" t="s">
        <v>514</v>
      </c>
      <c r="X16" s="333">
        <v>3</v>
      </c>
      <c r="Y16" s="340">
        <f>((C11-C10)/2/TAN(alpha)+Y15)</f>
        <v>65.617567705702612</v>
      </c>
      <c r="Z16" s="340">
        <f>C11/2</f>
        <v>14.915663963793428</v>
      </c>
      <c r="AA16" s="341">
        <f>-Z16</f>
        <v>-14.915663963793428</v>
      </c>
      <c r="AB16" s="332"/>
    </row>
    <row r="17" spans="2:28">
      <c r="B17" s="2"/>
      <c r="X17" s="333">
        <v>4</v>
      </c>
      <c r="Y17" s="340">
        <f>((C12-C10)/2/TAN(alpha)+Y15)</f>
        <v>97.380837744617111</v>
      </c>
      <c r="Z17" s="340">
        <f>C12/2</f>
        <v>21.667155430661523</v>
      </c>
      <c r="AA17" s="341">
        <f>-Z17</f>
        <v>-21.667155430661523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0.60690649679073172</v>
      </c>
      <c r="Z21" s="340">
        <f t="shared" si="0"/>
        <v>0.14960237070493834</v>
      </c>
      <c r="AA21" s="341">
        <f t="shared" si="0"/>
        <v>-0.14960237070493834</v>
      </c>
      <c r="AB21" s="332"/>
    </row>
    <row r="22" spans="2:28">
      <c r="B22" s="2"/>
      <c r="X22" s="333">
        <v>3</v>
      </c>
      <c r="Y22" s="340">
        <f t="shared" si="0"/>
        <v>1.3961184618234599</v>
      </c>
      <c r="Z22" s="340">
        <f t="shared" si="0"/>
        <v>0.31735455242113675</v>
      </c>
      <c r="AA22" s="341">
        <f t="shared" si="0"/>
        <v>-0.31735455242113675</v>
      </c>
      <c r="AB22" s="332"/>
    </row>
    <row r="23" spans="2:28">
      <c r="B23" s="2"/>
      <c r="X23" s="333">
        <v>4</v>
      </c>
      <c r="Y23" s="340">
        <f t="shared" si="0"/>
        <v>2.0719327179705767</v>
      </c>
      <c r="Z23" s="340">
        <f t="shared" si="0"/>
        <v>0.46100330703535158</v>
      </c>
      <c r="AA23" s="341">
        <f t="shared" si="0"/>
        <v>-0.46100330703535158</v>
      </c>
      <c r="AB23" s="332"/>
    </row>
    <row r="24" spans="2:28">
      <c r="B24" s="2"/>
      <c r="X24" s="333"/>
      <c r="Y24" s="340">
        <f>Y22</f>
        <v>1.3961184618234599</v>
      </c>
      <c r="Z24" s="340">
        <f>Z22</f>
        <v>0.31735455242113675</v>
      </c>
      <c r="AA24" s="336"/>
      <c r="AB24" s="332"/>
    </row>
    <row r="25" spans="2:28">
      <c r="B25" s="2"/>
      <c r="X25" s="333"/>
      <c r="Y25" s="340">
        <f>Y22</f>
        <v>1.3961184618234599</v>
      </c>
      <c r="Z25" s="340">
        <f>-Z22</f>
        <v>-0.31735455242113675</v>
      </c>
      <c r="AA25" s="336"/>
      <c r="AB25" s="332"/>
    </row>
    <row r="26" spans="2:28">
      <c r="X26" s="333"/>
      <c r="Y26" s="340">
        <f>Y23</f>
        <v>2.0719327179705767</v>
      </c>
      <c r="Z26" s="340">
        <f>Z23</f>
        <v>0.46100330703535158</v>
      </c>
      <c r="AA26" s="336"/>
      <c r="AB26" s="332"/>
    </row>
    <row r="27" spans="2:28">
      <c r="X27" s="333"/>
      <c r="Y27" s="340">
        <f>Y23</f>
        <v>2.0719327179705767</v>
      </c>
      <c r="Z27" s="340">
        <f>-Z23</f>
        <v>-0.46100330703535158</v>
      </c>
      <c r="AA27" s="336"/>
      <c r="AB27" s="332"/>
    </row>
    <row r="28" spans="2:28">
      <c r="X28" s="333"/>
      <c r="Y28" s="340">
        <f>Y24</f>
        <v>1.3961184618234599</v>
      </c>
      <c r="Z28" s="332">
        <v>1</v>
      </c>
      <c r="AA28" s="336"/>
      <c r="AB28" s="332"/>
    </row>
    <row r="29" spans="2:28">
      <c r="X29" s="342"/>
      <c r="Y29" s="343">
        <f>Y25</f>
        <v>1.3961184618234599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A1:S95"/>
  <sheetViews>
    <sheetView tabSelected="1" topLeftCell="A55" zoomScaleNormal="100" workbookViewId="0">
      <selection activeCell="P58" sqref="P58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15">
      <c r="B1"/>
    </row>
    <row r="2" spans="2:15">
      <c r="B2" s="718" t="s">
        <v>1073</v>
      </c>
    </row>
    <row r="3" spans="2:15">
      <c r="B3" s="781" t="s">
        <v>1070</v>
      </c>
      <c r="C3" s="10">
        <f>dc</f>
        <v>47</v>
      </c>
      <c r="D3" s="781" t="s">
        <v>2</v>
      </c>
    </row>
    <row r="4" spans="2:15">
      <c r="B4" s="781" t="s">
        <v>1071</v>
      </c>
      <c r="C4" s="10">
        <f>dto</f>
        <v>14.062622846264203</v>
      </c>
      <c r="D4" s="781" t="s">
        <v>2</v>
      </c>
    </row>
    <row r="5" spans="2:15">
      <c r="B5" s="781" t="s">
        <v>1072</v>
      </c>
      <c r="C5" s="10">
        <f>'Nozzle Design'!C11</f>
        <v>29.831327927586855</v>
      </c>
      <c r="D5" s="781" t="s">
        <v>2</v>
      </c>
    </row>
    <row r="6" spans="2:15">
      <c r="B6" s="781" t="s">
        <v>1074</v>
      </c>
      <c r="C6" s="4">
        <f>etac*tothe</f>
        <v>1582.4</v>
      </c>
      <c r="D6" s="781" t="s">
        <v>73</v>
      </c>
    </row>
    <row r="7" spans="2:15">
      <c r="B7" s="781" t="s">
        <v>1074</v>
      </c>
      <c r="C7">
        <f>CONVERT(C6,"K","C")</f>
        <v>1309.25</v>
      </c>
      <c r="D7" s="781" t="s">
        <v>66</v>
      </c>
    </row>
    <row r="8" spans="2:15">
      <c r="B8" s="781" t="s">
        <v>1075</v>
      </c>
      <c r="C8" s="10">
        <f>pmax</f>
        <v>6.7982456525885349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14.915663963793428</v>
      </c>
    </row>
    <row r="11" spans="2:15">
      <c r="B11" s="781" t="s">
        <v>1078</v>
      </c>
    </row>
    <row r="12" spans="2:15">
      <c r="B12" s="781" t="s">
        <v>1083</v>
      </c>
      <c r="C12">
        <f>k2ph</f>
        <v>1.133</v>
      </c>
    </row>
    <row r="13" spans="2:15">
      <c r="B13" s="781" t="s">
        <v>1084</v>
      </c>
      <c r="C13" s="10">
        <f>mef</f>
        <v>2.5992852259916033</v>
      </c>
      <c r="D13" s="781" t="s">
        <v>64</v>
      </c>
    </row>
    <row r="14" spans="2:15">
      <c r="B14" s="781" t="s">
        <v>1086</v>
      </c>
      <c r="C14" s="10">
        <f>(C4-C3)/1</f>
        <v>-32.937377153735795</v>
      </c>
      <c r="D14" s="781"/>
      <c r="O14">
        <v>2</v>
      </c>
    </row>
    <row r="15" spans="2:15">
      <c r="B15" s="781" t="s">
        <v>1087</v>
      </c>
      <c r="C15" s="42">
        <f>(C5-C4)/(C13-1)</f>
        <v>9.8598454015890731</v>
      </c>
      <c r="D15" s="781" t="s">
        <v>441</v>
      </c>
      <c r="E15">
        <f>C4-C15*1</f>
        <v>4.2027774446751298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6.7982456525885349</v>
      </c>
      <c r="E19" s="40">
        <f>C3/2</f>
        <v>23.5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6.7886252509116183</v>
      </c>
      <c r="E20" s="40">
        <f>IF(B20&gt;1,(B20*$C$15+$C$4)/2,(B20*$C$14+$C$3)/2)</f>
        <v>22.676565571156605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6.7598551979765888</v>
      </c>
      <c r="E21" s="40">
        <f t="shared" ref="E21:E39" si="3">IF(B21&gt;1,(B21*$C$15+$C$4)/2,(B21*$C$14+$C$3)/2)</f>
        <v>21.85313114231321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6.7122073620666933</v>
      </c>
      <c r="E22" s="40">
        <f t="shared" si="3"/>
        <v>21.029696713469814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6.6461296059702022</v>
      </c>
      <c r="E23" s="40">
        <f t="shared" si="3"/>
        <v>20.206262284626419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6.5622380570344552</v>
      </c>
      <c r="E24" s="40">
        <f t="shared" si="3"/>
        <v>19.382827855783027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6.4613065728151424</v>
      </c>
      <c r="E25" s="40">
        <f t="shared" si="3"/>
        <v>18.559393426939632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6.3442536771383509</v>
      </c>
      <c r="E26" s="40">
        <f t="shared" si="3"/>
        <v>17.735958998096237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6.2121273023849728</v>
      </c>
      <c r="E27" s="40">
        <f t="shared" si="3"/>
        <v>16.912524569252842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6.0660877228249488</v>
      </c>
      <c r="E28" s="40">
        <f t="shared" si="3"/>
        <v>16.089090140409446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5.9073890994254992</v>
      </c>
      <c r="E29" s="40">
        <f t="shared" si="3"/>
        <v>15.265655711566053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5.7373600778938947</v>
      </c>
      <c r="E30" s="40">
        <f t="shared" si="3"/>
        <v>14.442221282722658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5.5573838885842335</v>
      </c>
      <c r="E31" s="40">
        <f t="shared" si="3"/>
        <v>13.618786853879262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5.3688783896980175</v>
      </c>
      <c r="E32" s="40">
        <f t="shared" si="3"/>
        <v>12.795352425035865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5.1732764749044113</v>
      </c>
      <c r="E33" s="40">
        <f t="shared" si="3"/>
        <v>11.97191799619247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4.9720072345430237</v>
      </c>
      <c r="E34" s="40">
        <f t="shared" si="3"/>
        <v>11.148483567349075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4.7664782177854352</v>
      </c>
      <c r="E35" s="40">
        <f t="shared" si="3"/>
        <v>10.32504913850568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4.5580590936329468</v>
      </c>
      <c r="E36" s="40">
        <f t="shared" si="3"/>
        <v>9.5016147096622845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4.3480669536867094</v>
      </c>
      <c r="E37" s="40">
        <f t="shared" si="3"/>
        <v>8.6781802808188875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4.1377534415565114</v>
      </c>
      <c r="E38" s="40">
        <f t="shared" si="3"/>
        <v>7.8547458519754922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3.9282938348243945</v>
      </c>
      <c r="E39" s="40">
        <f t="shared" si="3"/>
        <v>7.0313114231320988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3.7207781477346051</v>
      </c>
      <c r="E40" s="40">
        <f>IF(B40&gt;1,(B40*$C$15+$E$15)/2,(B40*$C$14+$C$3)/2)</f>
        <v>7.2778075581718298</v>
      </c>
      <c r="F40">
        <f>(B40*$C$15+$E$15)</f>
        <v>14.55561511634366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3.5162042680910583</v>
      </c>
      <c r="E41" s="40">
        <f t="shared" ref="E41:E72" si="8">IF(B41&gt;1,(B41*$C$15+$E$15)/2,(B41*$C$14+$C$3)/2)</f>
        <v>7.5243036932115563</v>
      </c>
      <c r="F41">
        <f t="shared" ref="F41:F72" si="9">(B41*$C$15+$E$15)</f>
        <v>15.048607386423113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3.3154730917565383</v>
      </c>
      <c r="E42" s="40">
        <f t="shared" si="8"/>
        <v>7.7707998282512838</v>
      </c>
      <c r="F42">
        <f t="shared" si="9"/>
        <v>15.541599656502568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3.1193855738804679</v>
      </c>
      <c r="E43" s="40">
        <f t="shared" si="8"/>
        <v>8.0172959632910104</v>
      </c>
      <c r="F43">
        <f t="shared" si="9"/>
        <v>16.034591926582021</v>
      </c>
      <c r="H43">
        <f>k</f>
        <v>1.133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2.9286415783978885</v>
      </c>
      <c r="E44" s="40">
        <f t="shared" si="8"/>
        <v>8.2637920983307378</v>
      </c>
      <c r="F44">
        <f t="shared" si="9"/>
        <v>16.527584196661476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2.7438403769571136</v>
      </c>
      <c r="E45" s="40">
        <f t="shared" si="8"/>
        <v>8.5102882333704652</v>
      </c>
      <c r="F45">
        <f t="shared" si="9"/>
        <v>17.02057646674093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2.5654826254329035</v>
      </c>
      <c r="E46" s="40">
        <f t="shared" si="8"/>
        <v>8.7567843684101909</v>
      </c>
      <c r="F46">
        <f t="shared" si="9"/>
        <v>17.513568736820382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2.3939736304554806</v>
      </c>
      <c r="E47" s="40">
        <f t="shared" si="8"/>
        <v>9.0032805034499184</v>
      </c>
      <c r="F47">
        <f t="shared" si="9"/>
        <v>18.006561006899837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2.2296277095675112</v>
      </c>
      <c r="E48" s="40">
        <f t="shared" si="8"/>
        <v>9.2497766384896458</v>
      </c>
      <c r="F48">
        <f t="shared" si="9"/>
        <v>18.499553276979292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2.0726734461403495</v>
      </c>
      <c r="E49" s="40">
        <f t="shared" si="8"/>
        <v>9.4962727735293733</v>
      </c>
      <c r="F49">
        <f t="shared" si="9"/>
        <v>18.992545547058747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1.923259643312242</v>
      </c>
      <c r="E50" s="40">
        <f t="shared" si="8"/>
        <v>9.7427689085691007</v>
      </c>
      <c r="F50">
        <f t="shared" si="9"/>
        <v>19.485537817138201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1.7814617891265612</v>
      </c>
      <c r="E51" s="40">
        <f t="shared" si="8"/>
        <v>9.9892650436088282</v>
      </c>
      <c r="F51">
        <f t="shared" si="9"/>
        <v>19.978530087217656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1.6472888568646138</v>
      </c>
      <c r="E52" s="40">
        <f t="shared" si="8"/>
        <v>10.235761178648556</v>
      </c>
      <c r="F52">
        <f t="shared" si="9"/>
        <v>20.471522357297111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1.5206902793915127</v>
      </c>
      <c r="E53" s="40">
        <f t="shared" si="8"/>
        <v>10.48225731368828</v>
      </c>
      <c r="F53">
        <f t="shared" si="9"/>
        <v>20.964514627376559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1.4015629532969112</v>
      </c>
      <c r="E54" s="40">
        <f t="shared" si="8"/>
        <v>10.728753448728007</v>
      </c>
      <c r="F54">
        <f t="shared" si="9"/>
        <v>21.457506897456014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1.2897581469032953</v>
      </c>
      <c r="E55" s="40">
        <f t="shared" si="8"/>
        <v>10.975249583767734</v>
      </c>
      <c r="F55">
        <f t="shared" si="9"/>
        <v>21.950499167535469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1.185088205100203</v>
      </c>
      <c r="E56" s="40">
        <f t="shared" si="8"/>
        <v>11.221745718807462</v>
      </c>
      <c r="F56">
        <f t="shared" si="9"/>
        <v>22.443491437614924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1.0873329628039889</v>
      </c>
      <c r="E57" s="40">
        <f t="shared" si="8"/>
        <v>11.468241853847189</v>
      </c>
      <c r="F57">
        <f t="shared" si="9"/>
        <v>22.936483707694379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0.99624579710389249</v>
      </c>
      <c r="E58" s="40">
        <f t="shared" si="8"/>
        <v>11.714737988886917</v>
      </c>
      <c r="F58">
        <f t="shared" si="9"/>
        <v>23.429475977773834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0.91155926540602883</v>
      </c>
      <c r="E59" s="40">
        <f t="shared" si="8"/>
        <v>11.961234123926641</v>
      </c>
      <c r="F59">
        <f t="shared" si="9"/>
        <v>23.922468247853281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0.83299029280100645</v>
      </c>
      <c r="E60" s="40">
        <f t="shared" si="8"/>
        <v>12.207730258966368</v>
      </c>
      <c r="F60">
        <f t="shared" si="9"/>
        <v>24.415460517932736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0.76024488622950348</v>
      </c>
      <c r="E61" s="40">
        <f t="shared" si="8"/>
        <v>12.454226394006096</v>
      </c>
      <c r="F61">
        <f t="shared" si="9"/>
        <v>24.908452788012191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0.69302236566308095</v>
      </c>
      <c r="E62" s="40">
        <f t="shared" si="8"/>
        <v>12.700722529045819</v>
      </c>
      <c r="F62">
        <f t="shared" si="9"/>
        <v>25.401445058091639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0.63101911339272532</v>
      </c>
      <c r="E63" s="40">
        <f t="shared" si="8"/>
        <v>12.947218664085547</v>
      </c>
      <c r="F63">
        <f t="shared" si="9"/>
        <v>25.894437328171094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0.57393185162842142</v>
      </c>
      <c r="E64" s="40">
        <f t="shared" si="8"/>
        <v>13.193714799125271</v>
      </c>
      <c r="F64">
        <f t="shared" si="9"/>
        <v>26.387429598250542</v>
      </c>
    </row>
    <row r="65" spans="1:6">
      <c r="B65" s="40">
        <f t="shared" si="10"/>
        <v>2.2999999999999998</v>
      </c>
      <c r="C65" s="783">
        <f t="shared" si="1"/>
        <v>968.53419737606202</v>
      </c>
      <c r="D65" s="783">
        <f t="shared" si="2"/>
        <v>0.52146046601690055</v>
      </c>
      <c r="E65" s="40">
        <f t="shared" si="8"/>
        <v>13.440210934164998</v>
      </c>
      <c r="F65">
        <f t="shared" si="9"/>
        <v>26.880421868329996</v>
      </c>
    </row>
    <row r="66" spans="1:6">
      <c r="B66" s="40">
        <f t="shared" si="10"/>
        <v>2.3499999999999996</v>
      </c>
      <c r="C66" s="783">
        <f t="shared" si="1"/>
        <v>957.58170848886948</v>
      </c>
      <c r="D66" s="783">
        <f t="shared" si="2"/>
        <v>0.47331039848011558</v>
      </c>
      <c r="E66" s="40">
        <f t="shared" si="8"/>
        <v>13.686707069204726</v>
      </c>
      <c r="F66">
        <f t="shared" si="9"/>
        <v>27.373414138409451</v>
      </c>
    </row>
    <row r="67" spans="1:6">
      <c r="B67" s="40">
        <f t="shared" si="10"/>
        <v>2.3999999999999995</v>
      </c>
      <c r="C67" s="783">
        <f t="shared" si="1"/>
        <v>946.64651781582609</v>
      </c>
      <c r="D67" s="783">
        <f t="shared" si="2"/>
        <v>0.42919463709316452</v>
      </c>
      <c r="E67" s="40">
        <f t="shared" si="8"/>
        <v>13.93320320424445</v>
      </c>
      <c r="F67">
        <f t="shared" si="9"/>
        <v>27.866406408488899</v>
      </c>
    </row>
    <row r="68" spans="1:6">
      <c r="B68" s="40">
        <f>B67+$B$20</f>
        <v>2.4499999999999993</v>
      </c>
      <c r="C68" s="783">
        <f t="shared" si="1"/>
        <v>935.73583553777121</v>
      </c>
      <c r="D68" s="783">
        <f t="shared" si="2"/>
        <v>0.38883533370650697</v>
      </c>
      <c r="E68" s="40">
        <f t="shared" si="8"/>
        <v>14.179699339284177</v>
      </c>
      <c r="F68">
        <f t="shared" si="9"/>
        <v>28.359398678568354</v>
      </c>
    </row>
    <row r="69" spans="1:6">
      <c r="B69" s="40">
        <f t="shared" si="10"/>
        <v>2.4999999999999991</v>
      </c>
      <c r="C69" s="783">
        <f t="shared" si="1"/>
        <v>924.85651214128052</v>
      </c>
      <c r="D69" s="783">
        <f t="shared" si="2"/>
        <v>0.35196508183386283</v>
      </c>
      <c r="E69" s="40">
        <f t="shared" si="8"/>
        <v>14.426195474323901</v>
      </c>
      <c r="F69">
        <f t="shared" si="9"/>
        <v>28.852390948647802</v>
      </c>
    </row>
    <row r="70" spans="1:6">
      <c r="B70" s="40">
        <f t="shared" si="10"/>
        <v>2.5499999999999989</v>
      </c>
      <c r="C70" s="783">
        <f t="shared" si="1"/>
        <v>914.01504276428045</v>
      </c>
      <c r="D70" s="783">
        <f t="shared" si="2"/>
        <v>0.31832788813835106</v>
      </c>
      <c r="E70" s="40">
        <f t="shared" si="8"/>
        <v>14.672691609363628</v>
      </c>
      <c r="F70">
        <f t="shared" si="9"/>
        <v>29.345383218727257</v>
      </c>
    </row>
    <row r="71" spans="1:6">
      <c r="B71" s="40">
        <f t="shared" si="10"/>
        <v>2.5999999999999988</v>
      </c>
      <c r="C71" s="783">
        <f t="shared" si="1"/>
        <v>903.21757247126698</v>
      </c>
      <c r="D71" s="783">
        <f t="shared" si="2"/>
        <v>0.28767987081720664</v>
      </c>
      <c r="E71" s="40">
        <f t="shared" si="8"/>
        <v>14.919187744403352</v>
      </c>
      <c r="F71">
        <f t="shared" si="9"/>
        <v>29.838375488806705</v>
      </c>
    </row>
    <row r="72" spans="1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0.2597897174644031</v>
      </c>
      <c r="E72" s="40">
        <f t="shared" si="8"/>
        <v>15.16568387944308</v>
      </c>
      <c r="F72">
        <f t="shared" si="9"/>
        <v>30.331367758886159</v>
      </c>
    </row>
    <row r="75" spans="1:6">
      <c r="B75"/>
    </row>
    <row r="76" spans="1:6">
      <c r="B76" t="s">
        <v>1267</v>
      </c>
      <c r="E76">
        <v>1.2134</v>
      </c>
      <c r="F76" t="s">
        <v>103</v>
      </c>
    </row>
    <row r="77" spans="1:6">
      <c r="B77" t="s">
        <v>1268</v>
      </c>
      <c r="E77">
        <v>5.4000000000000001E-4</v>
      </c>
      <c r="F77" t="s">
        <v>1022</v>
      </c>
    </row>
    <row r="78" spans="1:6">
      <c r="B78"/>
    </row>
    <row r="79" spans="1:6">
      <c r="A79" t="s">
        <v>1269</v>
      </c>
      <c r="B79" s="39" t="s">
        <v>1270</v>
      </c>
      <c r="C79" s="39" t="s">
        <v>1271</v>
      </c>
      <c r="D79" s="39" t="s">
        <v>1272</v>
      </c>
    </row>
    <row r="80" spans="1:6">
      <c r="A80">
        <v>25</v>
      </c>
      <c r="B80" s="39">
        <v>0.10100000000000001</v>
      </c>
      <c r="C80" s="39">
        <v>1889</v>
      </c>
      <c r="D80" s="39">
        <f>1/C80</f>
        <v>5.2938062466913714E-4</v>
      </c>
    </row>
    <row r="81" spans="1:4">
      <c r="A81">
        <v>1582</v>
      </c>
      <c r="B81" s="39">
        <v>6.89</v>
      </c>
      <c r="C81" s="39">
        <v>21.689</v>
      </c>
      <c r="D81" s="39">
        <f>1/C81</f>
        <v>4.6106321176633318E-2</v>
      </c>
    </row>
    <row r="82" spans="1:4">
      <c r="A82">
        <v>892.47</v>
      </c>
      <c r="B82" s="39">
        <v>0.26</v>
      </c>
      <c r="C82" s="39">
        <v>1.3540000000000001</v>
      </c>
      <c r="D82" s="39">
        <f t="shared" ref="D82" si="11">1/C82</f>
        <v>0.73855243722304276</v>
      </c>
    </row>
    <row r="83" spans="1:4">
      <c r="B83"/>
    </row>
    <row r="84" spans="1:4">
      <c r="B84"/>
    </row>
    <row r="85" spans="1:4">
      <c r="B85" t="s">
        <v>1273</v>
      </c>
      <c r="C85">
        <v>1.133</v>
      </c>
    </row>
    <row r="86" spans="1:4">
      <c r="B86" t="s">
        <v>1274</v>
      </c>
      <c r="C86" t="e">
        <f>#REF!</f>
        <v>#REF!</v>
      </c>
    </row>
    <row r="87" spans="1:4">
      <c r="B87" t="s">
        <v>1275</v>
      </c>
      <c r="C87">
        <v>21.689</v>
      </c>
    </row>
    <row r="88" spans="1:4">
      <c r="B88" t="s">
        <v>1276</v>
      </c>
      <c r="C88">
        <v>2.59</v>
      </c>
    </row>
    <row r="89" spans="1:4">
      <c r="B89"/>
    </row>
    <row r="90" spans="1:4">
      <c r="B90" t="s">
        <v>1277</v>
      </c>
      <c r="C90">
        <f>rho0/(1+(m^2)*(k-1)/2)^(1/(k-1))</f>
        <v>6.687349087738676E-16</v>
      </c>
    </row>
    <row r="91" spans="1:4">
      <c r="B91"/>
    </row>
    <row r="92" spans="1:4">
      <c r="B92"/>
    </row>
    <row r="93" spans="1:4">
      <c r="B93"/>
    </row>
    <row r="94" spans="1:4">
      <c r="B94"/>
    </row>
    <row r="95" spans="1:4">
      <c r="B95"/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.5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.5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2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.5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.5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.5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4.2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.5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2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.5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>
      <c r="B43" s="601" t="s">
        <v>818</v>
      </c>
    </row>
    <row r="46" spans="2:12">
      <c r="B46" s="602" t="s">
        <v>819</v>
      </c>
    </row>
    <row r="47" spans="2:12" ht="15.7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>
      <c r="B80" s="129" t="s">
        <v>871</v>
      </c>
    </row>
    <row r="81" spans="2: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.5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7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>
      <c r="B273" s="634" t="s">
        <v>995</v>
      </c>
    </row>
    <row r="274" spans="2:2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>
      <c r="B280" s="634" t="s">
        <v>1001</v>
      </c>
    </row>
    <row r="281" spans="2:2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5546875" defaultRowHeight="12.75"/>
  <sheetData>
    <row r="2" spans="2:21">
      <c r="Q2" s="718" t="s">
        <v>925</v>
      </c>
    </row>
    <row r="3" spans="2:21">
      <c r="D3" s="719"/>
    </row>
    <row r="4" spans="2:21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7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>
      <c r="B14" s="720" t="s">
        <v>944</v>
      </c>
      <c r="C14" s="721">
        <v>310</v>
      </c>
      <c r="D14" s="634" t="s">
        <v>945</v>
      </c>
      <c r="E14" t="s">
        <v>820</v>
      </c>
    </row>
    <row r="15" spans="2:21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>
      <c r="B16" s="2" t="s">
        <v>947</v>
      </c>
      <c r="C16" s="721">
        <v>9.9</v>
      </c>
      <c r="D16" s="634" t="s">
        <v>948</v>
      </c>
      <c r="E16" t="s">
        <v>949</v>
      </c>
    </row>
    <row r="17" spans="2:21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4.2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4.2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4.2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4.2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4.2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10" zoomScale="110" zoomScaleNormal="110" workbookViewId="0">
      <selection activeCell="J11" sqref="J11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Motor design for Promesa</v>
      </c>
      <c r="C8" s="199"/>
      <c r="D8" s="170"/>
      <c r="E8" s="167"/>
    </row>
    <row r="9" spans="2:5">
      <c r="B9" s="160"/>
      <c r="C9" s="161" t="s">
        <v>335</v>
      </c>
      <c r="D9" s="162">
        <f>mgrain</f>
        <v>1.0840338167214971</v>
      </c>
      <c r="E9" s="163" t="s">
        <v>28</v>
      </c>
    </row>
    <row r="10" spans="2:5">
      <c r="B10" s="164"/>
      <c r="C10" s="165"/>
      <c r="D10" s="166">
        <f>D9/0.4536</f>
        <v>2.389845274959209</v>
      </c>
      <c r="E10" s="167" t="s">
        <v>337</v>
      </c>
    </row>
    <row r="11" spans="2:5">
      <c r="B11" s="160"/>
      <c r="C11" s="161" t="s">
        <v>176</v>
      </c>
      <c r="D11" s="168">
        <f>itot</f>
        <v>1248.5513898689883</v>
      </c>
      <c r="E11" s="163" t="s">
        <v>174</v>
      </c>
    </row>
    <row r="12" spans="2:5">
      <c r="B12" s="164"/>
      <c r="C12" s="165"/>
      <c r="D12" s="169">
        <f>D11/4.448</f>
        <v>280.69950311802791</v>
      </c>
      <c r="E12" s="167" t="s">
        <v>338</v>
      </c>
    </row>
    <row r="13" spans="2:5">
      <c r="B13" s="160"/>
      <c r="C13" s="161" t="s">
        <v>339</v>
      </c>
      <c r="D13" s="168">
        <f>Performance!K22</f>
        <v>1271.2203238787845</v>
      </c>
      <c r="E13" s="163" t="s">
        <v>168</v>
      </c>
    </row>
    <row r="14" spans="2:5">
      <c r="B14" s="164"/>
      <c r="C14" s="170"/>
      <c r="D14" s="169">
        <f>Performance!P22</f>
        <v>285.78308616491717</v>
      </c>
      <c r="E14" s="167" t="s">
        <v>337</v>
      </c>
    </row>
    <row r="15" spans="2:5">
      <c r="B15" s="171"/>
      <c r="C15" s="172" t="s">
        <v>340</v>
      </c>
      <c r="D15" s="173">
        <f>Performance!K23</f>
        <v>0.9821675805649267</v>
      </c>
      <c r="E15" s="174" t="s">
        <v>169</v>
      </c>
    </row>
    <row r="16" spans="2:5">
      <c r="B16" s="171"/>
      <c r="C16" s="172" t="s">
        <v>336</v>
      </c>
      <c r="D16" s="175">
        <f>Performance!C18</f>
        <v>117.45505246226081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J</v>
      </c>
      <c r="E17" s="201">
        <f>Performance!K22</f>
        <v>1271.2203238787845</v>
      </c>
    </row>
    <row r="19" spans="2:14">
      <c r="B19" s="815" t="s">
        <v>349</v>
      </c>
      <c r="C19" s="816"/>
      <c r="D19" s="816"/>
      <c r="E19" s="817"/>
    </row>
    <row r="20" spans="2:14">
      <c r="B20" s="188" t="s">
        <v>348</v>
      </c>
      <c r="C20" s="189">
        <f>N47</f>
        <v>4.7274573469876936E-2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5.4094142040897131E-2</v>
      </c>
      <c r="D25" s="186">
        <f>Performance!J70</f>
        <v>1146.4876098484244</v>
      </c>
      <c r="E25" s="187">
        <f>Performance!K70</f>
        <v>257.74192029324769</v>
      </c>
      <c r="N25" s="322">
        <f t="shared" ref="N25:N46" si="0">C25-C24</f>
        <v>5.4094142040897131E-2</v>
      </c>
    </row>
    <row r="26" spans="2:14">
      <c r="B26" s="184">
        <f t="shared" ref="B26:B45" si="1">B25+1</f>
        <v>3</v>
      </c>
      <c r="C26" s="185">
        <f>Performance!L71</f>
        <v>5.5272767425491642E-2</v>
      </c>
      <c r="D26" s="186">
        <f>Performance!J71</f>
        <v>1147.5243127220451</v>
      </c>
      <c r="E26" s="187">
        <f>Performance!K71</f>
        <v>257.97498150309002</v>
      </c>
      <c r="N26" s="322">
        <f t="shared" si="0"/>
        <v>1.1786253845945116E-3</v>
      </c>
    </row>
    <row r="27" spans="2:14">
      <c r="B27" s="184">
        <f t="shared" si="1"/>
        <v>4</v>
      </c>
      <c r="C27" s="185">
        <f>Performance!L112</f>
        <v>0.10333242468864831</v>
      </c>
      <c r="D27" s="186">
        <f>Performance!J112</f>
        <v>1188.1561407747558</v>
      </c>
      <c r="E27" s="187">
        <f>Performance!K112</f>
        <v>267.1094242108619</v>
      </c>
      <c r="N27" s="323">
        <f t="shared" si="0"/>
        <v>4.8059657263156669E-2</v>
      </c>
    </row>
    <row r="28" spans="2:14">
      <c r="B28" s="184">
        <f t="shared" si="1"/>
        <v>5</v>
      </c>
      <c r="C28" s="185">
        <f>Performance!L154</f>
        <v>0.15207540247645177</v>
      </c>
      <c r="D28" s="186">
        <f>Performance!J154</f>
        <v>1226.0642099012832</v>
      </c>
      <c r="E28" s="187">
        <f>Performance!K154</f>
        <v>275.63153857769061</v>
      </c>
      <c r="N28" s="323">
        <f t="shared" si="0"/>
        <v>4.8742977787803454E-2</v>
      </c>
    </row>
    <row r="29" spans="2:14">
      <c r="B29" s="184">
        <f t="shared" si="1"/>
        <v>6</v>
      </c>
      <c r="C29" s="185">
        <f>Performance!L196</f>
        <v>0.20038763391213457</v>
      </c>
      <c r="D29" s="186">
        <f>Performance!J196</f>
        <v>1260.1141196811866</v>
      </c>
      <c r="E29" s="187">
        <f>Performance!K196</f>
        <v>283.28630000476295</v>
      </c>
      <c r="N29" s="323">
        <f t="shared" si="0"/>
        <v>4.8312231435682806E-2</v>
      </c>
    </row>
    <row r="30" spans="2:14">
      <c r="B30" s="184">
        <f t="shared" si="1"/>
        <v>7</v>
      </c>
      <c r="C30" s="185">
        <f>Performance!L238</f>
        <v>0.24832874715871711</v>
      </c>
      <c r="D30" s="186">
        <f>Performance!J238</f>
        <v>1290.212556544288</v>
      </c>
      <c r="E30" s="187">
        <f>Performance!K238</f>
        <v>290.05273066505282</v>
      </c>
      <c r="N30" s="323">
        <f t="shared" si="0"/>
        <v>4.794111324658254E-2</v>
      </c>
    </row>
    <row r="31" spans="2:14">
      <c r="B31" s="184">
        <f t="shared" si="1"/>
        <v>8</v>
      </c>
      <c r="C31" s="185">
        <f>Performance!L280</f>
        <v>0.29595432870930383</v>
      </c>
      <c r="D31" s="186">
        <f>Performance!J280</f>
        <v>1316.279372053677</v>
      </c>
      <c r="E31" s="187">
        <f>Performance!K280</f>
        <v>295.91281238561146</v>
      </c>
      <c r="N31" s="323">
        <f t="shared" si="0"/>
        <v>4.7625581550586715E-2</v>
      </c>
    </row>
    <row r="32" spans="2:14">
      <c r="B32" s="184">
        <f t="shared" si="1"/>
        <v>9</v>
      </c>
      <c r="C32" s="185">
        <f>Performance!L322</f>
        <v>0.34331666732297372</v>
      </c>
      <c r="D32" s="186">
        <f>Performance!J322</f>
        <v>1338.2467003326315</v>
      </c>
      <c r="E32" s="187">
        <f>Performance!K322</f>
        <v>300.85128823628241</v>
      </c>
      <c r="N32" s="323">
        <f t="shared" si="0"/>
        <v>4.7362338613669897E-2</v>
      </c>
    </row>
    <row r="33" spans="2:14">
      <c r="B33" s="184">
        <f t="shared" si="1"/>
        <v>10</v>
      </c>
      <c r="C33" s="185">
        <f>Performance!L364</f>
        <v>0.390465397197158</v>
      </c>
      <c r="D33" s="186">
        <f>Performance!J364</f>
        <v>1356.0582303780395</v>
      </c>
      <c r="E33" s="187">
        <f>Performance!K364</f>
        <v>304.85549893845592</v>
      </c>
      <c r="N33" s="323">
        <f t="shared" si="0"/>
        <v>4.7148729874184281E-2</v>
      </c>
    </row>
    <row r="34" spans="2:14">
      <c r="B34" s="184">
        <f t="shared" si="1"/>
        <v>11</v>
      </c>
      <c r="C34" s="185">
        <f>Performance!L406</f>
        <v>0.43744806395126118</v>
      </c>
      <c r="D34" s="186">
        <f>Performance!J406</f>
        <v>1369.6686176325331</v>
      </c>
      <c r="E34" s="187">
        <f>Performance!K406</f>
        <v>307.91525058057937</v>
      </c>
      <c r="N34" s="323">
        <f t="shared" si="0"/>
        <v>4.6982666754103175E-2</v>
      </c>
    </row>
    <row r="35" spans="2:14">
      <c r="B35" s="184">
        <f t="shared" si="1"/>
        <v>12</v>
      </c>
      <c r="C35" s="185">
        <f>Performance!L448</f>
        <v>0.48431063239679611</v>
      </c>
      <c r="D35" s="186">
        <f>Performance!J448</f>
        <v>1379.0430223015912</v>
      </c>
      <c r="E35" s="187">
        <f>Performance!K448</f>
        <v>310.02271082720904</v>
      </c>
      <c r="N35" s="323">
        <f t="shared" si="0"/>
        <v>4.6862568445534936E-2</v>
      </c>
    </row>
    <row r="36" spans="2:14">
      <c r="B36" s="184">
        <f t="shared" si="1"/>
        <v>13</v>
      </c>
      <c r="C36" s="185">
        <f>Performance!L490</f>
        <v>0.53109795177844277</v>
      </c>
      <c r="D36" s="186">
        <f>Performance!J490</f>
        <v>1384.15676504218</v>
      </c>
      <c r="E36" s="187">
        <f>Performance!K490</f>
        <v>311.17233151436091</v>
      </c>
      <c r="N36" s="323">
        <f t="shared" si="0"/>
        <v>4.6787319381646653E-2</v>
      </c>
    </row>
    <row r="37" spans="2:14">
      <c r="B37" s="184">
        <f t="shared" si="1"/>
        <v>14</v>
      </c>
      <c r="C37" s="185">
        <f>Performance!L532</f>
        <v>0.57785419186931586</v>
      </c>
      <c r="D37" s="186">
        <f>Performance!J532</f>
        <v>1384.9950933384864</v>
      </c>
      <c r="E37" s="187">
        <f>Performance!K532</f>
        <v>311.36079612843093</v>
      </c>
      <c r="N37" s="323">
        <f t="shared" si="0"/>
        <v>4.6756240090873091E-2</v>
      </c>
    </row>
    <row r="38" spans="2:14">
      <c r="B38" s="184">
        <f t="shared" si="1"/>
        <v>15</v>
      </c>
      <c r="C38" s="185">
        <f>Performance!L574</f>
        <v>0.62462326178132499</v>
      </c>
      <c r="D38" s="186">
        <f>Performance!J574</f>
        <v>1381.5530542563854</v>
      </c>
      <c r="E38" s="187">
        <f>Performance!K574</f>
        <v>310.58699120012261</v>
      </c>
      <c r="N38" s="323">
        <f t="shared" si="0"/>
        <v>4.6769069912009131E-2</v>
      </c>
    </row>
    <row r="39" spans="2:14">
      <c r="B39" s="184">
        <f t="shared" si="1"/>
        <v>16</v>
      </c>
      <c r="C39" s="185">
        <f>Performance!L616</f>
        <v>0.67144922247381644</v>
      </c>
      <c r="D39" s="186">
        <f>Performance!J616</f>
        <v>1373.8354714566949</v>
      </c>
      <c r="E39" s="187">
        <f>Performance!K616</f>
        <v>308.85200113679576</v>
      </c>
      <c r="N39" s="323">
        <f t="shared" si="0"/>
        <v>4.6825960692491453E-2</v>
      </c>
    </row>
    <row r="40" spans="2:14">
      <c r="B40" s="184">
        <f t="shared" si="1"/>
        <v>17</v>
      </c>
      <c r="C40" s="185">
        <f>Performance!L658</f>
        <v>0.71837670363595008</v>
      </c>
      <c r="D40" s="186">
        <f>Performance!J658</f>
        <v>1361.8570264440541</v>
      </c>
      <c r="E40" s="187">
        <f>Performance!K658</f>
        <v>306.15912648802981</v>
      </c>
      <c r="N40" s="323">
        <f t="shared" si="0"/>
        <v>4.6927481162133633E-2</v>
      </c>
    </row>
    <row r="41" spans="2:14">
      <c r="B41" s="184">
        <f t="shared" si="1"/>
        <v>18</v>
      </c>
      <c r="C41" s="185">
        <f>Performance!L700</f>
        <v>0.76545133585503755</v>
      </c>
      <c r="D41" s="186">
        <f>Performance!J700</f>
        <v>1345.6424461324063</v>
      </c>
      <c r="E41" s="187">
        <f>Performance!K700</f>
        <v>302.51392611222661</v>
      </c>
      <c r="N41" s="323">
        <f t="shared" si="0"/>
        <v>4.7074632219087476E-2</v>
      </c>
    </row>
    <row r="42" spans="2:14">
      <c r="B42" s="184">
        <f t="shared" si="1"/>
        <v>19</v>
      </c>
      <c r="C42" s="185">
        <f>Performance!L742</f>
        <v>0.81272020978534354</v>
      </c>
      <c r="D42" s="186">
        <f>Performance!J742</f>
        <v>1325.2268010127002</v>
      </c>
      <c r="E42" s="187">
        <f>Performance!K742</f>
        <v>297.92428420770204</v>
      </c>
      <c r="N42" s="323">
        <f t="shared" si="0"/>
        <v>4.7268873930305988E-2</v>
      </c>
    </row>
    <row r="43" spans="2:14">
      <c r="B43" s="184">
        <f t="shared" si="1"/>
        <v>20</v>
      </c>
      <c r="C43" s="185">
        <f>Performance!L784</f>
        <v>0.86023237546961129</v>
      </c>
      <c r="D43" s="186">
        <f>Performance!J784</f>
        <v>1300.6559206151262</v>
      </c>
      <c r="E43" s="187">
        <f>Performance!K784</f>
        <v>292.40050371276612</v>
      </c>
      <c r="N43" s="323">
        <f t="shared" si="0"/>
        <v>4.7512165684267749E-2</v>
      </c>
    </row>
    <row r="44" spans="2:14">
      <c r="B44" s="184">
        <f t="shared" si="1"/>
        <v>21</v>
      </c>
      <c r="C44" s="185">
        <f>Performance!L826</f>
        <v>0.90803939716705873</v>
      </c>
      <c r="D44" s="186">
        <f>Performance!J826</f>
        <v>1271.9869356920544</v>
      </c>
      <c r="E44" s="187">
        <f>Performance!K826</f>
        <v>285.95542819388839</v>
      </c>
      <c r="N44" s="323">
        <f t="shared" si="0"/>
        <v>4.7807021697447438E-2</v>
      </c>
    </row>
    <row r="45" spans="2:14">
      <c r="B45" s="184">
        <f t="shared" si="1"/>
        <v>22</v>
      </c>
      <c r="C45" s="185">
        <f>Performance!L868</f>
        <v>0.95348966335315333</v>
      </c>
      <c r="D45" s="186">
        <f>Performance!J868</f>
        <v>909.80427186193401</v>
      </c>
      <c r="E45" s="187">
        <f>Performance!K868</f>
        <v>204.53313067351604</v>
      </c>
      <c r="N45" s="323">
        <f t="shared" si="0"/>
        <v>4.5450266186094601E-2</v>
      </c>
    </row>
    <row r="46" spans="2:14">
      <c r="B46" s="184">
        <v>23</v>
      </c>
      <c r="C46" s="185">
        <f>Performance!L910</f>
        <v>0.98286704196033581</v>
      </c>
      <c r="D46" s="186">
        <f>Performance!J910</f>
        <v>0</v>
      </c>
      <c r="E46" s="187">
        <f>Performance!K910</f>
        <v>0</v>
      </c>
      <c r="N46" s="323">
        <f t="shared" si="0"/>
        <v>2.9377378607182481E-2</v>
      </c>
    </row>
    <row r="47" spans="2:14">
      <c r="N47" s="324">
        <f>AVERAGE(N27:N45)</f>
        <v>4.7274573469876936E-2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18" t="s">
        <v>59</v>
      </c>
      <c r="D3" s="819"/>
      <c r="E3" s="819"/>
      <c r="F3" s="820"/>
    </row>
    <row r="4" spans="1:8" ht="14.25">
      <c r="C4" s="365" t="s">
        <v>60</v>
      </c>
      <c r="D4" s="821" t="s">
        <v>61</v>
      </c>
      <c r="E4" s="822"/>
      <c r="F4" s="823"/>
    </row>
    <row r="5" spans="1:8" ht="14.25">
      <c r="C5" s="366"/>
      <c r="D5" s="824" t="s">
        <v>62</v>
      </c>
      <c r="E5" s="825"/>
      <c r="F5" s="826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zoomScaleNormal="100" workbookViewId="0">
      <selection activeCell="G12" sqref="G12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27" t="s">
        <v>135</v>
      </c>
      <c r="C6" s="828"/>
      <c r="D6" s="828"/>
      <c r="E6" s="828"/>
      <c r="F6" s="828"/>
      <c r="G6" s="828"/>
      <c r="H6" s="828"/>
      <c r="I6" s="828"/>
      <c r="J6" s="828"/>
      <c r="K6" s="828"/>
      <c r="L6" s="829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zoomScale="70" zoomScaleNormal="70" workbookViewId="0">
      <selection activeCell="P40" sqref="P4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38" t="s">
        <v>365</v>
      </c>
      <c r="C5" s="839"/>
      <c r="D5" s="839"/>
      <c r="E5" s="839"/>
      <c r="F5" s="839"/>
      <c r="G5" s="839"/>
      <c r="H5" s="839"/>
      <c r="I5" s="839"/>
      <c r="J5" s="839"/>
      <c r="K5" s="840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3"/>
      <c r="C6" s="833"/>
      <c r="D6" s="833"/>
      <c r="E6" s="25" t="s">
        <v>80</v>
      </c>
      <c r="F6" s="25" t="s">
        <v>81</v>
      </c>
      <c r="G6" s="833"/>
      <c r="H6" s="833"/>
      <c r="I6" s="833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34" t="s">
        <v>82</v>
      </c>
      <c r="C7" s="834"/>
      <c r="D7" s="834"/>
      <c r="E7" s="834" t="s">
        <v>83</v>
      </c>
      <c r="F7" s="834"/>
      <c r="G7" s="834" t="s">
        <v>84</v>
      </c>
      <c r="H7" s="834"/>
      <c r="I7" s="834"/>
      <c r="J7" s="834" t="s">
        <v>85</v>
      </c>
      <c r="K7" s="834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30" t="s">
        <v>401</v>
      </c>
      <c r="C16" s="831"/>
      <c r="D16" s="831"/>
      <c r="E16" s="831"/>
      <c r="F16" s="831"/>
      <c r="G16" s="831"/>
      <c r="H16" s="831"/>
      <c r="I16" s="831"/>
      <c r="J16" s="831"/>
      <c r="K16" s="832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3"/>
      <c r="C17" s="833"/>
      <c r="D17" s="833"/>
      <c r="E17" s="25" t="s">
        <v>80</v>
      </c>
      <c r="F17" s="25" t="s">
        <v>81</v>
      </c>
      <c r="G17" s="833"/>
      <c r="H17" s="833"/>
      <c r="I17" s="833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34" t="s">
        <v>82</v>
      </c>
      <c r="C18" s="834"/>
      <c r="D18" s="834"/>
      <c r="E18" s="834" t="s">
        <v>83</v>
      </c>
      <c r="F18" s="834"/>
      <c r="G18" s="835" t="s">
        <v>84</v>
      </c>
      <c r="H18" s="836"/>
      <c r="I18" s="837"/>
      <c r="J18" s="835" t="s">
        <v>85</v>
      </c>
      <c r="K18" s="837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30" t="s">
        <v>475</v>
      </c>
      <c r="C25" s="831"/>
      <c r="D25" s="831"/>
      <c r="E25" s="831"/>
      <c r="F25" s="831"/>
      <c r="G25" s="831"/>
      <c r="H25" s="831"/>
      <c r="I25" s="831"/>
      <c r="J25" s="831"/>
      <c r="K25" s="832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3"/>
      <c r="C26" s="833"/>
      <c r="D26" s="833"/>
      <c r="E26" s="25" t="s">
        <v>80</v>
      </c>
      <c r="F26" s="25" t="s">
        <v>81</v>
      </c>
      <c r="G26" s="833"/>
      <c r="H26" s="833"/>
      <c r="I26" s="833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34" t="s">
        <v>82</v>
      </c>
      <c r="C27" s="834"/>
      <c r="D27" s="834"/>
      <c r="E27" s="834" t="s">
        <v>83</v>
      </c>
      <c r="F27" s="834"/>
      <c r="G27" s="835" t="s">
        <v>84</v>
      </c>
      <c r="H27" s="836"/>
      <c r="I27" s="837"/>
      <c r="J27" s="835" t="s">
        <v>85</v>
      </c>
      <c r="K27" s="837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30" t="s">
        <v>366</v>
      </c>
      <c r="C30" s="831"/>
      <c r="D30" s="831"/>
      <c r="E30" s="831"/>
      <c r="F30" s="831"/>
      <c r="G30" s="831"/>
      <c r="H30" s="831"/>
      <c r="I30" s="831"/>
      <c r="J30" s="831"/>
      <c r="K30" s="832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3"/>
      <c r="C31" s="833"/>
      <c r="D31" s="833"/>
      <c r="E31" s="25" t="s">
        <v>80</v>
      </c>
      <c r="F31" s="25" t="s">
        <v>81</v>
      </c>
      <c r="G31" s="833"/>
      <c r="H31" s="833"/>
      <c r="I31" s="833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34" t="s">
        <v>82</v>
      </c>
      <c r="C32" s="834"/>
      <c r="D32" s="834"/>
      <c r="E32" s="834" t="s">
        <v>83</v>
      </c>
      <c r="F32" s="834"/>
      <c r="G32" s="835" t="s">
        <v>84</v>
      </c>
      <c r="H32" s="836"/>
      <c r="I32" s="837"/>
      <c r="J32" s="835" t="s">
        <v>85</v>
      </c>
      <c r="K32" s="837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30" t="s">
        <v>476</v>
      </c>
      <c r="C48" s="831"/>
      <c r="D48" s="831"/>
      <c r="E48" s="831"/>
      <c r="F48" s="831"/>
      <c r="G48" s="831"/>
      <c r="H48" s="831"/>
      <c r="I48" s="831"/>
      <c r="J48" s="831"/>
      <c r="K48" s="832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30"/>
      <c r="C49" s="831"/>
      <c r="D49" s="831"/>
      <c r="E49" s="831"/>
      <c r="F49" s="831"/>
      <c r="G49" s="831"/>
      <c r="H49" s="831"/>
      <c r="I49" s="831"/>
      <c r="J49" s="831"/>
      <c r="K49" s="832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41"/>
      <c r="C50" s="842"/>
      <c r="D50" s="843"/>
      <c r="E50" s="25" t="s">
        <v>80</v>
      </c>
      <c r="F50" s="25" t="s">
        <v>81</v>
      </c>
      <c r="G50" s="841"/>
      <c r="H50" s="842"/>
      <c r="I50" s="843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35" t="s">
        <v>82</v>
      </c>
      <c r="C51" s="836"/>
      <c r="D51" s="837"/>
      <c r="E51" s="835" t="s">
        <v>83</v>
      </c>
      <c r="F51" s="837"/>
      <c r="G51" s="835" t="s">
        <v>84</v>
      </c>
      <c r="H51" s="836"/>
      <c r="I51" s="837"/>
      <c r="J51" s="835" t="s">
        <v>85</v>
      </c>
      <c r="K51" s="837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30" t="s">
        <v>519</v>
      </c>
      <c r="C54" s="831"/>
      <c r="D54" s="831"/>
      <c r="E54" s="831"/>
      <c r="F54" s="831"/>
      <c r="G54" s="831"/>
      <c r="H54" s="831"/>
      <c r="I54" s="831"/>
      <c r="J54" s="831"/>
      <c r="K54" s="832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30"/>
      <c r="C55" s="831"/>
      <c r="D55" s="831"/>
      <c r="E55" s="831"/>
      <c r="F55" s="831"/>
      <c r="G55" s="831"/>
      <c r="H55" s="831"/>
      <c r="I55" s="831"/>
      <c r="J55" s="831"/>
      <c r="K55" s="832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41"/>
      <c r="C56" s="842"/>
      <c r="D56" s="843"/>
      <c r="E56" s="25" t="s">
        <v>80</v>
      </c>
      <c r="F56" s="25" t="s">
        <v>81</v>
      </c>
      <c r="G56" s="841"/>
      <c r="H56" s="842"/>
      <c r="I56" s="843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35" t="s">
        <v>82</v>
      </c>
      <c r="C57" s="836"/>
      <c r="D57" s="837"/>
      <c r="E57" s="835" t="s">
        <v>83</v>
      </c>
      <c r="F57" s="837"/>
      <c r="G57" s="835" t="s">
        <v>84</v>
      </c>
      <c r="H57" s="836"/>
      <c r="I57" s="837"/>
      <c r="J57" s="835" t="s">
        <v>85</v>
      </c>
      <c r="K57" s="837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30" t="s">
        <v>535</v>
      </c>
      <c r="C60" s="831"/>
      <c r="D60" s="831"/>
      <c r="E60" s="831"/>
      <c r="F60" s="831"/>
      <c r="G60" s="831"/>
      <c r="H60" s="831"/>
      <c r="I60" s="831"/>
      <c r="J60" s="831"/>
      <c r="K60" s="832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30"/>
      <c r="C61" s="831"/>
      <c r="D61" s="831"/>
      <c r="E61" s="831"/>
      <c r="F61" s="831"/>
      <c r="G61" s="831"/>
      <c r="H61" s="831"/>
      <c r="I61" s="831"/>
      <c r="J61" s="831"/>
      <c r="K61" s="832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41"/>
      <c r="C62" s="842"/>
      <c r="D62" s="843"/>
      <c r="E62" s="25" t="s">
        <v>80</v>
      </c>
      <c r="F62" s="25" t="s">
        <v>81</v>
      </c>
      <c r="G62" s="841"/>
      <c r="H62" s="842"/>
      <c r="I62" s="843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35" t="s">
        <v>82</v>
      </c>
      <c r="C63" s="836"/>
      <c r="D63" s="837"/>
      <c r="E63" s="835" t="s">
        <v>83</v>
      </c>
      <c r="F63" s="837"/>
      <c r="G63" s="835" t="s">
        <v>84</v>
      </c>
      <c r="H63" s="836"/>
      <c r="I63" s="837"/>
      <c r="J63" s="835" t="s">
        <v>85</v>
      </c>
      <c r="K63" s="837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44" t="s">
        <v>231</v>
      </c>
      <c r="C5" s="845"/>
      <c r="D5" s="845"/>
      <c r="E5" s="845"/>
      <c r="F5" s="845"/>
      <c r="H5" s="845" t="s">
        <v>232</v>
      </c>
      <c r="I5" s="845"/>
      <c r="J5" s="845"/>
      <c r="K5" s="845"/>
      <c r="L5" s="846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159</vt:i4>
      </vt:variant>
    </vt:vector>
  </HeadingPairs>
  <TitlesOfParts>
    <vt:vector size="178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rho0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screwLocation</vt:lpstr>
      <vt:lpstr>Sf_operativeScrewISO</vt:lpstr>
      <vt:lpstr>Sf_operativeScrewSAE</vt:lpstr>
      <vt:lpstr>Sf_plateTensileFailure</vt:lpstr>
      <vt:lpstr>Sf_shearFailureBolts</vt:lpstr>
      <vt:lpstr>Sf_shearFailureScrewSAE</vt:lpstr>
      <vt:lpstr>Sf_tensilePlates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2026-03-21T06:38:22Z</dcterms:modified>
</cp:coreProperties>
</file>